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460" activeTab="0"/>
  </bookViews>
  <sheets>
    <sheet name="by agency" sheetId="1" r:id="rId1"/>
  </sheets>
  <externalReferences>
    <externalReference r:id="rId4"/>
  </externalReferences>
  <definedNames>
    <definedName name="_xlnm.Print_Area" localSheetId="0">'by agency'!$A$10:$N$18</definedName>
    <definedName name="_xlnm.Print_Titles" localSheetId="0">'by agency'!$1:$9</definedName>
    <definedName name="Z_134DAEFF_3C8E_4427_9126_56EFF7D49C7D_.wvu.PrintArea" localSheetId="0" hidden="1">'by agency'!$A$10:$N$18</definedName>
    <definedName name="Z_59D23A0A_7175_4C9A_951F_AD46415E8ED7_.wvu.Cols" localSheetId="0" hidden="1">'by agency'!#REF!,'by agency'!#REF!,'by agency'!#REF!</definedName>
    <definedName name="Z_59D23A0A_7175_4C9A_951F_AD46415E8ED7_.wvu.PrintArea" localSheetId="0" hidden="1">'by agency'!$A$10:$N$18</definedName>
    <definedName name="Z_59D23A0A_7175_4C9A_951F_AD46415E8ED7_.wvu.PrintTitles" localSheetId="0" hidden="1">'by agency'!$1:$9</definedName>
    <definedName name="Z_59D23A0A_7175_4C9A_951F_AD46415E8ED7_.wvu.Rows" localSheetId="0" hidden="1">'by agency'!#REF!,'by agency'!#REF!,'by agency'!#REF!,'by agency'!#REF!</definedName>
    <definedName name="Z_F1838332_7CD2_4487_A558_507803FF2D42_.wvu.Cols" localSheetId="0" hidden="1">'by agency'!#REF!</definedName>
  </definedNames>
  <calcPr fullCalcOnLoad="1"/>
</workbook>
</file>

<file path=xl/sharedStrings.xml><?xml version="1.0" encoding="utf-8"?>
<sst xmlns="http://schemas.openxmlformats.org/spreadsheetml/2006/main" count="27" uniqueCount="19">
  <si>
    <t>STATEMENT OF ALLOTMENT, OBLIGATION AND BALANCES</t>
  </si>
  <si>
    <t>(In Thousand Pesos)</t>
  </si>
  <si>
    <t>PARTICULARS</t>
  </si>
  <si>
    <t>UTILIZATION RATE (%)</t>
  </si>
  <si>
    <t>ALLOTMENT</t>
  </si>
  <si>
    <t>UNOBLIGATED BALANCES</t>
  </si>
  <si>
    <t>PS</t>
  </si>
  <si>
    <t>MOOE</t>
  </si>
  <si>
    <t>CO</t>
  </si>
  <si>
    <t>Total</t>
  </si>
  <si>
    <t xml:space="preserve">     Current Year Budget</t>
  </si>
  <si>
    <t xml:space="preserve">          Agency Specific Budget </t>
  </si>
  <si>
    <t xml:space="preserve">          Special Purpose Funds</t>
  </si>
  <si>
    <t xml:space="preserve">          Automatic Appropriation</t>
  </si>
  <si>
    <t xml:space="preserve">     Continuing Appropriation</t>
  </si>
  <si>
    <t>Commission on Elections</t>
  </si>
  <si>
    <t xml:space="preserve">OBLIGATIONS INCURRED </t>
  </si>
  <si>
    <t xml:space="preserve">          Unobligated Allotment as of 12/31/13</t>
  </si>
  <si>
    <t xml:space="preserve">          Allotment Releases in FY 2014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</si>
</sst>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.0%"/>
    <numFmt numFmtId="172" formatCode="_(* #,##0.0_);_(* \(#,##0.0\);_(* &quot;-&quot;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0" fontId="21" fillId="0" borderId="0" xfId="42" applyNumberFormat="1" applyFont="1" applyFill="1" applyAlignment="1">
      <alignment/>
    </xf>
    <xf numFmtId="170" fontId="22" fillId="0" borderId="10" xfId="42" applyNumberFormat="1" applyFont="1" applyFill="1" applyBorder="1" applyAlignment="1">
      <alignment horizontal="center" wrapText="1"/>
    </xf>
    <xf numFmtId="43" fontId="21" fillId="0" borderId="11" xfId="42" applyNumberFormat="1" applyFont="1" applyFill="1" applyBorder="1" applyAlignment="1">
      <alignment/>
    </xf>
    <xf numFmtId="170" fontId="21" fillId="0" borderId="11" xfId="42" applyNumberFormat="1" applyFont="1" applyFill="1" applyBorder="1" applyAlignment="1">
      <alignment/>
    </xf>
    <xf numFmtId="170" fontId="21" fillId="0" borderId="12" xfId="42" applyNumberFormat="1" applyFont="1" applyFill="1" applyBorder="1" applyAlignment="1">
      <alignment/>
    </xf>
    <xf numFmtId="170" fontId="21" fillId="0" borderId="10" xfId="42" applyNumberFormat="1" applyFont="1" applyFill="1" applyBorder="1" applyAlignment="1">
      <alignment/>
    </xf>
    <xf numFmtId="41" fontId="21" fillId="0" borderId="13" xfId="42" applyNumberFormat="1" applyFont="1" applyFill="1" applyBorder="1" applyAlignment="1">
      <alignment horizontal="left" wrapText="1"/>
    </xf>
    <xf numFmtId="41" fontId="21" fillId="0" borderId="14" xfId="42" applyNumberFormat="1" applyFont="1" applyFill="1" applyBorder="1" applyAlignment="1">
      <alignment horizontal="left" wrapText="1"/>
    </xf>
    <xf numFmtId="170" fontId="21" fillId="0" borderId="14" xfId="42" applyNumberFormat="1" applyFont="1" applyFill="1" applyBorder="1" applyAlignment="1">
      <alignment/>
    </xf>
    <xf numFmtId="170" fontId="21" fillId="0" borderId="0" xfId="42" applyNumberFormat="1" applyFont="1" applyBorder="1" applyAlignment="1">
      <alignment/>
    </xf>
    <xf numFmtId="170" fontId="21" fillId="0" borderId="0" xfId="42" applyNumberFormat="1" applyFont="1" applyBorder="1" applyAlignment="1">
      <alignment horizontal="right"/>
    </xf>
    <xf numFmtId="170" fontId="21" fillId="0" borderId="15" xfId="42" applyNumberFormat="1" applyFont="1" applyBorder="1" applyAlignment="1">
      <alignment/>
    </xf>
    <xf numFmtId="170" fontId="23" fillId="0" borderId="14" xfId="42" applyNumberFormat="1" applyFont="1" applyFill="1" applyBorder="1" applyAlignment="1">
      <alignment horizontal="left" wrapText="1"/>
    </xf>
    <xf numFmtId="41" fontId="24" fillId="0" borderId="13" xfId="42" applyNumberFormat="1" applyFont="1" applyFill="1" applyBorder="1" applyAlignment="1">
      <alignment horizontal="left" wrapText="1"/>
    </xf>
    <xf numFmtId="170" fontId="21" fillId="0" borderId="10" xfId="42" applyNumberFormat="1" applyFont="1" applyFill="1" applyBorder="1" applyAlignment="1">
      <alignment horizontal="left" wrapText="1"/>
    </xf>
    <xf numFmtId="170" fontId="0" fillId="0" borderId="16" xfId="42" applyNumberFormat="1" applyFont="1" applyFill="1" applyBorder="1" applyAlignment="1">
      <alignment horizontal="left"/>
    </xf>
    <xf numFmtId="10" fontId="21" fillId="0" borderId="16" xfId="42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70" fontId="21" fillId="0" borderId="16" xfId="42" applyNumberFormat="1" applyFont="1" applyFill="1" applyBorder="1" applyAlignment="1">
      <alignment horizontal="left" wrapText="1"/>
    </xf>
    <xf numFmtId="170" fontId="25" fillId="24" borderId="0" xfId="42" applyNumberFormat="1" applyFont="1" applyFill="1" applyBorder="1" applyAlignment="1">
      <alignment/>
    </xf>
    <xf numFmtId="170" fontId="21" fillId="24" borderId="0" xfId="42" applyNumberFormat="1" applyFont="1" applyFill="1" applyAlignment="1">
      <alignment/>
    </xf>
    <xf numFmtId="170" fontId="21" fillId="0" borderId="0" xfId="42" applyNumberFormat="1" applyFont="1" applyFill="1" applyAlignment="1">
      <alignment/>
    </xf>
    <xf numFmtId="170" fontId="27" fillId="0" borderId="17" xfId="42" applyNumberFormat="1" applyFont="1" applyFill="1" applyBorder="1" applyAlignment="1">
      <alignment horizontal="center"/>
    </xf>
    <xf numFmtId="170" fontId="27" fillId="0" borderId="18" xfId="42" applyNumberFormat="1" applyFont="1" applyFill="1" applyBorder="1" applyAlignment="1">
      <alignment horizontal="center"/>
    </xf>
    <xf numFmtId="170" fontId="21" fillId="0" borderId="0" xfId="42" applyNumberFormat="1" applyFont="1" applyBorder="1" applyAlignment="1">
      <alignment horizontal="left"/>
    </xf>
    <xf numFmtId="170" fontId="21" fillId="0" borderId="14" xfId="53" applyNumberFormat="1" applyFont="1" applyFill="1" applyBorder="1" applyAlignment="1" applyProtection="1">
      <alignment horizontal="left" wrapText="1"/>
      <protection/>
    </xf>
    <xf numFmtId="170" fontId="21" fillId="0" borderId="18" xfId="53" applyNumberFormat="1" applyFont="1" applyFill="1" applyBorder="1" applyAlignment="1" applyProtection="1">
      <alignment horizontal="left" wrapText="1"/>
      <protection/>
    </xf>
    <xf numFmtId="170" fontId="21" fillId="0" borderId="17" xfId="53" applyNumberFormat="1" applyFont="1" applyFill="1" applyBorder="1" applyAlignment="1" applyProtection="1">
      <alignment horizontal="left" wrapText="1"/>
      <protection/>
    </xf>
    <xf numFmtId="41" fontId="21" fillId="0" borderId="10" xfId="42" applyNumberFormat="1" applyFont="1" applyFill="1" applyBorder="1" applyAlignment="1">
      <alignment/>
    </xf>
    <xf numFmtId="41" fontId="21" fillId="0" borderId="16" xfId="42" applyNumberFormat="1" applyFont="1" applyFill="1" applyBorder="1" applyAlignment="1">
      <alignment/>
    </xf>
    <xf numFmtId="41" fontId="21" fillId="0" borderId="10" xfId="42" applyNumberFormat="1" applyFont="1" applyFill="1" applyBorder="1" applyAlignment="1">
      <alignment horizontal="left" wrapText="1"/>
    </xf>
    <xf numFmtId="41" fontId="21" fillId="0" borderId="10" xfId="42" applyNumberFormat="1" applyFont="1" applyFill="1" applyBorder="1" applyAlignment="1" quotePrefix="1">
      <alignment horizontal="left" wrapText="1"/>
    </xf>
    <xf numFmtId="41" fontId="21" fillId="0" borderId="16" xfId="42" applyNumberFormat="1" applyFont="1" applyFill="1" applyBorder="1" applyAlignment="1">
      <alignment horizontal="left" wrapText="1"/>
    </xf>
    <xf numFmtId="41" fontId="25" fillId="0" borderId="10" xfId="42" applyNumberFormat="1" applyFont="1" applyFill="1" applyBorder="1" applyAlignment="1" quotePrefix="1">
      <alignment horizontal="left" wrapText="1"/>
    </xf>
    <xf numFmtId="41" fontId="21" fillId="0" borderId="13" xfId="42" applyNumberFormat="1" applyFont="1" applyFill="1" applyBorder="1" applyAlignment="1">
      <alignment/>
    </xf>
    <xf numFmtId="41" fontId="21" fillId="0" borderId="14" xfId="42" applyNumberFormat="1" applyFont="1" applyFill="1" applyBorder="1" applyAlignment="1">
      <alignment/>
    </xf>
    <xf numFmtId="41" fontId="21" fillId="0" borderId="13" xfId="42" applyNumberFormat="1" applyFont="1" applyFill="1" applyBorder="1" applyAlignment="1" quotePrefix="1">
      <alignment horizontal="left" wrapText="1"/>
    </xf>
    <xf numFmtId="170" fontId="22" fillId="22" borderId="12" xfId="42" applyNumberFormat="1" applyFont="1" applyFill="1" applyBorder="1" applyAlignment="1">
      <alignment horizontal="center" wrapText="1"/>
    </xf>
    <xf numFmtId="170" fontId="22" fillId="22" borderId="16" xfId="42" applyNumberFormat="1" applyFont="1" applyFill="1" applyBorder="1" applyAlignment="1">
      <alignment horizontal="center" wrapText="1"/>
    </xf>
    <xf numFmtId="170" fontId="22" fillId="22" borderId="14" xfId="42" applyNumberFormat="1" applyFont="1" applyFill="1" applyBorder="1" applyAlignment="1">
      <alignment horizontal="center" wrapText="1"/>
    </xf>
    <xf numFmtId="170" fontId="26" fillId="22" borderId="12" xfId="42" applyNumberFormat="1" applyFont="1" applyFill="1" applyBorder="1" applyAlignment="1">
      <alignment horizontal="center" vertical="center" wrapText="1"/>
    </xf>
    <xf numFmtId="170" fontId="26" fillId="22" borderId="16" xfId="42" applyNumberFormat="1" applyFont="1" applyFill="1" applyBorder="1" applyAlignment="1">
      <alignment horizontal="center" vertical="center" wrapText="1"/>
    </xf>
    <xf numFmtId="170" fontId="26" fillId="22" borderId="14" xfId="42" applyNumberFormat="1" applyFont="1" applyFill="1" applyBorder="1" applyAlignment="1">
      <alignment horizontal="center" vertical="center" wrapText="1"/>
    </xf>
    <xf numFmtId="170" fontId="25" fillId="0" borderId="18" xfId="42" applyNumberFormat="1" applyFont="1" applyFill="1" applyBorder="1" applyAlignment="1">
      <alignment horizontal="center"/>
    </xf>
    <xf numFmtId="170" fontId="25" fillId="0" borderId="19" xfId="42" applyNumberFormat="1" applyFont="1" applyFill="1" applyBorder="1" applyAlignment="1">
      <alignment horizontal="center"/>
    </xf>
    <xf numFmtId="170" fontId="25" fillId="0" borderId="2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By%20Depar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department"/>
    </sheetNames>
    <sheetDataSet>
      <sheetData sheetId="0">
        <row r="2">
          <cell r="A2" t="str">
            <v>AS OF JUNE 30, 2014</v>
          </cell>
        </row>
        <row r="6">
          <cell r="C6" t="str">
            <v>AS OF 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2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0.421875" style="12" customWidth="1"/>
    <col min="2" max="4" width="10.7109375" style="1" customWidth="1"/>
    <col min="5" max="5" width="11.8515625" style="1" customWidth="1"/>
    <col min="6" max="12" width="10.7109375" style="1" customWidth="1"/>
    <col min="13" max="13" width="11.57421875" style="1" customWidth="1"/>
    <col min="14" max="16" width="9.140625" style="1" customWidth="1"/>
    <col min="17" max="17" width="10.7109375" style="1" bestFit="1" customWidth="1"/>
    <col min="18" max="18" width="9.140625" style="1" customWidth="1"/>
    <col min="19" max="20" width="9.8515625" style="1" bestFit="1" customWidth="1"/>
    <col min="21" max="70" width="9.140625" style="1" customWidth="1"/>
    <col min="71" max="71" width="11.140625" style="1" bestFit="1" customWidth="1"/>
    <col min="72" max="16384" width="9.140625" style="1" customWidth="1"/>
  </cols>
  <sheetData>
    <row r="1" spans="1:16" s="22" customFormat="1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22" customFormat="1" ht="12.75">
      <c r="A2" s="20" t="str">
        <f>'[1]by department'!$A$2</f>
        <v>AS OF JUNE 30, 2014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2" customFormat="1" ht="12.7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22" customFormat="1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2" customFormat="1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22" customFormat="1" ht="12.75" customHeight="1">
      <c r="A6" s="38" t="s">
        <v>2</v>
      </c>
      <c r="B6" s="44" t="str">
        <f>'[1]by department'!C6</f>
        <v>AS OF JUNE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1" t="s">
        <v>3</v>
      </c>
      <c r="O6" s="21"/>
      <c r="P6" s="21"/>
    </row>
    <row r="7" spans="1:16" s="22" customFormat="1" ht="12.75" customHeight="1">
      <c r="A7" s="39"/>
      <c r="B7" s="44" t="s">
        <v>4</v>
      </c>
      <c r="C7" s="45"/>
      <c r="D7" s="45"/>
      <c r="E7" s="46"/>
      <c r="F7" s="44" t="s">
        <v>16</v>
      </c>
      <c r="G7" s="45"/>
      <c r="H7" s="45"/>
      <c r="I7" s="46"/>
      <c r="J7" s="44" t="s">
        <v>5</v>
      </c>
      <c r="K7" s="45"/>
      <c r="L7" s="45"/>
      <c r="M7" s="46"/>
      <c r="N7" s="42"/>
      <c r="O7" s="21"/>
      <c r="P7" s="21"/>
    </row>
    <row r="8" spans="1:16" s="22" customFormat="1" ht="12.75" customHeight="1">
      <c r="A8" s="40"/>
      <c r="B8" s="23" t="s">
        <v>6</v>
      </c>
      <c r="C8" s="23" t="s">
        <v>7</v>
      </c>
      <c r="D8" s="23" t="s">
        <v>8</v>
      </c>
      <c r="E8" s="23" t="s">
        <v>9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6</v>
      </c>
      <c r="K8" s="23" t="s">
        <v>7</v>
      </c>
      <c r="L8" s="24" t="s">
        <v>8</v>
      </c>
      <c r="M8" s="23" t="s">
        <v>9</v>
      </c>
      <c r="N8" s="43"/>
      <c r="O8" s="21"/>
      <c r="P8" s="21"/>
    </row>
    <row r="9" spans="1:15" ht="12.75" customHeight="1">
      <c r="A9" s="2"/>
      <c r="B9" s="5"/>
      <c r="C9" s="3"/>
      <c r="D9" s="3"/>
      <c r="E9" s="3"/>
      <c r="F9" s="3"/>
      <c r="G9" s="4"/>
      <c r="H9" s="4"/>
      <c r="I9" s="4"/>
      <c r="J9" s="4"/>
      <c r="K9" s="4"/>
      <c r="L9" s="4"/>
      <c r="M9" s="5"/>
      <c r="N9" s="5"/>
      <c r="O9" s="6"/>
    </row>
    <row r="10" spans="1:15" ht="12.75" customHeight="1">
      <c r="A10" s="16" t="s">
        <v>15</v>
      </c>
      <c r="B10" s="26">
        <f aca="true" t="shared" si="0" ref="B10:I10">+B11+B15</f>
        <v>2136656</v>
      </c>
      <c r="C10" s="26">
        <f t="shared" si="0"/>
        <v>4178324</v>
      </c>
      <c r="D10" s="26">
        <f t="shared" si="0"/>
        <v>225524</v>
      </c>
      <c r="E10" s="26">
        <f t="shared" si="0"/>
        <v>6540504</v>
      </c>
      <c r="F10" s="26">
        <f>+F11+F15</f>
        <v>1071058</v>
      </c>
      <c r="G10" s="26">
        <f>+G11+G15</f>
        <v>797949</v>
      </c>
      <c r="H10" s="26">
        <f>+H11+H15</f>
        <v>55345</v>
      </c>
      <c r="I10" s="26">
        <f t="shared" si="0"/>
        <v>1924352</v>
      </c>
      <c r="J10" s="26">
        <f>+J11+J15</f>
        <v>1065598</v>
      </c>
      <c r="K10" s="26">
        <f>+K11+K15</f>
        <v>3380375</v>
      </c>
      <c r="L10" s="26">
        <f>+L11+L15</f>
        <v>170179</v>
      </c>
      <c r="M10" s="26">
        <f>+M11+M15</f>
        <v>4616152</v>
      </c>
      <c r="N10" s="17">
        <f>+I10/E10</f>
        <v>0.29422075118370083</v>
      </c>
      <c r="O10" s="6"/>
    </row>
    <row r="11" spans="1:15" ht="12.75" customHeight="1">
      <c r="A11" s="18" t="s">
        <v>10</v>
      </c>
      <c r="B11" s="27">
        <f aca="true" t="shared" si="1" ref="B11:H11">+B12+B13+B14</f>
        <v>2136656</v>
      </c>
      <c r="C11" s="27">
        <f t="shared" si="1"/>
        <v>571753</v>
      </c>
      <c r="D11" s="27">
        <f t="shared" si="1"/>
        <v>225524</v>
      </c>
      <c r="E11" s="27">
        <f t="shared" si="1"/>
        <v>2933933</v>
      </c>
      <c r="F11" s="27">
        <f t="shared" si="1"/>
        <v>1042868</v>
      </c>
      <c r="G11" s="27">
        <f t="shared" si="1"/>
        <v>154714</v>
      </c>
      <c r="H11" s="27">
        <f t="shared" si="1"/>
        <v>54751</v>
      </c>
      <c r="I11" s="27">
        <f>+I12+I13+I14</f>
        <v>1252333</v>
      </c>
      <c r="J11" s="27">
        <f>+J12+J13+J14</f>
        <v>1093788</v>
      </c>
      <c r="K11" s="27">
        <f>+K12+K13+K14</f>
        <v>417039</v>
      </c>
      <c r="L11" s="27">
        <f>+L12+L13+L14</f>
        <v>170773</v>
      </c>
      <c r="M11" s="28">
        <f>+M12+M13+M14</f>
        <v>1681600</v>
      </c>
      <c r="N11" s="17"/>
      <c r="O11" s="6"/>
    </row>
    <row r="12" spans="1:15" ht="12.75" customHeight="1">
      <c r="A12" s="19" t="s">
        <v>11</v>
      </c>
      <c r="B12" s="29">
        <v>1938044</v>
      </c>
      <c r="C12" s="29">
        <v>571753</v>
      </c>
      <c r="D12" s="30">
        <v>225524</v>
      </c>
      <c r="E12" s="31">
        <f>SUM(B12:D12)</f>
        <v>2735321</v>
      </c>
      <c r="F12" s="32">
        <f>926721+500</f>
        <v>927221</v>
      </c>
      <c r="G12" s="32">
        <f>113521+500+40692+1</f>
        <v>154714</v>
      </c>
      <c r="H12" s="32">
        <f>54520+231</f>
        <v>54751</v>
      </c>
      <c r="I12" s="31">
        <f>SUM(F12:H12)</f>
        <v>1136686</v>
      </c>
      <c r="J12" s="29">
        <f aca="true" t="shared" si="2" ref="J12:L14">+B12-F12</f>
        <v>1010823</v>
      </c>
      <c r="K12" s="29">
        <f t="shared" si="2"/>
        <v>417039</v>
      </c>
      <c r="L12" s="29">
        <f t="shared" si="2"/>
        <v>170773</v>
      </c>
      <c r="M12" s="33">
        <f>SUM(J12:L12)</f>
        <v>1598635</v>
      </c>
      <c r="N12" s="17"/>
      <c r="O12" s="6"/>
    </row>
    <row r="13" spans="1:15" ht="12.75" customHeight="1">
      <c r="A13" s="19" t="s">
        <v>12</v>
      </c>
      <c r="B13" s="29">
        <v>47949</v>
      </c>
      <c r="C13" s="29"/>
      <c r="D13" s="30"/>
      <c r="E13" s="31">
        <f>SUM(B13:D13)</f>
        <v>47949</v>
      </c>
      <c r="F13" s="32">
        <v>47949</v>
      </c>
      <c r="G13" s="34"/>
      <c r="H13" s="34"/>
      <c r="I13" s="31">
        <f>SUM(F13:H13)</f>
        <v>47949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33">
        <f>SUM(J13:L13)</f>
        <v>0</v>
      </c>
      <c r="N13" s="17"/>
      <c r="O13" s="6"/>
    </row>
    <row r="14" spans="1:15" ht="12.75" customHeight="1">
      <c r="A14" s="19" t="s">
        <v>13</v>
      </c>
      <c r="B14" s="29">
        <v>150663</v>
      </c>
      <c r="C14" s="29"/>
      <c r="D14" s="30"/>
      <c r="E14" s="31">
        <f>SUM(B14:D14)</f>
        <v>150663</v>
      </c>
      <c r="F14" s="32">
        <v>67698</v>
      </c>
      <c r="G14" s="34"/>
      <c r="H14" s="34"/>
      <c r="I14" s="31">
        <f>SUM(F14:H14)</f>
        <v>67698</v>
      </c>
      <c r="J14" s="29">
        <f t="shared" si="2"/>
        <v>82965</v>
      </c>
      <c r="K14" s="29">
        <f t="shared" si="2"/>
        <v>0</v>
      </c>
      <c r="L14" s="29">
        <f t="shared" si="2"/>
        <v>0</v>
      </c>
      <c r="M14" s="33">
        <f>SUM(J14:L14)</f>
        <v>82965</v>
      </c>
      <c r="N14" s="17"/>
      <c r="O14" s="6"/>
    </row>
    <row r="15" spans="1:15" ht="12.75" customHeight="1">
      <c r="A15" s="19" t="s">
        <v>14</v>
      </c>
      <c r="B15" s="35">
        <f aca="true" t="shared" si="3" ref="B15:I15">+B16+B17</f>
        <v>0</v>
      </c>
      <c r="C15" s="35">
        <f t="shared" si="3"/>
        <v>3606571</v>
      </c>
      <c r="D15" s="36">
        <f t="shared" si="3"/>
        <v>0</v>
      </c>
      <c r="E15" s="35">
        <f t="shared" si="3"/>
        <v>3606571</v>
      </c>
      <c r="F15" s="37">
        <f>+F16+F17</f>
        <v>28190</v>
      </c>
      <c r="G15" s="37">
        <f>+G16+G17</f>
        <v>643235</v>
      </c>
      <c r="H15" s="37">
        <f>+H16+H17</f>
        <v>594</v>
      </c>
      <c r="I15" s="37">
        <f t="shared" si="3"/>
        <v>672019</v>
      </c>
      <c r="J15" s="35">
        <f>+J16+J17</f>
        <v>-28190</v>
      </c>
      <c r="K15" s="35">
        <f>+K16+K17</f>
        <v>2963336</v>
      </c>
      <c r="L15" s="35">
        <f>+L16+L17</f>
        <v>-594</v>
      </c>
      <c r="M15" s="36">
        <f>+M16+M17</f>
        <v>2934552</v>
      </c>
      <c r="N15" s="17"/>
      <c r="O15" s="6"/>
    </row>
    <row r="16" spans="1:15" ht="12.75" customHeight="1">
      <c r="A16" s="15" t="s">
        <v>17</v>
      </c>
      <c r="B16" s="29"/>
      <c r="C16" s="29">
        <v>3606571</v>
      </c>
      <c r="D16" s="30"/>
      <c r="E16" s="31">
        <f>SUM(B16:D16)</f>
        <v>3606571</v>
      </c>
      <c r="F16" s="32">
        <f>28141+49</f>
        <v>28190</v>
      </c>
      <c r="G16" s="32">
        <f>2287+980+504461+110+392+135005</f>
        <v>643235</v>
      </c>
      <c r="H16" s="32">
        <f>594</f>
        <v>594</v>
      </c>
      <c r="I16" s="31">
        <f>SUM(F16:H16)</f>
        <v>672019</v>
      </c>
      <c r="J16" s="29">
        <f aca="true" t="shared" si="4" ref="J16:L17">+B16-F16</f>
        <v>-28190</v>
      </c>
      <c r="K16" s="29">
        <f t="shared" si="4"/>
        <v>2963336</v>
      </c>
      <c r="L16" s="29">
        <f t="shared" si="4"/>
        <v>-594</v>
      </c>
      <c r="M16" s="33">
        <f>SUM(J16:L16)</f>
        <v>2934552</v>
      </c>
      <c r="N16" s="17"/>
      <c r="O16" s="6"/>
    </row>
    <row r="17" spans="1:15" ht="12.75" customHeight="1">
      <c r="A17" s="15" t="s">
        <v>18</v>
      </c>
      <c r="B17" s="29"/>
      <c r="C17" s="29"/>
      <c r="D17" s="30"/>
      <c r="E17" s="31">
        <f>SUM(B17:D17)</f>
        <v>0</v>
      </c>
      <c r="F17" s="32"/>
      <c r="G17" s="32"/>
      <c r="H17" s="32"/>
      <c r="I17" s="31">
        <f>SUM(F17:H17)</f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33">
        <f>SUM(J17:L17)</f>
        <v>0</v>
      </c>
      <c r="N17" s="17"/>
      <c r="O17" s="6"/>
    </row>
    <row r="18" spans="1:15" ht="12.75" customHeight="1">
      <c r="A18" s="13"/>
      <c r="B18" s="8"/>
      <c r="C18" s="7"/>
      <c r="D18" s="8"/>
      <c r="E18" s="7"/>
      <c r="F18" s="14"/>
      <c r="G18" s="14"/>
      <c r="H18" s="14"/>
      <c r="I18" s="14"/>
      <c r="J18" s="7"/>
      <c r="K18" s="7"/>
      <c r="L18" s="7"/>
      <c r="M18" s="8"/>
      <c r="N18" s="9"/>
      <c r="O18" s="6"/>
    </row>
    <row r="19" ht="12.75">
      <c r="A19" s="11"/>
    </row>
    <row r="20" ht="12.75">
      <c r="A20" s="25"/>
    </row>
    <row r="21" ht="12.75">
      <c r="A21" s="11"/>
    </row>
    <row r="22" ht="12.75">
      <c r="A22" s="11"/>
    </row>
    <row r="23" ht="12.75">
      <c r="A23" s="11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  <row r="1164" ht="12.75">
      <c r="A1164" s="10"/>
    </row>
    <row r="1165" ht="12.75">
      <c r="A1165" s="10"/>
    </row>
    <row r="1166" ht="12.75">
      <c r="A1166" s="10"/>
    </row>
    <row r="1167" ht="12.75">
      <c r="A1167" s="10"/>
    </row>
    <row r="1168" ht="12.75">
      <c r="A1168" s="10"/>
    </row>
    <row r="1169" ht="12.75">
      <c r="A1169" s="10"/>
    </row>
    <row r="1170" ht="12.75">
      <c r="A1170" s="10"/>
    </row>
    <row r="1171" ht="12.75">
      <c r="A1171" s="10"/>
    </row>
    <row r="1172" ht="12.75">
      <c r="A1172" s="10"/>
    </row>
    <row r="1173" ht="12.75">
      <c r="A1173" s="10"/>
    </row>
    <row r="1174" ht="12.75">
      <c r="A1174" s="10"/>
    </row>
    <row r="1175" ht="12.75">
      <c r="A1175" s="10"/>
    </row>
    <row r="1176" ht="12.75">
      <c r="A1176" s="10"/>
    </row>
    <row r="1177" ht="12.75">
      <c r="A1177" s="10"/>
    </row>
    <row r="1178" ht="12.75">
      <c r="A1178" s="10"/>
    </row>
    <row r="1179" ht="12.75">
      <c r="A1179" s="10"/>
    </row>
    <row r="1180" ht="12.75">
      <c r="A1180" s="10"/>
    </row>
    <row r="1181" ht="12.75">
      <c r="A1181" s="10"/>
    </row>
    <row r="1182" ht="12.75">
      <c r="A1182" s="10"/>
    </row>
    <row r="1183" ht="12.75">
      <c r="A1183" s="10"/>
    </row>
    <row r="1184" ht="12.75">
      <c r="A1184" s="10"/>
    </row>
    <row r="1185" ht="12.75">
      <c r="A1185" s="10"/>
    </row>
    <row r="1186" ht="12.75">
      <c r="A1186" s="10"/>
    </row>
    <row r="1187" ht="12.75">
      <c r="A1187" s="10"/>
    </row>
    <row r="1188" ht="12.75">
      <c r="A1188" s="10"/>
    </row>
    <row r="1189" ht="12.75">
      <c r="A1189" s="10"/>
    </row>
    <row r="1190" ht="12.75">
      <c r="A1190" s="10"/>
    </row>
    <row r="1191" ht="12.75">
      <c r="A1191" s="10"/>
    </row>
    <row r="1192" ht="12.75">
      <c r="A1192" s="10"/>
    </row>
    <row r="1193" ht="12.75">
      <c r="A1193" s="10"/>
    </row>
    <row r="1194" ht="12.75">
      <c r="A1194" s="10"/>
    </row>
    <row r="1195" ht="12.75">
      <c r="A1195" s="10"/>
    </row>
    <row r="1196" ht="12.75">
      <c r="A1196" s="10"/>
    </row>
    <row r="1197" ht="12.75">
      <c r="A1197" s="10"/>
    </row>
    <row r="1198" ht="12.75">
      <c r="A1198" s="10"/>
    </row>
    <row r="1199" ht="12.75">
      <c r="A1199" s="10"/>
    </row>
    <row r="1200" ht="12.75">
      <c r="A1200" s="10"/>
    </row>
    <row r="1201" ht="12.75">
      <c r="A1201" s="10"/>
    </row>
    <row r="1202" ht="12.75">
      <c r="A1202" s="10"/>
    </row>
    <row r="1203" ht="12.75">
      <c r="A1203" s="10"/>
    </row>
    <row r="1204" ht="12.75">
      <c r="A1204" s="10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</sheetData>
  <sheetProtection/>
  <mergeCells count="6">
    <mergeCell ref="A6:A8"/>
    <mergeCell ref="N6:N8"/>
    <mergeCell ref="B7:E7"/>
    <mergeCell ref="F7:I7"/>
    <mergeCell ref="J7:M7"/>
    <mergeCell ref="B6:M6"/>
  </mergeCells>
  <printOptions/>
  <pageMargins left="0.5" right="0" top="0.75" bottom="0.7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iarciaga</dc:creator>
  <cp:keywords/>
  <dc:description/>
  <cp:lastModifiedBy>mbernal</cp:lastModifiedBy>
  <cp:lastPrinted>2014-08-28T05:30:21Z</cp:lastPrinted>
  <dcterms:created xsi:type="dcterms:W3CDTF">2012-08-15T02:41:11Z</dcterms:created>
  <dcterms:modified xsi:type="dcterms:W3CDTF">2014-08-28T05:30:24Z</dcterms:modified>
  <cp:category/>
  <cp:version/>
  <cp:contentType/>
  <cp:contentStatus/>
</cp:coreProperties>
</file>