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3895" windowHeight="9210" activeTab="4"/>
  </bookViews>
  <sheets>
    <sheet name="anx a " sheetId="11" r:id="rId1"/>
    <sheet name="a-1 " sheetId="18" r:id="rId2"/>
    <sheet name="ALL SOURCES" sheetId="19" r:id="rId3"/>
    <sheet name="SUM-SPFs " sheetId="20" r:id="rId4"/>
    <sheet name="CONTINUING" sheetId="21" r:id="rId5"/>
    <sheet name="AUTOMATIC" sheetId="22" r:id="rId6"/>
    <sheet name="UNPROGRAMMED FUND" sheetId="23" r:id="rId7"/>
  </sheets>
  <externalReferences>
    <externalReference r:id="rId8"/>
    <externalReference r:id="rId9"/>
    <externalReference r:id="rId10"/>
  </externalReferences>
  <definedNames>
    <definedName name="_xlnm.Print_Area" localSheetId="1">'a-1 '!$A$1:$F$242</definedName>
    <definedName name="_xlnm.Print_Area" localSheetId="2">'ALL SOURCES'!$A$1:$H$97</definedName>
    <definedName name="_xlnm.Print_Area" localSheetId="0">'anx a '!$A$1:$D$46</definedName>
    <definedName name="_xlnm.Print_Area" localSheetId="5">AUTOMATIC!$A$1:$O$95</definedName>
    <definedName name="_xlnm.Print_Area" localSheetId="4">CONTINUING!$A$1:$L$95</definedName>
    <definedName name="_xlnm.Print_Area" localSheetId="3">'SUM-SPFs '!$A$1:$M$95</definedName>
    <definedName name="_xlnm.Print_Area" localSheetId="6">'UNPROGRAMMED FUND'!$A$1:$G$95</definedName>
    <definedName name="_xlnm.Print_Titles" localSheetId="1">'a-1 '!$1:$5</definedName>
    <definedName name="_xlnm.Print_Titles" localSheetId="2">'ALL SOURCES'!$1:$6</definedName>
    <definedName name="Z_5BA19E16_4FBA_4604_B3D1_F564165F1D65_.wvu.Cols" localSheetId="5" hidden="1">AUTOMATIC!#REF!</definedName>
    <definedName name="Z_5BA19E16_4FBA_4604_B3D1_F564165F1D65_.wvu.PrintArea" localSheetId="5" hidden="1">AUTOMATIC!$A$1:$O$95</definedName>
    <definedName name="Z_5BA19E16_4FBA_4604_B3D1_F564165F1D65_.wvu.PrintArea" localSheetId="4" hidden="1">CONTINUING!$A$1:$H$95</definedName>
    <definedName name="Z_5BA19E16_4FBA_4604_B3D1_F564165F1D65_.wvu.PrintArea" localSheetId="6" hidden="1">'UNPROGRAMMED FUND'!$A$1:$G$95</definedName>
    <definedName name="Z_5BA19E16_4FBA_4604_B3D1_F564165F1D65_.wvu.PrintTitles" localSheetId="5" hidden="1">AUTOMATIC!$A$1:$A$65533,AUTOMATIC!$A$1:$IV$5</definedName>
    <definedName name="Z_5BA19E16_4FBA_4604_B3D1_F564165F1D65_.wvu.PrintTitles" localSheetId="4" hidden="1">CONTINUING!$A$1:$IU$5</definedName>
    <definedName name="Z_5BA19E16_4FBA_4604_B3D1_F564165F1D65_.wvu.PrintTitles" localSheetId="6" hidden="1">'UNPROGRAMMED FUND'!$A$1:$IV$5</definedName>
  </definedNames>
  <calcPr calcId="124519"/>
</workbook>
</file>

<file path=xl/calcChain.xml><?xml version="1.0" encoding="utf-8"?>
<calcChain xmlns="http://schemas.openxmlformats.org/spreadsheetml/2006/main">
  <c r="F243" i="18"/>
  <c r="E243"/>
  <c r="D243"/>
  <c r="B243"/>
  <c r="E240"/>
  <c r="B240" s="1"/>
  <c r="D240" s="1"/>
  <c r="F240" s="1"/>
  <c r="F239"/>
  <c r="D239"/>
  <c r="B239"/>
  <c r="E238"/>
  <c r="C238"/>
  <c r="E235"/>
  <c r="D235"/>
  <c r="F235" s="1"/>
  <c r="E234"/>
  <c r="F234" s="1"/>
  <c r="D234"/>
  <c r="E233"/>
  <c r="F233" s="1"/>
  <c r="D233"/>
  <c r="F232"/>
  <c r="E232"/>
  <c r="D231"/>
  <c r="C231"/>
  <c r="B231"/>
  <c r="E229"/>
  <c r="E228"/>
  <c r="D228"/>
  <c r="F228" s="1"/>
  <c r="E227"/>
  <c r="F227" s="1"/>
  <c r="D227"/>
  <c r="E226"/>
  <c r="E225"/>
  <c r="D225"/>
  <c r="E224"/>
  <c r="F224" s="1"/>
  <c r="D224"/>
  <c r="E223"/>
  <c r="F223" s="1"/>
  <c r="D223"/>
  <c r="E222"/>
  <c r="D222"/>
  <c r="F221"/>
  <c r="E221"/>
  <c r="D221"/>
  <c r="E220"/>
  <c r="D220"/>
  <c r="F220" s="1"/>
  <c r="E218"/>
  <c r="D218"/>
  <c r="F218" s="1"/>
  <c r="F217"/>
  <c r="E217"/>
  <c r="D217"/>
  <c r="E216"/>
  <c r="D216"/>
  <c r="F214"/>
  <c r="E214"/>
  <c r="D214"/>
  <c r="D213" s="1"/>
  <c r="C213"/>
  <c r="B213"/>
  <c r="E212"/>
  <c r="F212" s="1"/>
  <c r="D212"/>
  <c r="C211"/>
  <c r="B211"/>
  <c r="F209"/>
  <c r="E209"/>
  <c r="F208"/>
  <c r="E208"/>
  <c r="F207"/>
  <c r="E207"/>
  <c r="E206"/>
  <c r="D206"/>
  <c r="F205"/>
  <c r="E205"/>
  <c r="D205"/>
  <c r="E204"/>
  <c r="D204"/>
  <c r="F204" s="1"/>
  <c r="E203"/>
  <c r="D203"/>
  <c r="F203" s="1"/>
  <c r="E202"/>
  <c r="F202" s="1"/>
  <c r="D202"/>
  <c r="E201"/>
  <c r="D201"/>
  <c r="F200"/>
  <c r="E200"/>
  <c r="D200"/>
  <c r="E199"/>
  <c r="F199" s="1"/>
  <c r="D199"/>
  <c r="E198"/>
  <c r="D198"/>
  <c r="E197"/>
  <c r="F197" s="1"/>
  <c r="D197"/>
  <c r="E196"/>
  <c r="D196"/>
  <c r="E195"/>
  <c r="D195"/>
  <c r="F194"/>
  <c r="E194"/>
  <c r="D194"/>
  <c r="E193"/>
  <c r="D193"/>
  <c r="F193" s="1"/>
  <c r="E192"/>
  <c r="E189" s="1"/>
  <c r="D192"/>
  <c r="E191"/>
  <c r="F191" s="1"/>
  <c r="D191"/>
  <c r="E190"/>
  <c r="D190"/>
  <c r="D189" s="1"/>
  <c r="D188" s="1"/>
  <c r="C189"/>
  <c r="B189"/>
  <c r="E188"/>
  <c r="C188"/>
  <c r="B188"/>
  <c r="E187"/>
  <c r="F187" s="1"/>
  <c r="D187"/>
  <c r="E186"/>
  <c r="D186"/>
  <c r="F186" s="1"/>
  <c r="E185"/>
  <c r="F185" s="1"/>
  <c r="D185"/>
  <c r="E184"/>
  <c r="D184"/>
  <c r="E183"/>
  <c r="D183"/>
  <c r="F182"/>
  <c r="E182"/>
  <c r="D182"/>
  <c r="E181"/>
  <c r="D181"/>
  <c r="E180"/>
  <c r="F180" s="1"/>
  <c r="D180"/>
  <c r="E179"/>
  <c r="F179" s="1"/>
  <c r="D179"/>
  <c r="E178"/>
  <c r="D178"/>
  <c r="F177"/>
  <c r="E177"/>
  <c r="D177"/>
  <c r="E176"/>
  <c r="E175" s="1"/>
  <c r="D176"/>
  <c r="F176" s="1"/>
  <c r="F175" s="1"/>
  <c r="D175"/>
  <c r="C175"/>
  <c r="B175"/>
  <c r="E174"/>
  <c r="D174"/>
  <c r="F174" s="1"/>
  <c r="E173"/>
  <c r="D173"/>
  <c r="F173" s="1"/>
  <c r="E172"/>
  <c r="F172" s="1"/>
  <c r="D172"/>
  <c r="C171"/>
  <c r="B171"/>
  <c r="F169"/>
  <c r="E169"/>
  <c r="D169"/>
  <c r="E168"/>
  <c r="D168"/>
  <c r="F168" s="1"/>
  <c r="F167"/>
  <c r="E167"/>
  <c r="D167"/>
  <c r="E166"/>
  <c r="F166" s="1"/>
  <c r="D166"/>
  <c r="E165"/>
  <c r="D165"/>
  <c r="F164"/>
  <c r="E164"/>
  <c r="D164"/>
  <c r="E163"/>
  <c r="D163"/>
  <c r="F163" s="1"/>
  <c r="E162"/>
  <c r="D162"/>
  <c r="F162" s="1"/>
  <c r="E161"/>
  <c r="F161" s="1"/>
  <c r="D161"/>
  <c r="E160"/>
  <c r="D160"/>
  <c r="F159"/>
  <c r="E159"/>
  <c r="D159"/>
  <c r="E158"/>
  <c r="F158" s="1"/>
  <c r="D158"/>
  <c r="E157"/>
  <c r="D157"/>
  <c r="E156"/>
  <c r="F156" s="1"/>
  <c r="D156"/>
  <c r="E155"/>
  <c r="D155"/>
  <c r="E154"/>
  <c r="E152" s="1"/>
  <c r="D154"/>
  <c r="F153"/>
  <c r="E153"/>
  <c r="D153"/>
  <c r="C152"/>
  <c r="B152"/>
  <c r="E151"/>
  <c r="F151" s="1"/>
  <c r="D151"/>
  <c r="E150"/>
  <c r="D150"/>
  <c r="F149"/>
  <c r="E149"/>
  <c r="D149"/>
  <c r="D148" s="1"/>
  <c r="C148"/>
  <c r="B148"/>
  <c r="F147"/>
  <c r="E147"/>
  <c r="D147"/>
  <c r="E146"/>
  <c r="F146" s="1"/>
  <c r="D146"/>
  <c r="E145"/>
  <c r="D145"/>
  <c r="F144"/>
  <c r="E144"/>
  <c r="E143" s="1"/>
  <c r="D144"/>
  <c r="C143"/>
  <c r="B143"/>
  <c r="B128" s="1"/>
  <c r="B127" s="1"/>
  <c r="B124" s="1"/>
  <c r="E142"/>
  <c r="F142" s="1"/>
  <c r="D142"/>
  <c r="E141"/>
  <c r="D141"/>
  <c r="E140"/>
  <c r="D140"/>
  <c r="F139"/>
  <c r="E139"/>
  <c r="D139"/>
  <c r="E138"/>
  <c r="D138"/>
  <c r="F138" s="1"/>
  <c r="F137"/>
  <c r="E137"/>
  <c r="D137"/>
  <c r="E136"/>
  <c r="F136" s="1"/>
  <c r="D136"/>
  <c r="D135"/>
  <c r="C135"/>
  <c r="B135"/>
  <c r="E134"/>
  <c r="F134" s="1"/>
  <c r="D134"/>
  <c r="E133"/>
  <c r="D133"/>
  <c r="F133" s="1"/>
  <c r="E132"/>
  <c r="F132" s="1"/>
  <c r="D132"/>
  <c r="E131"/>
  <c r="D131"/>
  <c r="E130"/>
  <c r="D130"/>
  <c r="F129"/>
  <c r="E129"/>
  <c r="D129"/>
  <c r="C128"/>
  <c r="C127" s="1"/>
  <c r="C124" s="1"/>
  <c r="E125"/>
  <c r="F125" s="1"/>
  <c r="E122"/>
  <c r="C122"/>
  <c r="B122"/>
  <c r="D122" s="1"/>
  <c r="F122" s="1"/>
  <c r="E121"/>
  <c r="C121"/>
  <c r="B121"/>
  <c r="E120"/>
  <c r="C120"/>
  <c r="B120"/>
  <c r="D120" s="1"/>
  <c r="F120" s="1"/>
  <c r="E119"/>
  <c r="C119"/>
  <c r="B119"/>
  <c r="E118"/>
  <c r="C118"/>
  <c r="B118"/>
  <c r="E117"/>
  <c r="D117"/>
  <c r="F117" s="1"/>
  <c r="C117"/>
  <c r="B117"/>
  <c r="B116" s="1"/>
  <c r="B111" s="1"/>
  <c r="E115"/>
  <c r="C115"/>
  <c r="D115" s="1"/>
  <c r="B115"/>
  <c r="E114"/>
  <c r="D114"/>
  <c r="F114" s="1"/>
  <c r="C114"/>
  <c r="B114"/>
  <c r="E113"/>
  <c r="C113"/>
  <c r="B113"/>
  <c r="E112"/>
  <c r="D112"/>
  <c r="F112" s="1"/>
  <c r="C112"/>
  <c r="B112"/>
  <c r="E109"/>
  <c r="C109"/>
  <c r="B109"/>
  <c r="E107"/>
  <c r="C107"/>
  <c r="B107"/>
  <c r="D107" s="1"/>
  <c r="F107" s="1"/>
  <c r="E106"/>
  <c r="C106"/>
  <c r="B106"/>
  <c r="D106" s="1"/>
  <c r="F106" s="1"/>
  <c r="E105"/>
  <c r="C105"/>
  <c r="D105" s="1"/>
  <c r="B105"/>
  <c r="E104"/>
  <c r="C104"/>
  <c r="D104" s="1"/>
  <c r="F104" s="1"/>
  <c r="B104"/>
  <c r="E103"/>
  <c r="C103"/>
  <c r="B103"/>
  <c r="E102"/>
  <c r="C102"/>
  <c r="D102" s="1"/>
  <c r="F102" s="1"/>
  <c r="B102"/>
  <c r="E101"/>
  <c r="C101"/>
  <c r="B101"/>
  <c r="E100"/>
  <c r="C100"/>
  <c r="B100"/>
  <c r="E99"/>
  <c r="C99"/>
  <c r="B99"/>
  <c r="D99" s="1"/>
  <c r="F99" s="1"/>
  <c r="E97"/>
  <c r="C97"/>
  <c r="B97"/>
  <c r="D97" s="1"/>
  <c r="F97" s="1"/>
  <c r="E96"/>
  <c r="C96"/>
  <c r="D96" s="1"/>
  <c r="F96" s="1"/>
  <c r="B96"/>
  <c r="E95"/>
  <c r="D95"/>
  <c r="C95"/>
  <c r="B95"/>
  <c r="E93"/>
  <c r="E92" s="1"/>
  <c r="C93"/>
  <c r="B93"/>
  <c r="D93" s="1"/>
  <c r="E91"/>
  <c r="C91"/>
  <c r="B91"/>
  <c r="E88"/>
  <c r="D88"/>
  <c r="F88" s="1"/>
  <c r="C88"/>
  <c r="B88"/>
  <c r="E87"/>
  <c r="C87"/>
  <c r="B87"/>
  <c r="E86"/>
  <c r="C86"/>
  <c r="B86"/>
  <c r="E85"/>
  <c r="C85"/>
  <c r="B85"/>
  <c r="D85" s="1"/>
  <c r="F85" s="1"/>
  <c r="E84"/>
  <c r="C84"/>
  <c r="B84"/>
  <c r="E83"/>
  <c r="C83"/>
  <c r="B83"/>
  <c r="D83" s="1"/>
  <c r="F83" s="1"/>
  <c r="E82"/>
  <c r="C82"/>
  <c r="B82"/>
  <c r="E81"/>
  <c r="C81"/>
  <c r="B81"/>
  <c r="D81" s="1"/>
  <c r="E80"/>
  <c r="D80"/>
  <c r="F80" s="1"/>
  <c r="C80"/>
  <c r="B80"/>
  <c r="E79"/>
  <c r="C79"/>
  <c r="B79"/>
  <c r="E78"/>
  <c r="C78"/>
  <c r="B78"/>
  <c r="E77"/>
  <c r="C77"/>
  <c r="B77"/>
  <c r="D77" s="1"/>
  <c r="F77" s="1"/>
  <c r="E76"/>
  <c r="C76"/>
  <c r="B76"/>
  <c r="E75"/>
  <c r="C75"/>
  <c r="B75"/>
  <c r="D75" s="1"/>
  <c r="F75" s="1"/>
  <c r="E74"/>
  <c r="C74"/>
  <c r="B74"/>
  <c r="E73"/>
  <c r="C73"/>
  <c r="B73"/>
  <c r="E72"/>
  <c r="D72"/>
  <c r="F72" s="1"/>
  <c r="C72"/>
  <c r="B72"/>
  <c r="E71"/>
  <c r="C71"/>
  <c r="B71"/>
  <c r="E70"/>
  <c r="C70"/>
  <c r="B70"/>
  <c r="E69"/>
  <c r="C69"/>
  <c r="B69"/>
  <c r="B68" s="1"/>
  <c r="E67"/>
  <c r="C67"/>
  <c r="B67"/>
  <c r="D67" s="1"/>
  <c r="F67" s="1"/>
  <c r="E66"/>
  <c r="C66"/>
  <c r="B66"/>
  <c r="D66" s="1"/>
  <c r="F66" s="1"/>
  <c r="E65"/>
  <c r="C65"/>
  <c r="B65"/>
  <c r="E64"/>
  <c r="C64"/>
  <c r="D64" s="1"/>
  <c r="F64" s="1"/>
  <c r="B64"/>
  <c r="E63"/>
  <c r="C63"/>
  <c r="B63"/>
  <c r="E62"/>
  <c r="C62"/>
  <c r="D62" s="1"/>
  <c r="F62" s="1"/>
  <c r="B62"/>
  <c r="E61"/>
  <c r="C61"/>
  <c r="B61"/>
  <c r="D61" s="1"/>
  <c r="F61" s="1"/>
  <c r="E60"/>
  <c r="C60"/>
  <c r="B60"/>
  <c r="D60" s="1"/>
  <c r="F60" s="1"/>
  <c r="E59"/>
  <c r="C59"/>
  <c r="B59"/>
  <c r="D59" s="1"/>
  <c r="F59" s="1"/>
  <c r="E58"/>
  <c r="C58"/>
  <c r="B58"/>
  <c r="D58" s="1"/>
  <c r="F58" s="1"/>
  <c r="E57"/>
  <c r="C57"/>
  <c r="B57"/>
  <c r="E56"/>
  <c r="E54" s="1"/>
  <c r="D56"/>
  <c r="C56"/>
  <c r="B56"/>
  <c r="E55"/>
  <c r="C55"/>
  <c r="B55"/>
  <c r="B54" s="1"/>
  <c r="E53"/>
  <c r="D53"/>
  <c r="F53" s="1"/>
  <c r="C53"/>
  <c r="B53"/>
  <c r="E52"/>
  <c r="C52"/>
  <c r="B52"/>
  <c r="E51"/>
  <c r="D51"/>
  <c r="F51" s="1"/>
  <c r="C51"/>
  <c r="B51"/>
  <c r="E48"/>
  <c r="C48"/>
  <c r="B48"/>
  <c r="E47"/>
  <c r="C47"/>
  <c r="B47"/>
  <c r="D47" s="1"/>
  <c r="F47" s="1"/>
  <c r="E46"/>
  <c r="C46"/>
  <c r="B46"/>
  <c r="D46" s="1"/>
  <c r="F46" s="1"/>
  <c r="E45"/>
  <c r="C45"/>
  <c r="D45" s="1"/>
  <c r="F45" s="1"/>
  <c r="B45"/>
  <c r="E44"/>
  <c r="D44"/>
  <c r="C44"/>
  <c r="B44"/>
  <c r="E43"/>
  <c r="C43"/>
  <c r="B43"/>
  <c r="D43" s="1"/>
  <c r="E42"/>
  <c r="D42"/>
  <c r="F42" s="1"/>
  <c r="C42"/>
  <c r="B42"/>
  <c r="E41"/>
  <c r="C41"/>
  <c r="B41"/>
  <c r="D41" s="1"/>
  <c r="E40"/>
  <c r="C40"/>
  <c r="B40"/>
  <c r="E39"/>
  <c r="C39"/>
  <c r="B39"/>
  <c r="D39" s="1"/>
  <c r="F39" s="1"/>
  <c r="E38"/>
  <c r="C38"/>
  <c r="B38"/>
  <c r="D38" s="1"/>
  <c r="F38" s="1"/>
  <c r="E37"/>
  <c r="C37"/>
  <c r="D37" s="1"/>
  <c r="B37"/>
  <c r="E36"/>
  <c r="C36"/>
  <c r="D36" s="1"/>
  <c r="F36" s="1"/>
  <c r="B36"/>
  <c r="E35"/>
  <c r="C35"/>
  <c r="B35"/>
  <c r="E34"/>
  <c r="C34"/>
  <c r="D34" s="1"/>
  <c r="F34" s="1"/>
  <c r="B34"/>
  <c r="E33"/>
  <c r="E31" s="1"/>
  <c r="C33"/>
  <c r="B33"/>
  <c r="E32"/>
  <c r="C32"/>
  <c r="B32"/>
  <c r="E30"/>
  <c r="C30"/>
  <c r="B30"/>
  <c r="E29"/>
  <c r="C29"/>
  <c r="B29"/>
  <c r="E28"/>
  <c r="C28"/>
  <c r="B28"/>
  <c r="B27" s="1"/>
  <c r="C27"/>
  <c r="E26"/>
  <c r="D26"/>
  <c r="F26" s="1"/>
  <c r="C26"/>
  <c r="B26"/>
  <c r="E25"/>
  <c r="C25"/>
  <c r="B25"/>
  <c r="E24"/>
  <c r="C24"/>
  <c r="B24"/>
  <c r="D24" s="1"/>
  <c r="E23"/>
  <c r="C23"/>
  <c r="B23"/>
  <c r="D23" s="1"/>
  <c r="F23" s="1"/>
  <c r="E21"/>
  <c r="C21"/>
  <c r="B21"/>
  <c r="E20"/>
  <c r="C20"/>
  <c r="B20"/>
  <c r="D20" s="1"/>
  <c r="F20" s="1"/>
  <c r="E19"/>
  <c r="C19"/>
  <c r="B19"/>
  <c r="E18"/>
  <c r="C18"/>
  <c r="B18"/>
  <c r="D18" s="1"/>
  <c r="F18" s="1"/>
  <c r="E17"/>
  <c r="C17"/>
  <c r="B17"/>
  <c r="E16"/>
  <c r="C16"/>
  <c r="B16"/>
  <c r="D16" s="1"/>
  <c r="E15"/>
  <c r="D15"/>
  <c r="F15" s="1"/>
  <c r="C15"/>
  <c r="C14" s="1"/>
  <c r="B15"/>
  <c r="B14" s="1"/>
  <c r="E13"/>
  <c r="C13"/>
  <c r="B13"/>
  <c r="E12"/>
  <c r="D12"/>
  <c r="F12" s="1"/>
  <c r="C12"/>
  <c r="B12"/>
  <c r="E11"/>
  <c r="C11"/>
  <c r="B11"/>
  <c r="E10"/>
  <c r="D10"/>
  <c r="F10" s="1"/>
  <c r="C10"/>
  <c r="B10"/>
  <c r="E9"/>
  <c r="C9"/>
  <c r="B9"/>
  <c r="E8"/>
  <c r="C8"/>
  <c r="B8"/>
  <c r="D8" s="1"/>
  <c r="D50" i="11"/>
  <c r="C50"/>
  <c r="B50"/>
  <c r="C43"/>
  <c r="B43" s="1"/>
  <c r="D43" s="1"/>
  <c r="D42"/>
  <c r="B42"/>
  <c r="D37"/>
  <c r="C37"/>
  <c r="D36"/>
  <c r="C36"/>
  <c r="D35"/>
  <c r="C35"/>
  <c r="D34"/>
  <c r="C34"/>
  <c r="D33"/>
  <c r="C33"/>
  <c r="B33"/>
  <c r="C31"/>
  <c r="B31"/>
  <c r="D31" s="1"/>
  <c r="C30"/>
  <c r="B30"/>
  <c r="C29"/>
  <c r="D27"/>
  <c r="C27"/>
  <c r="C24"/>
  <c r="B24"/>
  <c r="D24" s="1"/>
  <c r="C23"/>
  <c r="B23"/>
  <c r="D23" s="1"/>
  <c r="C22"/>
  <c r="B22"/>
  <c r="C21"/>
  <c r="B21"/>
  <c r="D21" s="1"/>
  <c r="C20"/>
  <c r="B20"/>
  <c r="D20" s="1"/>
  <c r="D19"/>
  <c r="C19"/>
  <c r="C18" s="1"/>
  <c r="B19"/>
  <c r="C17"/>
  <c r="B17"/>
  <c r="C16"/>
  <c r="B16"/>
  <c r="D16" s="1"/>
  <c r="D15"/>
  <c r="C15"/>
  <c r="B15"/>
  <c r="C14"/>
  <c r="B14"/>
  <c r="D11"/>
  <c r="C10"/>
  <c r="B10"/>
  <c r="D10" s="1"/>
  <c r="D9"/>
  <c r="C9"/>
  <c r="C8" s="1"/>
  <c r="B9"/>
  <c r="D25" i="18" l="1"/>
  <c r="F25" s="1"/>
  <c r="D30"/>
  <c r="F30" s="1"/>
  <c r="F56"/>
  <c r="D87"/>
  <c r="F87" s="1"/>
  <c r="F95"/>
  <c r="D109"/>
  <c r="F109" s="1"/>
  <c r="F115"/>
  <c r="F131"/>
  <c r="F154"/>
  <c r="F152" s="1"/>
  <c r="F195"/>
  <c r="D22" i="11"/>
  <c r="D33" i="18"/>
  <c r="F33" s="1"/>
  <c r="F37"/>
  <c r="D63"/>
  <c r="F63" s="1"/>
  <c r="D73"/>
  <c r="F73" s="1"/>
  <c r="D91"/>
  <c r="D101"/>
  <c r="F101" s="1"/>
  <c r="D103"/>
  <c r="F103" s="1"/>
  <c r="F105"/>
  <c r="D118"/>
  <c r="F118" s="1"/>
  <c r="E135"/>
  <c r="F157"/>
  <c r="F181"/>
  <c r="F198"/>
  <c r="F225"/>
  <c r="B238"/>
  <c r="E90"/>
  <c r="D18" i="11"/>
  <c r="B22" i="18"/>
  <c r="C31"/>
  <c r="D40"/>
  <c r="F40" s="1"/>
  <c r="F44"/>
  <c r="D71"/>
  <c r="F71" s="1"/>
  <c r="C90"/>
  <c r="D113"/>
  <c r="F113" s="1"/>
  <c r="F141"/>
  <c r="F178"/>
  <c r="F222"/>
  <c r="D238"/>
  <c r="C26" i="11"/>
  <c r="D35" i="18"/>
  <c r="F35" s="1"/>
  <c r="B8" i="11"/>
  <c r="B18"/>
  <c r="B13" s="1"/>
  <c r="D17" i="18"/>
  <c r="F17" s="1"/>
  <c r="D19"/>
  <c r="F19" s="1"/>
  <c r="D21"/>
  <c r="F21" s="1"/>
  <c r="D29"/>
  <c r="F29" s="1"/>
  <c r="D65"/>
  <c r="F65" s="1"/>
  <c r="D70"/>
  <c r="F70" s="1"/>
  <c r="D82"/>
  <c r="F82" s="1"/>
  <c r="D84"/>
  <c r="F84" s="1"/>
  <c r="D86"/>
  <c r="F86" s="1"/>
  <c r="E116"/>
  <c r="E111" s="1"/>
  <c r="F130"/>
  <c r="F140"/>
  <c r="F150"/>
  <c r="F148" s="1"/>
  <c r="F160"/>
  <c r="F184"/>
  <c r="F201"/>
  <c r="F135"/>
  <c r="D14" i="11"/>
  <c r="D17"/>
  <c r="D41"/>
  <c r="D9" i="18"/>
  <c r="F9" s="1"/>
  <c r="D11"/>
  <c r="F11" s="1"/>
  <c r="D13"/>
  <c r="F13" s="1"/>
  <c r="E22"/>
  <c r="E27"/>
  <c r="D32"/>
  <c r="D31" s="1"/>
  <c r="D48"/>
  <c r="F48" s="1"/>
  <c r="D52"/>
  <c r="F52" s="1"/>
  <c r="C54"/>
  <c r="C50" s="1"/>
  <c r="C7" s="1"/>
  <c r="C6" s="1"/>
  <c r="C236" s="1"/>
  <c r="C242" s="1"/>
  <c r="C244" s="1"/>
  <c r="E68"/>
  <c r="E50" s="1"/>
  <c r="D79"/>
  <c r="F79" s="1"/>
  <c r="C92"/>
  <c r="D100"/>
  <c r="F100" s="1"/>
  <c r="C116"/>
  <c r="C111" s="1"/>
  <c r="E148"/>
  <c r="F183"/>
  <c r="F188"/>
  <c r="F216"/>
  <c r="F213" s="1"/>
  <c r="F211" s="1"/>
  <c r="B41" i="11"/>
  <c r="D28" i="18"/>
  <c r="D27" s="1"/>
  <c r="F41"/>
  <c r="F43"/>
  <c r="B50"/>
  <c r="D69"/>
  <c r="D68" s="1"/>
  <c r="F81"/>
  <c r="E231"/>
  <c r="D30" i="11"/>
  <c r="D29" s="1"/>
  <c r="C41"/>
  <c r="E14" i="18"/>
  <c r="C22"/>
  <c r="D57"/>
  <c r="F57" s="1"/>
  <c r="C68"/>
  <c r="D74"/>
  <c r="F74" s="1"/>
  <c r="D76"/>
  <c r="F76" s="1"/>
  <c r="D78"/>
  <c r="F78" s="1"/>
  <c r="D119"/>
  <c r="F119" s="1"/>
  <c r="D121"/>
  <c r="F121" s="1"/>
  <c r="F145"/>
  <c r="F155"/>
  <c r="F165"/>
  <c r="F192"/>
  <c r="F196"/>
  <c r="F206"/>
  <c r="E213"/>
  <c r="E211" s="1"/>
  <c r="F16"/>
  <c r="F14" s="1"/>
  <c r="D14"/>
  <c r="F91"/>
  <c r="F90" s="1"/>
  <c r="F24"/>
  <c r="F22" s="1"/>
  <c r="D22"/>
  <c r="F32"/>
  <c r="F31" s="1"/>
  <c r="F231"/>
  <c r="D111"/>
  <c r="F116"/>
  <c r="F111" s="1"/>
  <c r="E171"/>
  <c r="E128" s="1"/>
  <c r="D211"/>
  <c r="D92"/>
  <c r="D90" s="1"/>
  <c r="F93"/>
  <c r="F92" s="1"/>
  <c r="F8"/>
  <c r="F143"/>
  <c r="F238"/>
  <c r="F28"/>
  <c r="F27" s="1"/>
  <c r="D55"/>
  <c r="D116"/>
  <c r="D143"/>
  <c r="D128" s="1"/>
  <c r="D127" s="1"/>
  <c r="D124" s="1"/>
  <c r="F190"/>
  <c r="D152"/>
  <c r="D171"/>
  <c r="B31"/>
  <c r="B7" s="1"/>
  <c r="B92"/>
  <c r="B90" s="1"/>
  <c r="D8" i="11"/>
  <c r="D26"/>
  <c r="C13"/>
  <c r="C39" s="1"/>
  <c r="C45" s="1"/>
  <c r="C51" s="1"/>
  <c r="B29"/>
  <c r="B26" s="1"/>
  <c r="F94" i="23"/>
  <c r="E94"/>
  <c r="D94"/>
  <c r="C94"/>
  <c r="F93"/>
  <c r="E93"/>
  <c r="D93"/>
  <c r="C93"/>
  <c r="F92"/>
  <c r="E92"/>
  <c r="E90" s="1"/>
  <c r="D92"/>
  <c r="C92"/>
  <c r="F91"/>
  <c r="E91"/>
  <c r="D91"/>
  <c r="C91"/>
  <c r="F89"/>
  <c r="E89"/>
  <c r="D89"/>
  <c r="C89"/>
  <c r="B89"/>
  <c r="F86"/>
  <c r="E86"/>
  <c r="D86"/>
  <c r="C86"/>
  <c r="F85"/>
  <c r="E85"/>
  <c r="D85"/>
  <c r="C85"/>
  <c r="F84"/>
  <c r="E84"/>
  <c r="D84"/>
  <c r="C84"/>
  <c r="F83"/>
  <c r="E83"/>
  <c r="D83"/>
  <c r="C83"/>
  <c r="F82"/>
  <c r="E82"/>
  <c r="D82"/>
  <c r="C82"/>
  <c r="F80"/>
  <c r="E80"/>
  <c r="D80"/>
  <c r="C80"/>
  <c r="F79"/>
  <c r="E79"/>
  <c r="D79"/>
  <c r="C79"/>
  <c r="F78"/>
  <c r="E78"/>
  <c r="D78"/>
  <c r="C78"/>
  <c r="F76"/>
  <c r="E76"/>
  <c r="D76"/>
  <c r="C76"/>
  <c r="F75"/>
  <c r="D75"/>
  <c r="C75"/>
  <c r="F74"/>
  <c r="E74"/>
  <c r="D74"/>
  <c r="C74"/>
  <c r="F73"/>
  <c r="E73"/>
  <c r="D73"/>
  <c r="C73"/>
  <c r="F72"/>
  <c r="E72"/>
  <c r="D72"/>
  <c r="C72"/>
  <c r="G71"/>
  <c r="F71"/>
  <c r="E71"/>
  <c r="D71"/>
  <c r="C71"/>
  <c r="F70"/>
  <c r="E70"/>
  <c r="D70"/>
  <c r="C70"/>
  <c r="F69"/>
  <c r="E69"/>
  <c r="D69"/>
  <c r="C69"/>
  <c r="F68"/>
  <c r="E68"/>
  <c r="D68"/>
  <c r="C68"/>
  <c r="G68" s="1"/>
  <c r="F67"/>
  <c r="E67"/>
  <c r="D67"/>
  <c r="C67"/>
  <c r="B66"/>
  <c r="B48" s="1"/>
  <c r="F65"/>
  <c r="E65"/>
  <c r="D65"/>
  <c r="G65" s="1"/>
  <c r="C65"/>
  <c r="F64"/>
  <c r="E64"/>
  <c r="D64"/>
  <c r="C64"/>
  <c r="F63"/>
  <c r="E63"/>
  <c r="D63"/>
  <c r="C63"/>
  <c r="F62"/>
  <c r="E62"/>
  <c r="D62"/>
  <c r="C62"/>
  <c r="F61"/>
  <c r="E61"/>
  <c r="D61"/>
  <c r="C61"/>
  <c r="F59"/>
  <c r="E59"/>
  <c r="D59"/>
  <c r="C59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1"/>
  <c r="E51"/>
  <c r="D51"/>
  <c r="C51"/>
  <c r="F50"/>
  <c r="E50"/>
  <c r="D50"/>
  <c r="C50"/>
  <c r="F49"/>
  <c r="E49"/>
  <c r="D49"/>
  <c r="C49"/>
  <c r="F46"/>
  <c r="E46"/>
  <c r="D46"/>
  <c r="C46"/>
  <c r="F45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G39" s="1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8"/>
  <c r="E28"/>
  <c r="D28"/>
  <c r="C28"/>
  <c r="F27"/>
  <c r="E27"/>
  <c r="D27"/>
  <c r="C27"/>
  <c r="F26"/>
  <c r="E26"/>
  <c r="D26"/>
  <c r="C26"/>
  <c r="F24"/>
  <c r="E24"/>
  <c r="D24"/>
  <c r="C24"/>
  <c r="F23"/>
  <c r="E23"/>
  <c r="D23"/>
  <c r="C23"/>
  <c r="F22"/>
  <c r="E22"/>
  <c r="D22"/>
  <c r="C22"/>
  <c r="F21"/>
  <c r="E21"/>
  <c r="D21"/>
  <c r="C21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A3"/>
  <c r="A1"/>
  <c r="N94" i="22"/>
  <c r="M94"/>
  <c r="L94"/>
  <c r="K94"/>
  <c r="J94"/>
  <c r="I94"/>
  <c r="H94"/>
  <c r="G94"/>
  <c r="E94"/>
  <c r="D94"/>
  <c r="C94"/>
  <c r="B94"/>
  <c r="N93"/>
  <c r="M93"/>
  <c r="L93"/>
  <c r="K93"/>
  <c r="J93"/>
  <c r="I93"/>
  <c r="H93"/>
  <c r="G93"/>
  <c r="E93"/>
  <c r="D93"/>
  <c r="C93"/>
  <c r="B93"/>
  <c r="N92"/>
  <c r="M92"/>
  <c r="L92"/>
  <c r="K92"/>
  <c r="J92"/>
  <c r="I92"/>
  <c r="H92"/>
  <c r="G92"/>
  <c r="E92"/>
  <c r="D92"/>
  <c r="C92"/>
  <c r="B92"/>
  <c r="N91"/>
  <c r="M91"/>
  <c r="L91"/>
  <c r="K91"/>
  <c r="J91"/>
  <c r="I91"/>
  <c r="H91"/>
  <c r="G91"/>
  <c r="E91"/>
  <c r="D91"/>
  <c r="C91"/>
  <c r="B91"/>
  <c r="N89"/>
  <c r="M89"/>
  <c r="L89"/>
  <c r="K89"/>
  <c r="J89"/>
  <c r="I89"/>
  <c r="H89"/>
  <c r="G89"/>
  <c r="E89"/>
  <c r="D89"/>
  <c r="C89"/>
  <c r="B89"/>
  <c r="N86"/>
  <c r="M86"/>
  <c r="L86"/>
  <c r="K86"/>
  <c r="J86"/>
  <c r="I86"/>
  <c r="H86"/>
  <c r="G86"/>
  <c r="E86"/>
  <c r="D86"/>
  <c r="C86"/>
  <c r="B86"/>
  <c r="N85"/>
  <c r="M85"/>
  <c r="L85"/>
  <c r="K85"/>
  <c r="J85"/>
  <c r="I85"/>
  <c r="H85"/>
  <c r="G85"/>
  <c r="E85"/>
  <c r="D85"/>
  <c r="C85"/>
  <c r="B85"/>
  <c r="N84"/>
  <c r="M84"/>
  <c r="L84"/>
  <c r="K84"/>
  <c r="J84"/>
  <c r="I84"/>
  <c r="H84"/>
  <c r="G84"/>
  <c r="E84"/>
  <c r="D84"/>
  <c r="C84"/>
  <c r="B84"/>
  <c r="N83"/>
  <c r="M83"/>
  <c r="L83"/>
  <c r="K83"/>
  <c r="J83"/>
  <c r="I83"/>
  <c r="H83"/>
  <c r="G83"/>
  <c r="E83"/>
  <c r="D83"/>
  <c r="C83"/>
  <c r="B83"/>
  <c r="N82"/>
  <c r="M82"/>
  <c r="L82"/>
  <c r="K82"/>
  <c r="J82"/>
  <c r="I82"/>
  <c r="H82"/>
  <c r="G82"/>
  <c r="E82"/>
  <c r="D82"/>
  <c r="C82"/>
  <c r="B82"/>
  <c r="B81"/>
  <c r="O81" s="1"/>
  <c r="N80"/>
  <c r="M80"/>
  <c r="L80"/>
  <c r="K80"/>
  <c r="J80"/>
  <c r="I80"/>
  <c r="H80"/>
  <c r="G80"/>
  <c r="E80"/>
  <c r="D80"/>
  <c r="C80"/>
  <c r="B80"/>
  <c r="N79"/>
  <c r="M79"/>
  <c r="L79"/>
  <c r="K79"/>
  <c r="J79"/>
  <c r="I79"/>
  <c r="H79"/>
  <c r="G79"/>
  <c r="E79"/>
  <c r="D79"/>
  <c r="C79"/>
  <c r="B79"/>
  <c r="N78"/>
  <c r="M78"/>
  <c r="L78"/>
  <c r="K78"/>
  <c r="J78"/>
  <c r="I78"/>
  <c r="H78"/>
  <c r="G78"/>
  <c r="E78"/>
  <c r="D78"/>
  <c r="C78"/>
  <c r="B78"/>
  <c r="B77"/>
  <c r="O77" s="1"/>
  <c r="N76"/>
  <c r="M76"/>
  <c r="L76"/>
  <c r="K76"/>
  <c r="J76"/>
  <c r="I76"/>
  <c r="H76"/>
  <c r="G76"/>
  <c r="E76"/>
  <c r="D76"/>
  <c r="C76"/>
  <c r="B76"/>
  <c r="O75"/>
  <c r="B75"/>
  <c r="N74"/>
  <c r="M74"/>
  <c r="L74"/>
  <c r="K74"/>
  <c r="J74"/>
  <c r="I74"/>
  <c r="H74"/>
  <c r="G74"/>
  <c r="E74"/>
  <c r="D74"/>
  <c r="C74"/>
  <c r="B74"/>
  <c r="N73"/>
  <c r="M73"/>
  <c r="L73"/>
  <c r="K73"/>
  <c r="J73"/>
  <c r="I73"/>
  <c r="H73"/>
  <c r="G73"/>
  <c r="E73"/>
  <c r="D73"/>
  <c r="C73"/>
  <c r="B73"/>
  <c r="N72"/>
  <c r="M72"/>
  <c r="L72"/>
  <c r="K72"/>
  <c r="J72"/>
  <c r="I72"/>
  <c r="H72"/>
  <c r="G72"/>
  <c r="E72"/>
  <c r="D72"/>
  <c r="C72"/>
  <c r="B72"/>
  <c r="N71"/>
  <c r="M71"/>
  <c r="L71"/>
  <c r="K71"/>
  <c r="J71"/>
  <c r="I71"/>
  <c r="H71"/>
  <c r="G71"/>
  <c r="E71"/>
  <c r="D71"/>
  <c r="C71"/>
  <c r="B71"/>
  <c r="N70"/>
  <c r="M70"/>
  <c r="L70"/>
  <c r="K70"/>
  <c r="J70"/>
  <c r="I70"/>
  <c r="H70"/>
  <c r="G70"/>
  <c r="E70"/>
  <c r="D70"/>
  <c r="C70"/>
  <c r="B70"/>
  <c r="N69"/>
  <c r="M69"/>
  <c r="L69"/>
  <c r="K69"/>
  <c r="J69"/>
  <c r="I69"/>
  <c r="H69"/>
  <c r="G69"/>
  <c r="E69"/>
  <c r="D69"/>
  <c r="C69"/>
  <c r="B69"/>
  <c r="N68"/>
  <c r="M68"/>
  <c r="L68"/>
  <c r="K68"/>
  <c r="J68"/>
  <c r="J66" s="1"/>
  <c r="I68"/>
  <c r="I66" s="1"/>
  <c r="H68"/>
  <c r="H66" s="1"/>
  <c r="G68"/>
  <c r="E68"/>
  <c r="D68"/>
  <c r="C68"/>
  <c r="B68"/>
  <c r="N67"/>
  <c r="N66" s="1"/>
  <c r="M67"/>
  <c r="M66" s="1"/>
  <c r="L67"/>
  <c r="L66" s="1"/>
  <c r="K67"/>
  <c r="J67"/>
  <c r="I67"/>
  <c r="H67"/>
  <c r="G67"/>
  <c r="E67"/>
  <c r="E66" s="1"/>
  <c r="D67"/>
  <c r="D66" s="1"/>
  <c r="C67"/>
  <c r="C66" s="1"/>
  <c r="B67"/>
  <c r="N65"/>
  <c r="M65"/>
  <c r="L65"/>
  <c r="K65"/>
  <c r="J65"/>
  <c r="I65"/>
  <c r="H65"/>
  <c r="G65"/>
  <c r="E65"/>
  <c r="D65"/>
  <c r="C65"/>
  <c r="B65"/>
  <c r="N64"/>
  <c r="M64"/>
  <c r="L64"/>
  <c r="K64"/>
  <c r="J64"/>
  <c r="I64"/>
  <c r="H64"/>
  <c r="G64"/>
  <c r="E64"/>
  <c r="D64"/>
  <c r="C64"/>
  <c r="B64"/>
  <c r="N63"/>
  <c r="M63"/>
  <c r="L63"/>
  <c r="K63"/>
  <c r="J63"/>
  <c r="I63"/>
  <c r="H63"/>
  <c r="G63"/>
  <c r="E63"/>
  <c r="D63"/>
  <c r="C63"/>
  <c r="B63"/>
  <c r="N62"/>
  <c r="M62"/>
  <c r="L62"/>
  <c r="K62"/>
  <c r="J62"/>
  <c r="I62"/>
  <c r="H62"/>
  <c r="G62"/>
  <c r="E62"/>
  <c r="D62"/>
  <c r="C62"/>
  <c r="B62"/>
  <c r="N61"/>
  <c r="M61"/>
  <c r="L61"/>
  <c r="K61"/>
  <c r="J61"/>
  <c r="I61"/>
  <c r="H61"/>
  <c r="G61"/>
  <c r="E61"/>
  <c r="D61"/>
  <c r="C61"/>
  <c r="B61"/>
  <c r="N60"/>
  <c r="M60"/>
  <c r="L60"/>
  <c r="K60"/>
  <c r="J60"/>
  <c r="I60"/>
  <c r="H60"/>
  <c r="G60"/>
  <c r="E60"/>
  <c r="D60"/>
  <c r="C60"/>
  <c r="B60"/>
  <c r="N59"/>
  <c r="M59"/>
  <c r="L59"/>
  <c r="K59"/>
  <c r="J59"/>
  <c r="I59"/>
  <c r="H59"/>
  <c r="G59"/>
  <c r="E59"/>
  <c r="D59"/>
  <c r="C59"/>
  <c r="B59"/>
  <c r="N58"/>
  <c r="M58"/>
  <c r="L58"/>
  <c r="K58"/>
  <c r="J58"/>
  <c r="I58"/>
  <c r="H58"/>
  <c r="G58"/>
  <c r="E58"/>
  <c r="D58"/>
  <c r="C58"/>
  <c r="B58"/>
  <c r="N57"/>
  <c r="M57"/>
  <c r="L57"/>
  <c r="K57"/>
  <c r="J57"/>
  <c r="I57"/>
  <c r="H57"/>
  <c r="G57"/>
  <c r="E57"/>
  <c r="D57"/>
  <c r="C57"/>
  <c r="B57"/>
  <c r="N56"/>
  <c r="M56"/>
  <c r="L56"/>
  <c r="K56"/>
  <c r="J56"/>
  <c r="I56"/>
  <c r="H56"/>
  <c r="G56"/>
  <c r="E56"/>
  <c r="D56"/>
  <c r="C56"/>
  <c r="B56"/>
  <c r="N55"/>
  <c r="M55"/>
  <c r="L55"/>
  <c r="K55"/>
  <c r="J55"/>
  <c r="I55"/>
  <c r="H55"/>
  <c r="G55"/>
  <c r="E55"/>
  <c r="D55"/>
  <c r="C55"/>
  <c r="B55"/>
  <c r="N54"/>
  <c r="M54"/>
  <c r="L54"/>
  <c r="K54"/>
  <c r="J54"/>
  <c r="I54"/>
  <c r="H54"/>
  <c r="G54"/>
  <c r="E54"/>
  <c r="D54"/>
  <c r="C54"/>
  <c r="B54"/>
  <c r="N53"/>
  <c r="M53"/>
  <c r="L53"/>
  <c r="K53"/>
  <c r="J53"/>
  <c r="I53"/>
  <c r="H53"/>
  <c r="G53"/>
  <c r="E53"/>
  <c r="D53"/>
  <c r="C53"/>
  <c r="B53"/>
  <c r="N51"/>
  <c r="M51"/>
  <c r="L51"/>
  <c r="K51"/>
  <c r="J51"/>
  <c r="I51"/>
  <c r="H51"/>
  <c r="G51"/>
  <c r="E51"/>
  <c r="D51"/>
  <c r="C51"/>
  <c r="B51"/>
  <c r="N50"/>
  <c r="M50"/>
  <c r="L50"/>
  <c r="K50"/>
  <c r="J50"/>
  <c r="I50"/>
  <c r="H50"/>
  <c r="G50"/>
  <c r="E50"/>
  <c r="D50"/>
  <c r="C50"/>
  <c r="B50"/>
  <c r="N49"/>
  <c r="M49"/>
  <c r="L49"/>
  <c r="K49"/>
  <c r="J49"/>
  <c r="I49"/>
  <c r="H49"/>
  <c r="G49"/>
  <c r="E49"/>
  <c r="D49"/>
  <c r="C49"/>
  <c r="B49"/>
  <c r="F48"/>
  <c r="N46"/>
  <c r="M46"/>
  <c r="L46"/>
  <c r="K46"/>
  <c r="J46"/>
  <c r="I46"/>
  <c r="H46"/>
  <c r="G46"/>
  <c r="E46"/>
  <c r="D46"/>
  <c r="C46"/>
  <c r="B46"/>
  <c r="N45"/>
  <c r="M45"/>
  <c r="L45"/>
  <c r="K45"/>
  <c r="J45"/>
  <c r="I45"/>
  <c r="H45"/>
  <c r="G45"/>
  <c r="E45"/>
  <c r="D45"/>
  <c r="C45"/>
  <c r="B45"/>
  <c r="N44"/>
  <c r="M44"/>
  <c r="L44"/>
  <c r="K44"/>
  <c r="J44"/>
  <c r="I44"/>
  <c r="H44"/>
  <c r="G44"/>
  <c r="E44"/>
  <c r="D44"/>
  <c r="C44"/>
  <c r="B44"/>
  <c r="N43"/>
  <c r="M43"/>
  <c r="L43"/>
  <c r="K43"/>
  <c r="J43"/>
  <c r="I43"/>
  <c r="H43"/>
  <c r="G43"/>
  <c r="E43"/>
  <c r="D43"/>
  <c r="C43"/>
  <c r="B43"/>
  <c r="N42"/>
  <c r="M42"/>
  <c r="L42"/>
  <c r="K42"/>
  <c r="J42"/>
  <c r="I42"/>
  <c r="H42"/>
  <c r="G42"/>
  <c r="E42"/>
  <c r="D42"/>
  <c r="C42"/>
  <c r="B42"/>
  <c r="N41"/>
  <c r="M41"/>
  <c r="L41"/>
  <c r="K41"/>
  <c r="J41"/>
  <c r="I41"/>
  <c r="H41"/>
  <c r="G41"/>
  <c r="E41"/>
  <c r="D41"/>
  <c r="C41"/>
  <c r="B41"/>
  <c r="N40"/>
  <c r="M40"/>
  <c r="L40"/>
  <c r="K40"/>
  <c r="J40"/>
  <c r="I40"/>
  <c r="H40"/>
  <c r="G40"/>
  <c r="E40"/>
  <c r="D40"/>
  <c r="C40"/>
  <c r="B40"/>
  <c r="N39"/>
  <c r="M39"/>
  <c r="L39"/>
  <c r="K39"/>
  <c r="J39"/>
  <c r="I39"/>
  <c r="H39"/>
  <c r="G39"/>
  <c r="E39"/>
  <c r="D39"/>
  <c r="C39"/>
  <c r="B39"/>
  <c r="N38"/>
  <c r="M38"/>
  <c r="L38"/>
  <c r="K38"/>
  <c r="J38"/>
  <c r="I38"/>
  <c r="H38"/>
  <c r="G38"/>
  <c r="E38"/>
  <c r="D38"/>
  <c r="C38"/>
  <c r="B38"/>
  <c r="N37"/>
  <c r="M37"/>
  <c r="L37"/>
  <c r="K37"/>
  <c r="J37"/>
  <c r="I37"/>
  <c r="H37"/>
  <c r="G37"/>
  <c r="E37"/>
  <c r="D37"/>
  <c r="C37"/>
  <c r="B37"/>
  <c r="N36"/>
  <c r="M36"/>
  <c r="L36"/>
  <c r="K36"/>
  <c r="J36"/>
  <c r="I36"/>
  <c r="H36"/>
  <c r="G36"/>
  <c r="F36"/>
  <c r="E36"/>
  <c r="D36"/>
  <c r="C36"/>
  <c r="B36"/>
  <c r="N35"/>
  <c r="M35"/>
  <c r="L35"/>
  <c r="K35"/>
  <c r="J35"/>
  <c r="I35"/>
  <c r="H35"/>
  <c r="G35"/>
  <c r="E35"/>
  <c r="D35"/>
  <c r="C35"/>
  <c r="B35"/>
  <c r="N34"/>
  <c r="M34"/>
  <c r="L34"/>
  <c r="K34"/>
  <c r="J34"/>
  <c r="I34"/>
  <c r="H34"/>
  <c r="G34"/>
  <c r="E34"/>
  <c r="D34"/>
  <c r="C34"/>
  <c r="B34"/>
  <c r="N33"/>
  <c r="M33"/>
  <c r="L33"/>
  <c r="K33"/>
  <c r="J33"/>
  <c r="I33"/>
  <c r="H33"/>
  <c r="G33"/>
  <c r="E33"/>
  <c r="D33"/>
  <c r="C33"/>
  <c r="B33"/>
  <c r="N32"/>
  <c r="M32"/>
  <c r="L32"/>
  <c r="K32"/>
  <c r="J32"/>
  <c r="I32"/>
  <c r="H32"/>
  <c r="G32"/>
  <c r="E32"/>
  <c r="D32"/>
  <c r="C32"/>
  <c r="B32"/>
  <c r="N31"/>
  <c r="M31"/>
  <c r="L31"/>
  <c r="K31"/>
  <c r="J31"/>
  <c r="I31"/>
  <c r="H31"/>
  <c r="G31"/>
  <c r="F31"/>
  <c r="E31"/>
  <c r="D31"/>
  <c r="C31"/>
  <c r="B31"/>
  <c r="N30"/>
  <c r="M30"/>
  <c r="L30"/>
  <c r="L29" s="1"/>
  <c r="K30"/>
  <c r="K29" s="1"/>
  <c r="J30"/>
  <c r="I30"/>
  <c r="H30"/>
  <c r="G30"/>
  <c r="F30"/>
  <c r="E30"/>
  <c r="D30"/>
  <c r="D29" s="1"/>
  <c r="C30"/>
  <c r="C29" s="1"/>
  <c r="B30"/>
  <c r="N28"/>
  <c r="M28"/>
  <c r="L28"/>
  <c r="K28"/>
  <c r="J28"/>
  <c r="I28"/>
  <c r="H28"/>
  <c r="G28"/>
  <c r="E28"/>
  <c r="D28"/>
  <c r="C28"/>
  <c r="B28"/>
  <c r="N27"/>
  <c r="M27"/>
  <c r="L27"/>
  <c r="K27"/>
  <c r="J27"/>
  <c r="I27"/>
  <c r="H27"/>
  <c r="G27"/>
  <c r="E27"/>
  <c r="D27"/>
  <c r="C27"/>
  <c r="B27"/>
  <c r="N26"/>
  <c r="M26"/>
  <c r="L26"/>
  <c r="K26"/>
  <c r="J26"/>
  <c r="I26"/>
  <c r="H26"/>
  <c r="G26"/>
  <c r="E26"/>
  <c r="D26"/>
  <c r="C26"/>
  <c r="B26"/>
  <c r="N24"/>
  <c r="M24"/>
  <c r="L24"/>
  <c r="K24"/>
  <c r="J24"/>
  <c r="I24"/>
  <c r="H24"/>
  <c r="G24"/>
  <c r="E24"/>
  <c r="D24"/>
  <c r="C24"/>
  <c r="B24"/>
  <c r="N23"/>
  <c r="M23"/>
  <c r="L23"/>
  <c r="K23"/>
  <c r="J23"/>
  <c r="I23"/>
  <c r="H23"/>
  <c r="G23"/>
  <c r="E23"/>
  <c r="D23"/>
  <c r="C23"/>
  <c r="B23"/>
  <c r="N22"/>
  <c r="N20" s="1"/>
  <c r="M22"/>
  <c r="L22"/>
  <c r="K22"/>
  <c r="J22"/>
  <c r="I22"/>
  <c r="H22"/>
  <c r="G22"/>
  <c r="E22"/>
  <c r="E20" s="1"/>
  <c r="D22"/>
  <c r="C22"/>
  <c r="B22"/>
  <c r="N21"/>
  <c r="M21"/>
  <c r="L21"/>
  <c r="K21"/>
  <c r="J21"/>
  <c r="J20" s="1"/>
  <c r="I21"/>
  <c r="H21"/>
  <c r="G21"/>
  <c r="E21"/>
  <c r="D21"/>
  <c r="C21"/>
  <c r="B21"/>
  <c r="N19"/>
  <c r="M19"/>
  <c r="L19"/>
  <c r="K19"/>
  <c r="J19"/>
  <c r="I19"/>
  <c r="H19"/>
  <c r="G19"/>
  <c r="E19"/>
  <c r="D19"/>
  <c r="C19"/>
  <c r="B19"/>
  <c r="N18"/>
  <c r="M18"/>
  <c r="L18"/>
  <c r="K18"/>
  <c r="J18"/>
  <c r="I18"/>
  <c r="H18"/>
  <c r="G18"/>
  <c r="E18"/>
  <c r="D18"/>
  <c r="C18"/>
  <c r="B18"/>
  <c r="N17"/>
  <c r="M17"/>
  <c r="L17"/>
  <c r="K17"/>
  <c r="J17"/>
  <c r="I17"/>
  <c r="H17"/>
  <c r="G17"/>
  <c r="E17"/>
  <c r="D17"/>
  <c r="C17"/>
  <c r="B17"/>
  <c r="N16"/>
  <c r="M16"/>
  <c r="L16"/>
  <c r="K16"/>
  <c r="J16"/>
  <c r="I16"/>
  <c r="H16"/>
  <c r="G16"/>
  <c r="E16"/>
  <c r="D16"/>
  <c r="C16"/>
  <c r="B16"/>
  <c r="N15"/>
  <c r="M15"/>
  <c r="L15"/>
  <c r="K15"/>
  <c r="J15"/>
  <c r="I15"/>
  <c r="H15"/>
  <c r="G15"/>
  <c r="E15"/>
  <c r="D15"/>
  <c r="C15"/>
  <c r="B15"/>
  <c r="N14"/>
  <c r="M14"/>
  <c r="L14"/>
  <c r="K14"/>
  <c r="J14"/>
  <c r="I14"/>
  <c r="H14"/>
  <c r="G14"/>
  <c r="E14"/>
  <c r="D14"/>
  <c r="C14"/>
  <c r="B14"/>
  <c r="N13"/>
  <c r="M13"/>
  <c r="L13"/>
  <c r="K13"/>
  <c r="J13"/>
  <c r="I13"/>
  <c r="H13"/>
  <c r="G13"/>
  <c r="E13"/>
  <c r="D13"/>
  <c r="C13"/>
  <c r="B13"/>
  <c r="N11"/>
  <c r="M11"/>
  <c r="L11"/>
  <c r="K11"/>
  <c r="J11"/>
  <c r="I11"/>
  <c r="H11"/>
  <c r="G11"/>
  <c r="E11"/>
  <c r="D11"/>
  <c r="C11"/>
  <c r="B11"/>
  <c r="N10"/>
  <c r="M10"/>
  <c r="L10"/>
  <c r="K10"/>
  <c r="J10"/>
  <c r="I10"/>
  <c r="H10"/>
  <c r="G10"/>
  <c r="E10"/>
  <c r="D10"/>
  <c r="C10"/>
  <c r="B10"/>
  <c r="N9"/>
  <c r="M9"/>
  <c r="L9"/>
  <c r="K9"/>
  <c r="J9"/>
  <c r="I9"/>
  <c r="H9"/>
  <c r="G9"/>
  <c r="E9"/>
  <c r="D9"/>
  <c r="C9"/>
  <c r="B9"/>
  <c r="N8"/>
  <c r="M8"/>
  <c r="L8"/>
  <c r="K8"/>
  <c r="J8"/>
  <c r="I8"/>
  <c r="H8"/>
  <c r="G8"/>
  <c r="E8"/>
  <c r="D8"/>
  <c r="C8"/>
  <c r="B8"/>
  <c r="N7"/>
  <c r="M7"/>
  <c r="L7"/>
  <c r="K7"/>
  <c r="J7"/>
  <c r="I7"/>
  <c r="H7"/>
  <c r="G7"/>
  <c r="E7"/>
  <c r="D7"/>
  <c r="C7"/>
  <c r="B7"/>
  <c r="N6"/>
  <c r="M6"/>
  <c r="L6"/>
  <c r="K6"/>
  <c r="J6"/>
  <c r="I6"/>
  <c r="H6"/>
  <c r="G6"/>
  <c r="E6"/>
  <c r="D6"/>
  <c r="C6"/>
  <c r="B6"/>
  <c r="A1"/>
  <c r="J93" i="21"/>
  <c r="I93"/>
  <c r="H93"/>
  <c r="G93"/>
  <c r="F93"/>
  <c r="E93"/>
  <c r="D93"/>
  <c r="C93"/>
  <c r="B93"/>
  <c r="J92"/>
  <c r="I92"/>
  <c r="H92"/>
  <c r="G92"/>
  <c r="F92"/>
  <c r="E92"/>
  <c r="D92"/>
  <c r="C92"/>
  <c r="B92"/>
  <c r="J91"/>
  <c r="I91"/>
  <c r="H91"/>
  <c r="G91"/>
  <c r="F91"/>
  <c r="F90" s="1"/>
  <c r="E91"/>
  <c r="E90" s="1"/>
  <c r="D91"/>
  <c r="C91"/>
  <c r="B91"/>
  <c r="J89"/>
  <c r="I89"/>
  <c r="H89"/>
  <c r="G89"/>
  <c r="F89"/>
  <c r="E89"/>
  <c r="D89"/>
  <c r="C89"/>
  <c r="B89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I52" s="1"/>
  <c r="H54"/>
  <c r="G54"/>
  <c r="F54"/>
  <c r="E54"/>
  <c r="D54"/>
  <c r="C54"/>
  <c r="B54"/>
  <c r="J53"/>
  <c r="I53"/>
  <c r="H53"/>
  <c r="H52" s="1"/>
  <c r="G53"/>
  <c r="F53"/>
  <c r="E53"/>
  <c r="D53"/>
  <c r="C53"/>
  <c r="B53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D29" s="1"/>
  <c r="C30"/>
  <c r="B30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G25" s="1"/>
  <c r="F26"/>
  <c r="F25" s="1"/>
  <c r="E26"/>
  <c r="D26"/>
  <c r="C26"/>
  <c r="B26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G20" s="1"/>
  <c r="F22"/>
  <c r="E22"/>
  <c r="D22"/>
  <c r="C22"/>
  <c r="B22"/>
  <c r="J21"/>
  <c r="I21"/>
  <c r="H21"/>
  <c r="G21"/>
  <c r="F21"/>
  <c r="E21"/>
  <c r="D21"/>
  <c r="C21"/>
  <c r="B21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A1"/>
  <c r="L94" i="20"/>
  <c r="K94"/>
  <c r="I94"/>
  <c r="H94"/>
  <c r="G94"/>
  <c r="F94"/>
  <c r="E94"/>
  <c r="D94"/>
  <c r="C94"/>
  <c r="B94"/>
  <c r="L93"/>
  <c r="K93"/>
  <c r="I93"/>
  <c r="H93"/>
  <c r="G93"/>
  <c r="F93"/>
  <c r="E93"/>
  <c r="D93"/>
  <c r="C93"/>
  <c r="B93"/>
  <c r="L92"/>
  <c r="K92"/>
  <c r="K90" s="1"/>
  <c r="I92"/>
  <c r="H92"/>
  <c r="G92"/>
  <c r="F92"/>
  <c r="E92"/>
  <c r="D92"/>
  <c r="C92"/>
  <c r="B92"/>
  <c r="L91"/>
  <c r="K91"/>
  <c r="I91"/>
  <c r="H91"/>
  <c r="G91"/>
  <c r="G90" s="1"/>
  <c r="F91"/>
  <c r="E91"/>
  <c r="D91"/>
  <c r="C91"/>
  <c r="B91"/>
  <c r="L89"/>
  <c r="K89"/>
  <c r="I89"/>
  <c r="H89"/>
  <c r="G89"/>
  <c r="F89"/>
  <c r="E89"/>
  <c r="D89"/>
  <c r="C89"/>
  <c r="B89"/>
  <c r="L86"/>
  <c r="K86"/>
  <c r="I86"/>
  <c r="H86"/>
  <c r="G86"/>
  <c r="F86"/>
  <c r="E86"/>
  <c r="D86"/>
  <c r="C86"/>
  <c r="B86"/>
  <c r="L85"/>
  <c r="K85"/>
  <c r="I85"/>
  <c r="H85"/>
  <c r="G85"/>
  <c r="F85"/>
  <c r="E85"/>
  <c r="D85"/>
  <c r="C85"/>
  <c r="B85"/>
  <c r="L84"/>
  <c r="K84"/>
  <c r="I84"/>
  <c r="H84"/>
  <c r="G84"/>
  <c r="F84"/>
  <c r="E84"/>
  <c r="D84"/>
  <c r="C84"/>
  <c r="B84"/>
  <c r="L83"/>
  <c r="K83"/>
  <c r="I83"/>
  <c r="H83"/>
  <c r="G83"/>
  <c r="F83"/>
  <c r="E83"/>
  <c r="D83"/>
  <c r="C83"/>
  <c r="B83"/>
  <c r="L82"/>
  <c r="K82"/>
  <c r="I82"/>
  <c r="H82"/>
  <c r="G82"/>
  <c r="F82"/>
  <c r="E82"/>
  <c r="D82"/>
  <c r="C82"/>
  <c r="B82"/>
  <c r="L81"/>
  <c r="I81"/>
  <c r="H81"/>
  <c r="L80"/>
  <c r="K80"/>
  <c r="I80"/>
  <c r="H80"/>
  <c r="G80"/>
  <c r="F80"/>
  <c r="E80"/>
  <c r="D80"/>
  <c r="C80"/>
  <c r="B80"/>
  <c r="L79"/>
  <c r="K79"/>
  <c r="I79"/>
  <c r="H79"/>
  <c r="G79"/>
  <c r="F79"/>
  <c r="E79"/>
  <c r="D79"/>
  <c r="C79"/>
  <c r="B79"/>
  <c r="L78"/>
  <c r="K78"/>
  <c r="I78"/>
  <c r="H78"/>
  <c r="G78"/>
  <c r="F78"/>
  <c r="E78"/>
  <c r="D78"/>
  <c r="C78"/>
  <c r="B78"/>
  <c r="L77"/>
  <c r="I77"/>
  <c r="H77"/>
  <c r="E77"/>
  <c r="L76"/>
  <c r="K76"/>
  <c r="I76"/>
  <c r="H76"/>
  <c r="G76"/>
  <c r="F76"/>
  <c r="E76"/>
  <c r="D76"/>
  <c r="C76"/>
  <c r="B76"/>
  <c r="L75"/>
  <c r="I75"/>
  <c r="H75"/>
  <c r="L74"/>
  <c r="K74"/>
  <c r="I74"/>
  <c r="H74"/>
  <c r="G74"/>
  <c r="F74"/>
  <c r="E74"/>
  <c r="D74"/>
  <c r="C74"/>
  <c r="B74"/>
  <c r="L73"/>
  <c r="K73"/>
  <c r="I73"/>
  <c r="H73"/>
  <c r="G73"/>
  <c r="F73"/>
  <c r="E73"/>
  <c r="D73"/>
  <c r="C73"/>
  <c r="B73"/>
  <c r="L72"/>
  <c r="K72"/>
  <c r="I72"/>
  <c r="H72"/>
  <c r="G72"/>
  <c r="F72"/>
  <c r="E72"/>
  <c r="D72"/>
  <c r="C72"/>
  <c r="B72"/>
  <c r="L71"/>
  <c r="K71"/>
  <c r="I71"/>
  <c r="H71"/>
  <c r="G71"/>
  <c r="F71"/>
  <c r="E71"/>
  <c r="D71"/>
  <c r="C71"/>
  <c r="B71"/>
  <c r="L70"/>
  <c r="K70"/>
  <c r="I70"/>
  <c r="H70"/>
  <c r="G70"/>
  <c r="F70"/>
  <c r="E70"/>
  <c r="D70"/>
  <c r="C70"/>
  <c r="B70"/>
  <c r="L69"/>
  <c r="K69"/>
  <c r="I69"/>
  <c r="H69"/>
  <c r="G69"/>
  <c r="F69"/>
  <c r="E69"/>
  <c r="D69"/>
  <c r="C69"/>
  <c r="B69"/>
  <c r="L68"/>
  <c r="K68"/>
  <c r="I68"/>
  <c r="H68"/>
  <c r="G68"/>
  <c r="F68"/>
  <c r="E68"/>
  <c r="D68"/>
  <c r="C68"/>
  <c r="B68"/>
  <c r="L67"/>
  <c r="K67"/>
  <c r="I67"/>
  <c r="H67"/>
  <c r="G67"/>
  <c r="F67"/>
  <c r="E67"/>
  <c r="D67"/>
  <c r="C67"/>
  <c r="B67"/>
  <c r="L65"/>
  <c r="K65"/>
  <c r="I65"/>
  <c r="H65"/>
  <c r="G65"/>
  <c r="F65"/>
  <c r="E65"/>
  <c r="D65"/>
  <c r="C65"/>
  <c r="B65"/>
  <c r="L64"/>
  <c r="K64"/>
  <c r="I64"/>
  <c r="H64"/>
  <c r="G64"/>
  <c r="F64"/>
  <c r="E64"/>
  <c r="D64"/>
  <c r="C64"/>
  <c r="B64"/>
  <c r="L63"/>
  <c r="K63"/>
  <c r="I63"/>
  <c r="H63"/>
  <c r="G63"/>
  <c r="F63"/>
  <c r="E63"/>
  <c r="D63"/>
  <c r="C63"/>
  <c r="B63"/>
  <c r="L62"/>
  <c r="K62"/>
  <c r="I62"/>
  <c r="H62"/>
  <c r="G62"/>
  <c r="F62"/>
  <c r="E62"/>
  <c r="D62"/>
  <c r="C62"/>
  <c r="B62"/>
  <c r="L61"/>
  <c r="K61"/>
  <c r="I61"/>
  <c r="H61"/>
  <c r="G61"/>
  <c r="F61"/>
  <c r="E61"/>
  <c r="D61"/>
  <c r="C61"/>
  <c r="B61"/>
  <c r="L60"/>
  <c r="K60"/>
  <c r="I60"/>
  <c r="H60"/>
  <c r="G60"/>
  <c r="F60"/>
  <c r="E60"/>
  <c r="D60"/>
  <c r="C60"/>
  <c r="B60"/>
  <c r="L59"/>
  <c r="K59"/>
  <c r="I59"/>
  <c r="H59"/>
  <c r="G59"/>
  <c r="F59"/>
  <c r="E59"/>
  <c r="D59"/>
  <c r="C59"/>
  <c r="B59"/>
  <c r="L58"/>
  <c r="K58"/>
  <c r="I58"/>
  <c r="H58"/>
  <c r="G58"/>
  <c r="F58"/>
  <c r="E58"/>
  <c r="D58"/>
  <c r="C58"/>
  <c r="B58"/>
  <c r="L57"/>
  <c r="K57"/>
  <c r="I57"/>
  <c r="H57"/>
  <c r="G57"/>
  <c r="F57"/>
  <c r="E57"/>
  <c r="D57"/>
  <c r="C57"/>
  <c r="B57"/>
  <c r="L56"/>
  <c r="K56"/>
  <c r="I56"/>
  <c r="H56"/>
  <c r="G56"/>
  <c r="F56"/>
  <c r="E56"/>
  <c r="D56"/>
  <c r="C56"/>
  <c r="B56"/>
  <c r="L55"/>
  <c r="K55"/>
  <c r="I55"/>
  <c r="H55"/>
  <c r="G55"/>
  <c r="F55"/>
  <c r="E55"/>
  <c r="D55"/>
  <c r="C55"/>
  <c r="B55"/>
  <c r="L54"/>
  <c r="K54"/>
  <c r="I54"/>
  <c r="H54"/>
  <c r="G54"/>
  <c r="F54"/>
  <c r="E54"/>
  <c r="D54"/>
  <c r="C54"/>
  <c r="B54"/>
  <c r="L53"/>
  <c r="L52" s="1"/>
  <c r="K53"/>
  <c r="I53"/>
  <c r="H53"/>
  <c r="G53"/>
  <c r="F53"/>
  <c r="E53"/>
  <c r="D53"/>
  <c r="D52" s="1"/>
  <c r="C53"/>
  <c r="B53"/>
  <c r="L51"/>
  <c r="K51"/>
  <c r="I51"/>
  <c r="H51"/>
  <c r="G51"/>
  <c r="F51"/>
  <c r="E51"/>
  <c r="D51"/>
  <c r="C51"/>
  <c r="B51"/>
  <c r="L50"/>
  <c r="K50"/>
  <c r="I50"/>
  <c r="H50"/>
  <c r="G50"/>
  <c r="F50"/>
  <c r="E50"/>
  <c r="D50"/>
  <c r="C50"/>
  <c r="B50"/>
  <c r="L49"/>
  <c r="K49"/>
  <c r="I49"/>
  <c r="H49"/>
  <c r="G49"/>
  <c r="F49"/>
  <c r="E49"/>
  <c r="D49"/>
  <c r="C49"/>
  <c r="B49"/>
  <c r="L46"/>
  <c r="K46"/>
  <c r="I46"/>
  <c r="H46"/>
  <c r="G46"/>
  <c r="F46"/>
  <c r="E46"/>
  <c r="D46"/>
  <c r="C46"/>
  <c r="B46"/>
  <c r="L45"/>
  <c r="K45"/>
  <c r="I45"/>
  <c r="H45"/>
  <c r="G45"/>
  <c r="F45"/>
  <c r="E45"/>
  <c r="D45"/>
  <c r="C45"/>
  <c r="B45"/>
  <c r="L44"/>
  <c r="K44"/>
  <c r="I44"/>
  <c r="H44"/>
  <c r="G44"/>
  <c r="F44"/>
  <c r="E44"/>
  <c r="D44"/>
  <c r="C44"/>
  <c r="B44"/>
  <c r="L43"/>
  <c r="K43"/>
  <c r="I43"/>
  <c r="H43"/>
  <c r="G43"/>
  <c r="F43"/>
  <c r="E43"/>
  <c r="D43"/>
  <c r="C43"/>
  <c r="B43"/>
  <c r="L42"/>
  <c r="K42"/>
  <c r="I42"/>
  <c r="H42"/>
  <c r="G42"/>
  <c r="F42"/>
  <c r="E42"/>
  <c r="D42"/>
  <c r="C42"/>
  <c r="B42"/>
  <c r="L41"/>
  <c r="K41"/>
  <c r="I41"/>
  <c r="H41"/>
  <c r="G41"/>
  <c r="F41"/>
  <c r="E41"/>
  <c r="D41"/>
  <c r="C41"/>
  <c r="B41"/>
  <c r="L40"/>
  <c r="K40"/>
  <c r="I40"/>
  <c r="H40"/>
  <c r="G40"/>
  <c r="F40"/>
  <c r="E40"/>
  <c r="D40"/>
  <c r="C40"/>
  <c r="B40"/>
  <c r="L39"/>
  <c r="K39"/>
  <c r="I39"/>
  <c r="H39"/>
  <c r="G39"/>
  <c r="F39"/>
  <c r="E39"/>
  <c r="D39"/>
  <c r="C39"/>
  <c r="B39"/>
  <c r="L38"/>
  <c r="K38"/>
  <c r="I38"/>
  <c r="H38"/>
  <c r="G38"/>
  <c r="F38"/>
  <c r="E38"/>
  <c r="D38"/>
  <c r="C38"/>
  <c r="B38"/>
  <c r="L37"/>
  <c r="K37"/>
  <c r="I37"/>
  <c r="H37"/>
  <c r="G37"/>
  <c r="F37"/>
  <c r="E37"/>
  <c r="D37"/>
  <c r="C37"/>
  <c r="B37"/>
  <c r="L36"/>
  <c r="K36"/>
  <c r="I36"/>
  <c r="H36"/>
  <c r="G36"/>
  <c r="F36"/>
  <c r="E36"/>
  <c r="D36"/>
  <c r="C36"/>
  <c r="B36"/>
  <c r="L35"/>
  <c r="K35"/>
  <c r="I35"/>
  <c r="H35"/>
  <c r="G35"/>
  <c r="F35"/>
  <c r="E35"/>
  <c r="D35"/>
  <c r="C35"/>
  <c r="B35"/>
  <c r="L34"/>
  <c r="K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I32"/>
  <c r="H32"/>
  <c r="G32"/>
  <c r="F32"/>
  <c r="E32"/>
  <c r="D32"/>
  <c r="C32"/>
  <c r="B32"/>
  <c r="L31"/>
  <c r="K31"/>
  <c r="I31"/>
  <c r="H31"/>
  <c r="G31"/>
  <c r="F31"/>
  <c r="E31"/>
  <c r="D31"/>
  <c r="C31"/>
  <c r="B31"/>
  <c r="L30"/>
  <c r="L29" s="1"/>
  <c r="K30"/>
  <c r="I30"/>
  <c r="H30"/>
  <c r="G30"/>
  <c r="F30"/>
  <c r="E30"/>
  <c r="D30"/>
  <c r="C30"/>
  <c r="C29" s="1"/>
  <c r="B30"/>
  <c r="G29"/>
  <c r="E29"/>
  <c r="L28"/>
  <c r="K28"/>
  <c r="I28"/>
  <c r="H28"/>
  <c r="G28"/>
  <c r="F28"/>
  <c r="E28"/>
  <c r="D28"/>
  <c r="C28"/>
  <c r="B28"/>
  <c r="L27"/>
  <c r="K27"/>
  <c r="I27"/>
  <c r="H27"/>
  <c r="G27"/>
  <c r="F27"/>
  <c r="E27"/>
  <c r="D27"/>
  <c r="C27"/>
  <c r="B27"/>
  <c r="L26"/>
  <c r="K26"/>
  <c r="I26"/>
  <c r="H26"/>
  <c r="G26"/>
  <c r="F26"/>
  <c r="E26"/>
  <c r="D26"/>
  <c r="C26"/>
  <c r="B26"/>
  <c r="L24"/>
  <c r="K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I22"/>
  <c r="H22"/>
  <c r="G22"/>
  <c r="F22"/>
  <c r="E22"/>
  <c r="D22"/>
  <c r="C22"/>
  <c r="B22"/>
  <c r="L21"/>
  <c r="K21"/>
  <c r="I21"/>
  <c r="H21"/>
  <c r="G21"/>
  <c r="F21"/>
  <c r="E21"/>
  <c r="D21"/>
  <c r="C21"/>
  <c r="B21"/>
  <c r="L19"/>
  <c r="K19"/>
  <c r="I19"/>
  <c r="H19"/>
  <c r="G19"/>
  <c r="F19"/>
  <c r="E19"/>
  <c r="D19"/>
  <c r="C19"/>
  <c r="B19"/>
  <c r="L18"/>
  <c r="K18"/>
  <c r="I18"/>
  <c r="H18"/>
  <c r="G18"/>
  <c r="F18"/>
  <c r="E18"/>
  <c r="D18"/>
  <c r="C18"/>
  <c r="B18"/>
  <c r="L17"/>
  <c r="K17"/>
  <c r="I17"/>
  <c r="H17"/>
  <c r="G17"/>
  <c r="F17"/>
  <c r="E17"/>
  <c r="D17"/>
  <c r="C17"/>
  <c r="B17"/>
  <c r="L16"/>
  <c r="K16"/>
  <c r="I16"/>
  <c r="H16"/>
  <c r="G16"/>
  <c r="F16"/>
  <c r="E16"/>
  <c r="D16"/>
  <c r="C16"/>
  <c r="B16"/>
  <c r="L15"/>
  <c r="K15"/>
  <c r="I15"/>
  <c r="H15"/>
  <c r="G15"/>
  <c r="F15"/>
  <c r="E15"/>
  <c r="D15"/>
  <c r="C15"/>
  <c r="B15"/>
  <c r="L14"/>
  <c r="K14"/>
  <c r="I14"/>
  <c r="H14"/>
  <c r="G14"/>
  <c r="F14"/>
  <c r="E14"/>
  <c r="D14"/>
  <c r="C14"/>
  <c r="B14"/>
  <c r="L13"/>
  <c r="K13"/>
  <c r="I13"/>
  <c r="H13"/>
  <c r="G13"/>
  <c r="F13"/>
  <c r="E13"/>
  <c r="D13"/>
  <c r="C13"/>
  <c r="B13"/>
  <c r="L11"/>
  <c r="K11"/>
  <c r="I11"/>
  <c r="H11"/>
  <c r="G11"/>
  <c r="F11"/>
  <c r="E11"/>
  <c r="D11"/>
  <c r="C11"/>
  <c r="B11"/>
  <c r="L10"/>
  <c r="K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I8"/>
  <c r="H8"/>
  <c r="G8"/>
  <c r="F8"/>
  <c r="E8"/>
  <c r="D8"/>
  <c r="C8"/>
  <c r="B8"/>
  <c r="L7"/>
  <c r="K7"/>
  <c r="I7"/>
  <c r="H7"/>
  <c r="G7"/>
  <c r="F7"/>
  <c r="E7"/>
  <c r="D7"/>
  <c r="C7"/>
  <c r="B7"/>
  <c r="L6"/>
  <c r="K6"/>
  <c r="I6"/>
  <c r="H6"/>
  <c r="G6"/>
  <c r="F6"/>
  <c r="E6"/>
  <c r="D6"/>
  <c r="C6"/>
  <c r="B6"/>
  <c r="A3"/>
  <c r="A1"/>
  <c r="G95" i="19"/>
  <c r="F95"/>
  <c r="E95"/>
  <c r="C95"/>
  <c r="B95"/>
  <c r="G94"/>
  <c r="F94"/>
  <c r="E94"/>
  <c r="C94"/>
  <c r="B94"/>
  <c r="G93"/>
  <c r="F93"/>
  <c r="E93"/>
  <c r="C93"/>
  <c r="B93"/>
  <c r="G92"/>
  <c r="F92"/>
  <c r="E92"/>
  <c r="C92"/>
  <c r="B92"/>
  <c r="G90"/>
  <c r="F90"/>
  <c r="E90"/>
  <c r="C90"/>
  <c r="B90"/>
  <c r="G87"/>
  <c r="F87"/>
  <c r="E87"/>
  <c r="C87"/>
  <c r="B87"/>
  <c r="G86"/>
  <c r="F86"/>
  <c r="E86"/>
  <c r="C86"/>
  <c r="B86"/>
  <c r="G85"/>
  <c r="F85"/>
  <c r="E85"/>
  <c r="C85"/>
  <c r="B85"/>
  <c r="G84"/>
  <c r="F84"/>
  <c r="E84"/>
  <c r="C84"/>
  <c r="B84"/>
  <c r="G83"/>
  <c r="F83"/>
  <c r="E83"/>
  <c r="C83"/>
  <c r="B83"/>
  <c r="D83" s="1"/>
  <c r="G82"/>
  <c r="F82"/>
  <c r="E82"/>
  <c r="C82"/>
  <c r="B82"/>
  <c r="G81"/>
  <c r="F81"/>
  <c r="E81"/>
  <c r="C81"/>
  <c r="B81"/>
  <c r="G80"/>
  <c r="F80"/>
  <c r="E80"/>
  <c r="C80"/>
  <c r="B80"/>
  <c r="G79"/>
  <c r="F79"/>
  <c r="E79"/>
  <c r="C79"/>
  <c r="B79"/>
  <c r="G78"/>
  <c r="F78"/>
  <c r="E78"/>
  <c r="C78"/>
  <c r="B78"/>
  <c r="D78" s="1"/>
  <c r="G77"/>
  <c r="F77"/>
  <c r="E77"/>
  <c r="C77"/>
  <c r="B77"/>
  <c r="G76"/>
  <c r="F76"/>
  <c r="E76"/>
  <c r="C76"/>
  <c r="B76"/>
  <c r="G75"/>
  <c r="F75"/>
  <c r="E75"/>
  <c r="C75"/>
  <c r="B75"/>
  <c r="G74"/>
  <c r="F74"/>
  <c r="E74"/>
  <c r="C74"/>
  <c r="B74"/>
  <c r="G73"/>
  <c r="F73"/>
  <c r="E73"/>
  <c r="C73"/>
  <c r="B73"/>
  <c r="G72"/>
  <c r="F72"/>
  <c r="E72"/>
  <c r="C72"/>
  <c r="B72"/>
  <c r="G71"/>
  <c r="F71"/>
  <c r="E71"/>
  <c r="C71"/>
  <c r="B71"/>
  <c r="G70"/>
  <c r="F70"/>
  <c r="E70"/>
  <c r="C70"/>
  <c r="B70"/>
  <c r="G69"/>
  <c r="F69"/>
  <c r="E69"/>
  <c r="C69"/>
  <c r="B69"/>
  <c r="G68"/>
  <c r="F68"/>
  <c r="E68"/>
  <c r="C68"/>
  <c r="B68"/>
  <c r="G66"/>
  <c r="F66"/>
  <c r="E66"/>
  <c r="C66"/>
  <c r="B66"/>
  <c r="G65"/>
  <c r="F65"/>
  <c r="E65"/>
  <c r="C65"/>
  <c r="B65"/>
  <c r="G64"/>
  <c r="F64"/>
  <c r="E64"/>
  <c r="C64"/>
  <c r="B64"/>
  <c r="G63"/>
  <c r="F63"/>
  <c r="E63"/>
  <c r="C63"/>
  <c r="B63"/>
  <c r="G62"/>
  <c r="F62"/>
  <c r="E62"/>
  <c r="C62"/>
  <c r="B62"/>
  <c r="G61"/>
  <c r="F61"/>
  <c r="E61"/>
  <c r="C61"/>
  <c r="B61"/>
  <c r="G60"/>
  <c r="F60"/>
  <c r="E60"/>
  <c r="C60"/>
  <c r="B60"/>
  <c r="G59"/>
  <c r="F59"/>
  <c r="E59"/>
  <c r="C59"/>
  <c r="B59"/>
  <c r="G58"/>
  <c r="F58"/>
  <c r="E58"/>
  <c r="C58"/>
  <c r="B58"/>
  <c r="G57"/>
  <c r="F57"/>
  <c r="E57"/>
  <c r="C57"/>
  <c r="B57"/>
  <c r="G56"/>
  <c r="F56"/>
  <c r="E56"/>
  <c r="C56"/>
  <c r="B56"/>
  <c r="G55"/>
  <c r="F55"/>
  <c r="E55"/>
  <c r="C55"/>
  <c r="B55"/>
  <c r="G54"/>
  <c r="F54"/>
  <c r="E54"/>
  <c r="C54"/>
  <c r="B54"/>
  <c r="G52"/>
  <c r="F52"/>
  <c r="E52"/>
  <c r="C52"/>
  <c r="B52"/>
  <c r="G51"/>
  <c r="F51"/>
  <c r="E51"/>
  <c r="D51"/>
  <c r="C51"/>
  <c r="B51"/>
  <c r="G50"/>
  <c r="F50"/>
  <c r="E50"/>
  <c r="C50"/>
  <c r="B50"/>
  <c r="G47"/>
  <c r="F47"/>
  <c r="E47"/>
  <c r="C47"/>
  <c r="B47"/>
  <c r="G46"/>
  <c r="F46"/>
  <c r="E46"/>
  <c r="C46"/>
  <c r="B46"/>
  <c r="G45"/>
  <c r="F45"/>
  <c r="E45"/>
  <c r="C45"/>
  <c r="B45"/>
  <c r="G44"/>
  <c r="F44"/>
  <c r="E44"/>
  <c r="C44"/>
  <c r="B44"/>
  <c r="G43"/>
  <c r="F43"/>
  <c r="E43"/>
  <c r="C43"/>
  <c r="B43"/>
  <c r="G42"/>
  <c r="F42"/>
  <c r="E42"/>
  <c r="C42"/>
  <c r="B42"/>
  <c r="G41"/>
  <c r="F41"/>
  <c r="E41"/>
  <c r="C41"/>
  <c r="B41"/>
  <c r="G40"/>
  <c r="F40"/>
  <c r="E40"/>
  <c r="C40"/>
  <c r="B40"/>
  <c r="G39"/>
  <c r="F39"/>
  <c r="E39"/>
  <c r="C39"/>
  <c r="B39"/>
  <c r="G38"/>
  <c r="F38"/>
  <c r="E38"/>
  <c r="C38"/>
  <c r="D38" s="1"/>
  <c r="B38"/>
  <c r="G37"/>
  <c r="F37"/>
  <c r="E37"/>
  <c r="C37"/>
  <c r="B37"/>
  <c r="G36"/>
  <c r="F36"/>
  <c r="E36"/>
  <c r="C36"/>
  <c r="B36"/>
  <c r="G35"/>
  <c r="F35"/>
  <c r="E35"/>
  <c r="D35"/>
  <c r="C35"/>
  <c r="B35"/>
  <c r="G34"/>
  <c r="F34"/>
  <c r="E34"/>
  <c r="C34"/>
  <c r="B34"/>
  <c r="G33"/>
  <c r="F33"/>
  <c r="E33"/>
  <c r="C33"/>
  <c r="B33"/>
  <c r="G32"/>
  <c r="F32"/>
  <c r="E32"/>
  <c r="C32"/>
  <c r="B32"/>
  <c r="G31"/>
  <c r="F31"/>
  <c r="E31"/>
  <c r="C31"/>
  <c r="B31"/>
  <c r="G30"/>
  <c r="G29"/>
  <c r="F29"/>
  <c r="E29"/>
  <c r="C29"/>
  <c r="B29"/>
  <c r="G28"/>
  <c r="F28"/>
  <c r="E28"/>
  <c r="C28"/>
  <c r="D28" s="1"/>
  <c r="B28"/>
  <c r="G27"/>
  <c r="F27"/>
  <c r="E27"/>
  <c r="C27"/>
  <c r="B27"/>
  <c r="G25"/>
  <c r="F25"/>
  <c r="E25"/>
  <c r="C25"/>
  <c r="B25"/>
  <c r="G24"/>
  <c r="F24"/>
  <c r="E24"/>
  <c r="C24"/>
  <c r="B24"/>
  <c r="G23"/>
  <c r="F23"/>
  <c r="E23"/>
  <c r="C23"/>
  <c r="B23"/>
  <c r="G22"/>
  <c r="F22"/>
  <c r="E22"/>
  <c r="C22"/>
  <c r="B22"/>
  <c r="G21"/>
  <c r="G20"/>
  <c r="F20"/>
  <c r="E20"/>
  <c r="C20"/>
  <c r="B20"/>
  <c r="G19"/>
  <c r="F19"/>
  <c r="E19"/>
  <c r="C19"/>
  <c r="B19"/>
  <c r="G18"/>
  <c r="F18"/>
  <c r="E18"/>
  <c r="C18"/>
  <c r="B18"/>
  <c r="G17"/>
  <c r="F17"/>
  <c r="E17"/>
  <c r="C17"/>
  <c r="B17"/>
  <c r="G16"/>
  <c r="F16"/>
  <c r="E16"/>
  <c r="C16"/>
  <c r="B16"/>
  <c r="G15"/>
  <c r="F15"/>
  <c r="E15"/>
  <c r="C15"/>
  <c r="B15"/>
  <c r="G14"/>
  <c r="F14"/>
  <c r="E14"/>
  <c r="E13" s="1"/>
  <c r="C14"/>
  <c r="D14" s="1"/>
  <c r="B14"/>
  <c r="G12"/>
  <c r="F12"/>
  <c r="E12"/>
  <c r="C12"/>
  <c r="B12"/>
  <c r="G11"/>
  <c r="F11"/>
  <c r="E11"/>
  <c r="C11"/>
  <c r="D11" s="1"/>
  <c r="B11"/>
  <c r="G10"/>
  <c r="F10"/>
  <c r="E10"/>
  <c r="C10"/>
  <c r="B10"/>
  <c r="G9"/>
  <c r="F9"/>
  <c r="E9"/>
  <c r="C9"/>
  <c r="B9"/>
  <c r="G8"/>
  <c r="F8"/>
  <c r="E8"/>
  <c r="C8"/>
  <c r="B8"/>
  <c r="G7"/>
  <c r="F7"/>
  <c r="E7"/>
  <c r="C7"/>
  <c r="B7"/>
  <c r="A3"/>
  <c r="A3" i="21"/>
  <c r="F171" i="18" l="1"/>
  <c r="F128" s="1"/>
  <c r="F127" s="1"/>
  <c r="F124" s="1"/>
  <c r="B6"/>
  <c r="B236" s="1"/>
  <c r="B242" s="1"/>
  <c r="B244" s="1"/>
  <c r="D33" i="19"/>
  <c r="H33" s="1"/>
  <c r="D52"/>
  <c r="G23" i="23"/>
  <c r="F29" i="20"/>
  <c r="E25"/>
  <c r="B66" i="22"/>
  <c r="B48" s="1"/>
  <c r="K66"/>
  <c r="E29" i="23"/>
  <c r="D52"/>
  <c r="D12" i="19"/>
  <c r="F69" i="18"/>
  <c r="F68" s="1"/>
  <c r="H20" i="20"/>
  <c r="G73" i="23"/>
  <c r="C52" i="20"/>
  <c r="D29"/>
  <c r="I52"/>
  <c r="I29" i="22"/>
  <c r="E90"/>
  <c r="N90"/>
  <c r="D29" i="23"/>
  <c r="G44"/>
  <c r="G46"/>
  <c r="G50"/>
  <c r="G59"/>
  <c r="F189" i="18"/>
  <c r="D13" i="11"/>
  <c r="D39" s="1"/>
  <c r="D45" s="1"/>
  <c r="D51" s="1"/>
  <c r="E12" i="21"/>
  <c r="G75" i="23"/>
  <c r="K20" i="20"/>
  <c r="J29" i="21"/>
  <c r="H66"/>
  <c r="H48" s="1"/>
  <c r="I20" i="22"/>
  <c r="I25"/>
  <c r="G30" i="23"/>
  <c r="B39" i="11"/>
  <c r="B45" s="1"/>
  <c r="B51" s="1"/>
  <c r="E127" i="18"/>
  <c r="E124" s="1"/>
  <c r="E7"/>
  <c r="E6" s="1"/>
  <c r="D84" i="19"/>
  <c r="D95"/>
  <c r="F12" i="20"/>
  <c r="F20" i="21"/>
  <c r="D59" i="19"/>
  <c r="C90" i="20"/>
  <c r="H29"/>
  <c r="E52"/>
  <c r="E48" s="1"/>
  <c r="G12" i="21"/>
  <c r="B29" i="22"/>
  <c r="D7" i="18"/>
  <c r="D6" s="1"/>
  <c r="D236" s="1"/>
  <c r="D242" s="1"/>
  <c r="D244" s="1"/>
  <c r="F55"/>
  <c r="F54" s="1"/>
  <c r="F50" s="1"/>
  <c r="F7" s="1"/>
  <c r="F6" s="1"/>
  <c r="D54"/>
  <c r="D50" s="1"/>
  <c r="L20" i="20"/>
  <c r="F90"/>
  <c r="B26" i="19"/>
  <c r="D37"/>
  <c r="H37" s="1"/>
  <c r="D60"/>
  <c r="H60" s="1"/>
  <c r="D77"/>
  <c r="H77" s="1"/>
  <c r="D86"/>
  <c r="L90" i="20"/>
  <c r="F12" i="21"/>
  <c r="J29" i="22"/>
  <c r="O56"/>
  <c r="O57"/>
  <c r="O58"/>
  <c r="O59"/>
  <c r="O64"/>
  <c r="O65"/>
  <c r="G15" i="23"/>
  <c r="G17"/>
  <c r="G22"/>
  <c r="H12" i="21"/>
  <c r="C20" i="20"/>
  <c r="G58" i="23"/>
  <c r="E20" i="21"/>
  <c r="F29"/>
  <c r="B52"/>
  <c r="J52"/>
  <c r="H90"/>
  <c r="D12" i="22"/>
  <c r="M12"/>
  <c r="I12"/>
  <c r="D52"/>
  <c r="M52"/>
  <c r="M48" s="1"/>
  <c r="I52"/>
  <c r="I48" s="1"/>
  <c r="G90"/>
  <c r="D25" i="23"/>
  <c r="G31"/>
  <c r="G33"/>
  <c r="G67"/>
  <c r="B29" i="21"/>
  <c r="O31" i="22"/>
  <c r="D19" i="19"/>
  <c r="H19" s="1"/>
  <c r="J52" i="22"/>
  <c r="J48" s="1"/>
  <c r="G51" i="23"/>
  <c r="G56"/>
  <c r="D44" i="19"/>
  <c r="H44" s="1"/>
  <c r="G53"/>
  <c r="K52" i="20"/>
  <c r="B90"/>
  <c r="H25" i="21"/>
  <c r="C52" i="22"/>
  <c r="C48" s="1"/>
  <c r="L52"/>
  <c r="L48" s="1"/>
  <c r="H52"/>
  <c r="H48" s="1"/>
  <c r="G66"/>
  <c r="G48" s="1"/>
  <c r="O72"/>
  <c r="O73"/>
  <c r="O74"/>
  <c r="G28" i="23"/>
  <c r="E52"/>
  <c r="G79"/>
  <c r="G86"/>
  <c r="G138" s="1"/>
  <c r="G139" s="1"/>
  <c r="O32" i="22"/>
  <c r="O36"/>
  <c r="I12" i="20"/>
  <c r="D90"/>
  <c r="J12" i="22"/>
  <c r="H25"/>
  <c r="D29" i="19"/>
  <c r="H29" s="1"/>
  <c r="F53"/>
  <c r="D20" i="20"/>
  <c r="M77"/>
  <c r="F29" i="23"/>
  <c r="G62"/>
  <c r="K22" i="21"/>
  <c r="L22" s="1"/>
  <c r="O18" i="22"/>
  <c r="O86"/>
  <c r="D81" i="19"/>
  <c r="H81" s="1"/>
  <c r="D87"/>
  <c r="H87" s="1"/>
  <c r="C25" i="20"/>
  <c r="B29"/>
  <c r="L66"/>
  <c r="E52" i="21"/>
  <c r="D48" i="22"/>
  <c r="O89"/>
  <c r="D93" i="19"/>
  <c r="H93" s="1"/>
  <c r="I29" i="20"/>
  <c r="D66"/>
  <c r="D48" s="1"/>
  <c r="H66"/>
  <c r="K71" i="21"/>
  <c r="L71" s="1"/>
  <c r="O7" i="22"/>
  <c r="O34"/>
  <c r="O60"/>
  <c r="G36" i="23"/>
  <c r="F13" i="19"/>
  <c r="D27"/>
  <c r="H27" s="1"/>
  <c r="F30"/>
  <c r="D45"/>
  <c r="H45" s="1"/>
  <c r="D54"/>
  <c r="H54" s="1"/>
  <c r="C91"/>
  <c r="D91" s="1"/>
  <c r="M53" i="20"/>
  <c r="M60"/>
  <c r="K16" i="21"/>
  <c r="L16" s="1"/>
  <c r="O8" i="22"/>
  <c r="O9"/>
  <c r="O10"/>
  <c r="O11"/>
  <c r="B20"/>
  <c r="K20"/>
  <c r="G20"/>
  <c r="O23"/>
  <c r="D25"/>
  <c r="M25"/>
  <c r="E29"/>
  <c r="M29"/>
  <c r="H29"/>
  <c r="O37"/>
  <c r="O38"/>
  <c r="O39"/>
  <c r="O44"/>
  <c r="O45"/>
  <c r="O46"/>
  <c r="O92"/>
  <c r="K90"/>
  <c r="O94"/>
  <c r="E12" i="23"/>
  <c r="G24"/>
  <c r="G27"/>
  <c r="G61"/>
  <c r="F90"/>
  <c r="D20" i="21"/>
  <c r="D90"/>
  <c r="O17" i="22"/>
  <c r="G76" i="23"/>
  <c r="E12" i="20"/>
  <c r="C66"/>
  <c r="E25" i="21"/>
  <c r="I29"/>
  <c r="K55"/>
  <c r="L55" s="1"/>
  <c r="O30" i="22"/>
  <c r="O29" s="1"/>
  <c r="O40"/>
  <c r="O85"/>
  <c r="D61" i="19"/>
  <c r="H61" s="1"/>
  <c r="M17" i="20"/>
  <c r="K25"/>
  <c r="M68"/>
  <c r="M72"/>
  <c r="H29" i="21"/>
  <c r="O41" i="22"/>
  <c r="G38" i="23"/>
  <c r="C12" i="20"/>
  <c r="L12"/>
  <c r="B20"/>
  <c r="I25"/>
  <c r="M43"/>
  <c r="M80"/>
  <c r="I90"/>
  <c r="I12" i="21"/>
  <c r="G29"/>
  <c r="K86"/>
  <c r="L86" s="1"/>
  <c r="I90"/>
  <c r="C12" i="22"/>
  <c r="L12"/>
  <c r="O14"/>
  <c r="C25"/>
  <c r="L25"/>
  <c r="O33"/>
  <c r="O35"/>
  <c r="B52"/>
  <c r="K52"/>
  <c r="G52"/>
  <c r="O55"/>
  <c r="O61"/>
  <c r="O63"/>
  <c r="O68"/>
  <c r="O69"/>
  <c r="O70"/>
  <c r="O71"/>
  <c r="O78"/>
  <c r="O79"/>
  <c r="O80"/>
  <c r="J90"/>
  <c r="G53" i="23"/>
  <c r="G83"/>
  <c r="G85"/>
  <c r="G6"/>
  <c r="D75" i="19"/>
  <c r="H75" s="1"/>
  <c r="K28" i="21"/>
  <c r="L28" s="1"/>
  <c r="O76" i="22"/>
  <c r="M18" i="20"/>
  <c r="M41"/>
  <c r="K79" i="21"/>
  <c r="L79" s="1"/>
  <c r="O24" i="22"/>
  <c r="G70" i="23"/>
  <c r="D22" i="19"/>
  <c r="H22" s="1"/>
  <c r="D36"/>
  <c r="H36" s="1"/>
  <c r="D68"/>
  <c r="D67" s="1"/>
  <c r="D76"/>
  <c r="H76" s="1"/>
  <c r="D90"/>
  <c r="H90" s="1"/>
  <c r="K12" i="20"/>
  <c r="I20"/>
  <c r="M35"/>
  <c r="B66"/>
  <c r="K66"/>
  <c r="M75"/>
  <c r="H90"/>
  <c r="K10" i="21"/>
  <c r="L10" s="1"/>
  <c r="K32"/>
  <c r="L32" s="1"/>
  <c r="B12" i="22"/>
  <c r="K12"/>
  <c r="G12"/>
  <c r="O15"/>
  <c r="D20"/>
  <c r="M20"/>
  <c r="B25"/>
  <c r="K25"/>
  <c r="G25"/>
  <c r="E52"/>
  <c r="E48" s="1"/>
  <c r="N52"/>
  <c r="I90"/>
  <c r="D90"/>
  <c r="M90"/>
  <c r="G7" i="23"/>
  <c r="G9"/>
  <c r="G14"/>
  <c r="C29"/>
  <c r="D43" i="19"/>
  <c r="H43" s="1"/>
  <c r="K81" i="21"/>
  <c r="L81" s="1"/>
  <c r="O16" i="22"/>
  <c r="O19"/>
  <c r="O28"/>
  <c r="G74" i="23"/>
  <c r="L25" i="20"/>
  <c r="K29"/>
  <c r="E66"/>
  <c r="K63" i="21"/>
  <c r="L63" s="1"/>
  <c r="O42" i="22"/>
  <c r="D24" i="19"/>
  <c r="H24" s="1"/>
  <c r="K78" i="21"/>
  <c r="L78" s="1"/>
  <c r="O6" i="22"/>
  <c r="O43"/>
  <c r="O62"/>
  <c r="G13" i="19"/>
  <c r="E21"/>
  <c r="C53"/>
  <c r="C49" s="1"/>
  <c r="E91"/>
  <c r="D94"/>
  <c r="H94" s="1"/>
  <c r="M8" i="20"/>
  <c r="E90"/>
  <c r="K40" i="21"/>
  <c r="L40" s="1"/>
  <c r="K50"/>
  <c r="L50" s="1"/>
  <c r="E12" i="22"/>
  <c r="N12"/>
  <c r="C20"/>
  <c r="L20"/>
  <c r="H20"/>
  <c r="J25"/>
  <c r="E25"/>
  <c r="N25"/>
  <c r="F29"/>
  <c r="N29"/>
  <c r="O50"/>
  <c r="O51"/>
  <c r="O82"/>
  <c r="O83"/>
  <c r="O84"/>
  <c r="H90"/>
  <c r="C90"/>
  <c r="L90"/>
  <c r="O93"/>
  <c r="G41" i="23"/>
  <c r="C90"/>
  <c r="G93"/>
  <c r="K15" i="21"/>
  <c r="L15" s="1"/>
  <c r="K27"/>
  <c r="L27" s="1"/>
  <c r="K39"/>
  <c r="L39" s="1"/>
  <c r="D52"/>
  <c r="D48" s="1"/>
  <c r="K85"/>
  <c r="L85" s="1"/>
  <c r="K14"/>
  <c r="L14" s="1"/>
  <c r="C25"/>
  <c r="E66"/>
  <c r="K77"/>
  <c r="L77" s="1"/>
  <c r="C20"/>
  <c r="K62"/>
  <c r="L62" s="1"/>
  <c r="K70"/>
  <c r="L70" s="1"/>
  <c r="K8"/>
  <c r="L8" s="1"/>
  <c r="J20"/>
  <c r="K38"/>
  <c r="L38" s="1"/>
  <c r="C52"/>
  <c r="K84"/>
  <c r="L84" s="1"/>
  <c r="J25"/>
  <c r="K45"/>
  <c r="L45" s="1"/>
  <c r="K91"/>
  <c r="L91" s="1"/>
  <c r="K6"/>
  <c r="L6" s="1"/>
  <c r="B12"/>
  <c r="J12"/>
  <c r="H20"/>
  <c r="I25"/>
  <c r="K36"/>
  <c r="L36" s="1"/>
  <c r="K44"/>
  <c r="L44" s="1"/>
  <c r="K59"/>
  <c r="L59" s="1"/>
  <c r="C66"/>
  <c r="K75"/>
  <c r="L75" s="1"/>
  <c r="K82"/>
  <c r="L82" s="1"/>
  <c r="B90"/>
  <c r="J90"/>
  <c r="K9"/>
  <c r="L9" s="1"/>
  <c r="E29"/>
  <c r="D12"/>
  <c r="B20"/>
  <c r="K46"/>
  <c r="L46" s="1"/>
  <c r="K92"/>
  <c r="L92" s="1"/>
  <c r="K13"/>
  <c r="B25"/>
  <c r="K37"/>
  <c r="L37" s="1"/>
  <c r="D66"/>
  <c r="K19"/>
  <c r="L19" s="1"/>
  <c r="K35"/>
  <c r="L35" s="1"/>
  <c r="K43"/>
  <c r="L43" s="1"/>
  <c r="K58"/>
  <c r="L58" s="1"/>
  <c r="B66"/>
  <c r="J66"/>
  <c r="K74"/>
  <c r="L74" s="1"/>
  <c r="D25"/>
  <c r="K54"/>
  <c r="L54" s="1"/>
  <c r="K93"/>
  <c r="L93" s="1"/>
  <c r="K31"/>
  <c r="L31" s="1"/>
  <c r="K61"/>
  <c r="L61" s="1"/>
  <c r="K69"/>
  <c r="L69" s="1"/>
  <c r="K7"/>
  <c r="L7" s="1"/>
  <c r="I20"/>
  <c r="K30"/>
  <c r="K68"/>
  <c r="L68" s="1"/>
  <c r="K76"/>
  <c r="L76" s="1"/>
  <c r="K18"/>
  <c r="L18" s="1"/>
  <c r="K24"/>
  <c r="L24" s="1"/>
  <c r="K34"/>
  <c r="L34" s="1"/>
  <c r="K42"/>
  <c r="L42" s="1"/>
  <c r="G52"/>
  <c r="K57"/>
  <c r="L57" s="1"/>
  <c r="K65"/>
  <c r="L65" s="1"/>
  <c r="I66"/>
  <c r="I48" s="1"/>
  <c r="G66"/>
  <c r="K73"/>
  <c r="L73" s="1"/>
  <c r="K60"/>
  <c r="L60" s="1"/>
  <c r="K83"/>
  <c r="L83" s="1"/>
  <c r="K11"/>
  <c r="L11" s="1"/>
  <c r="K17"/>
  <c r="L17" s="1"/>
  <c r="K23"/>
  <c r="L23" s="1"/>
  <c r="C29"/>
  <c r="K33"/>
  <c r="L33" s="1"/>
  <c r="K41"/>
  <c r="L41" s="1"/>
  <c r="K51"/>
  <c r="L51" s="1"/>
  <c r="F52"/>
  <c r="K56"/>
  <c r="L56" s="1"/>
  <c r="K64"/>
  <c r="L64" s="1"/>
  <c r="F66"/>
  <c r="K72"/>
  <c r="L72" s="1"/>
  <c r="K80"/>
  <c r="L80" s="1"/>
  <c r="K89"/>
  <c r="L89" s="1"/>
  <c r="G90"/>
  <c r="G11" i="23"/>
  <c r="G72"/>
  <c r="G19"/>
  <c r="G43"/>
  <c r="C52"/>
  <c r="G94"/>
  <c r="D12"/>
  <c r="E20"/>
  <c r="C25"/>
  <c r="G92"/>
  <c r="G45"/>
  <c r="C66"/>
  <c r="G80"/>
  <c r="G78"/>
  <c r="G10"/>
  <c r="C12"/>
  <c r="D20"/>
  <c r="F25"/>
  <c r="G37"/>
  <c r="F52"/>
  <c r="F66"/>
  <c r="G84"/>
  <c r="G91"/>
  <c r="G34"/>
  <c r="D90"/>
  <c r="G8"/>
  <c r="F12"/>
  <c r="G18"/>
  <c r="C20"/>
  <c r="E25"/>
  <c r="G35"/>
  <c r="G42"/>
  <c r="G57"/>
  <c r="E66"/>
  <c r="G82"/>
  <c r="G32"/>
  <c r="G64"/>
  <c r="G16"/>
  <c r="F20"/>
  <c r="G40"/>
  <c r="G55"/>
  <c r="G63"/>
  <c r="D66"/>
  <c r="G69"/>
  <c r="G66" s="1"/>
  <c r="G29"/>
  <c r="F95" i="22"/>
  <c r="M16" i="20"/>
  <c r="M92"/>
  <c r="M7"/>
  <c r="G20"/>
  <c r="M32"/>
  <c r="L48"/>
  <c r="M56"/>
  <c r="M84"/>
  <c r="M9"/>
  <c r="M42"/>
  <c r="M73"/>
  <c r="H12"/>
  <c r="M19"/>
  <c r="E20"/>
  <c r="G25"/>
  <c r="M27"/>
  <c r="M39"/>
  <c r="F52"/>
  <c r="M54"/>
  <c r="M55"/>
  <c r="M74"/>
  <c r="M82"/>
  <c r="M83"/>
  <c r="M26"/>
  <c r="M25" s="1"/>
  <c r="M59"/>
  <c r="M93"/>
  <c r="M36"/>
  <c r="M62"/>
  <c r="M10"/>
  <c r="F20"/>
  <c r="H25"/>
  <c r="G12"/>
  <c r="M14"/>
  <c r="F25"/>
  <c r="D25"/>
  <c r="M28"/>
  <c r="M34"/>
  <c r="M45"/>
  <c r="M46"/>
  <c r="M51"/>
  <c r="B52"/>
  <c r="M65"/>
  <c r="M79"/>
  <c r="M85"/>
  <c r="M91"/>
  <c r="M64"/>
  <c r="M81"/>
  <c r="M89"/>
  <c r="H52"/>
  <c r="H48" s="1"/>
  <c r="M71"/>
  <c r="M23"/>
  <c r="G52"/>
  <c r="M63"/>
  <c r="J95"/>
  <c r="M11"/>
  <c r="D12"/>
  <c r="M15"/>
  <c r="M24"/>
  <c r="B25"/>
  <c r="M31"/>
  <c r="M37"/>
  <c r="M38"/>
  <c r="M57"/>
  <c r="M58"/>
  <c r="G66"/>
  <c r="M69"/>
  <c r="M76"/>
  <c r="M86"/>
  <c r="M44"/>
  <c r="M50"/>
  <c r="M70"/>
  <c r="M6"/>
  <c r="M13"/>
  <c r="M12" s="1"/>
  <c r="M33"/>
  <c r="B12"/>
  <c r="M21"/>
  <c r="M40"/>
  <c r="M61"/>
  <c r="F66"/>
  <c r="I66"/>
  <c r="M78"/>
  <c r="M94"/>
  <c r="D13" i="19"/>
  <c r="D62"/>
  <c r="H62" s="1"/>
  <c r="D80"/>
  <c r="H80" s="1"/>
  <c r="D16"/>
  <c r="H16" s="1"/>
  <c r="F21"/>
  <c r="D39"/>
  <c r="H39" s="1"/>
  <c r="G67"/>
  <c r="G49" s="1"/>
  <c r="D34"/>
  <c r="H34" s="1"/>
  <c r="D71"/>
  <c r="H71" s="1"/>
  <c r="D8"/>
  <c r="H8" s="1"/>
  <c r="H35"/>
  <c r="D56"/>
  <c r="H56" s="1"/>
  <c r="D69"/>
  <c r="H69" s="1"/>
  <c r="D92"/>
  <c r="H92" s="1"/>
  <c r="H12"/>
  <c r="F67"/>
  <c r="D15"/>
  <c r="D46"/>
  <c r="H46" s="1"/>
  <c r="H86"/>
  <c r="D23"/>
  <c r="H23" s="1"/>
  <c r="D74"/>
  <c r="H74" s="1"/>
  <c r="C13"/>
  <c r="E30"/>
  <c r="B53"/>
  <c r="E53"/>
  <c r="D66"/>
  <c r="H66" s="1"/>
  <c r="E67"/>
  <c r="D70"/>
  <c r="H70" s="1"/>
  <c r="D7"/>
  <c r="H7" s="1"/>
  <c r="D20"/>
  <c r="H20" s="1"/>
  <c r="C21"/>
  <c r="F26"/>
  <c r="C30"/>
  <c r="D40"/>
  <c r="H40" s="1"/>
  <c r="D85"/>
  <c r="H85" s="1"/>
  <c r="G91"/>
  <c r="H28"/>
  <c r="H78"/>
  <c r="D9"/>
  <c r="H9" s="1"/>
  <c r="H51"/>
  <c r="D72"/>
  <c r="H72" s="1"/>
  <c r="H95"/>
  <c r="D10"/>
  <c r="H10" s="1"/>
  <c r="H11"/>
  <c r="D18"/>
  <c r="H18" s="1"/>
  <c r="D32"/>
  <c r="H32" s="1"/>
  <c r="D42"/>
  <c r="H42" s="1"/>
  <c r="C67"/>
  <c r="D73"/>
  <c r="H73" s="1"/>
  <c r="D79"/>
  <c r="H79" s="1"/>
  <c r="H59"/>
  <c r="D17"/>
  <c r="H17" s="1"/>
  <c r="D31"/>
  <c r="H31" s="1"/>
  <c r="D82"/>
  <c r="H82" s="1"/>
  <c r="B13"/>
  <c r="B21"/>
  <c r="G26"/>
  <c r="B67"/>
  <c r="F91"/>
  <c r="D58"/>
  <c r="H58" s="1"/>
  <c r="D64"/>
  <c r="H64" s="1"/>
  <c r="D25"/>
  <c r="H25" s="1"/>
  <c r="D41"/>
  <c r="H41" s="1"/>
  <c r="H83"/>
  <c r="H38"/>
  <c r="H52"/>
  <c r="D65"/>
  <c r="H65" s="1"/>
  <c r="H15"/>
  <c r="C26"/>
  <c r="D47"/>
  <c r="H47" s="1"/>
  <c r="D55"/>
  <c r="H55" s="1"/>
  <c r="H84"/>
  <c r="E26"/>
  <c r="D57"/>
  <c r="H57" s="1"/>
  <c r="D63"/>
  <c r="H63" s="1"/>
  <c r="A3" i="22"/>
  <c r="B95" i="23"/>
  <c r="G26"/>
  <c r="G54"/>
  <c r="G52" s="1"/>
  <c r="G13"/>
  <c r="G21"/>
  <c r="G49"/>
  <c r="G89"/>
  <c r="N48" i="22"/>
  <c r="H12"/>
  <c r="B90"/>
  <c r="O27"/>
  <c r="O67"/>
  <c r="O66" s="1"/>
  <c r="O22"/>
  <c r="O26"/>
  <c r="G29"/>
  <c r="O91"/>
  <c r="O13"/>
  <c r="O21"/>
  <c r="O53"/>
  <c r="O52" s="1"/>
  <c r="O54"/>
  <c r="O49"/>
  <c r="K49" i="21"/>
  <c r="K26"/>
  <c r="K67"/>
  <c r="C90"/>
  <c r="C12"/>
  <c r="K53"/>
  <c r="K21"/>
  <c r="M49" i="20"/>
  <c r="M67"/>
  <c r="M30"/>
  <c r="M22"/>
  <c r="H14" i="19"/>
  <c r="D50"/>
  <c r="B30"/>
  <c r="D26" l="1"/>
  <c r="K12" i="21"/>
  <c r="L12" s="1"/>
  <c r="L95" i="20"/>
  <c r="F236" i="18"/>
  <c r="F242" s="1"/>
  <c r="F244" s="1"/>
  <c r="G20" i="23"/>
  <c r="E95" i="22"/>
  <c r="K48"/>
  <c r="K95" s="1"/>
  <c r="F49" i="19"/>
  <c r="F97" s="1"/>
  <c r="C48" i="20"/>
  <c r="C95" s="1"/>
  <c r="E49" i="19"/>
  <c r="I48" i="20"/>
  <c r="I95" s="1"/>
  <c r="D95"/>
  <c r="I95" i="22"/>
  <c r="B48" i="21"/>
  <c r="B95" s="1"/>
  <c r="D21" i="19"/>
  <c r="H21" s="1"/>
  <c r="G25" i="23"/>
  <c r="D48"/>
  <c r="D95" s="1"/>
  <c r="K29" i="21"/>
  <c r="L29" s="1"/>
  <c r="H91" i="19"/>
  <c r="D95" i="22"/>
  <c r="E48" i="23"/>
  <c r="E236" i="18"/>
  <c r="E242" s="1"/>
  <c r="E244" s="1"/>
  <c r="J95" i="22"/>
  <c r="H68" i="19"/>
  <c r="O20" i="22"/>
  <c r="K48" i="20"/>
  <c r="K95" s="1"/>
  <c r="J48" i="21"/>
  <c r="J95" s="1"/>
  <c r="M95" i="22"/>
  <c r="M20" i="20"/>
  <c r="C48" i="21"/>
  <c r="C95" s="1"/>
  <c r="L30"/>
  <c r="N95" i="22"/>
  <c r="H13" i="19"/>
  <c r="E48" i="21"/>
  <c r="E95" s="1"/>
  <c r="G48" i="20"/>
  <c r="G95" s="1"/>
  <c r="H95"/>
  <c r="B48"/>
  <c r="B95" s="1"/>
  <c r="F48"/>
  <c r="F95" s="1"/>
  <c r="G90" i="23"/>
  <c r="G95" s="1"/>
  <c r="G48" i="21"/>
  <c r="G95" s="1"/>
  <c r="E95" i="23"/>
  <c r="H26" i="19"/>
  <c r="M52" i="20"/>
  <c r="G97" i="19"/>
  <c r="D95" i="21"/>
  <c r="C95" i="22"/>
  <c r="G95"/>
  <c r="L95"/>
  <c r="M29" i="20"/>
  <c r="O90" i="22"/>
  <c r="F48" i="23"/>
  <c r="F95" s="1"/>
  <c r="C48"/>
  <c r="C95" s="1"/>
  <c r="G12"/>
  <c r="I95" i="21"/>
  <c r="O12" i="22"/>
  <c r="B95"/>
  <c r="L13" i="21"/>
  <c r="F48"/>
  <c r="F95" s="1"/>
  <c r="H95"/>
  <c r="K90"/>
  <c r="L90" s="1"/>
  <c r="H95" i="22"/>
  <c r="M66" i="20"/>
  <c r="E95"/>
  <c r="M90"/>
  <c r="H67" i="19"/>
  <c r="B49"/>
  <c r="B97" s="1"/>
  <c r="E97"/>
  <c r="C97"/>
  <c r="D53"/>
  <c r="H53" s="1"/>
  <c r="D30"/>
  <c r="H30" s="1"/>
  <c r="G48" i="23"/>
  <c r="O48" i="22"/>
  <c r="O25"/>
  <c r="L67" i="21"/>
  <c r="K66"/>
  <c r="L66" s="1"/>
  <c r="K52"/>
  <c r="L52" s="1"/>
  <c r="L53"/>
  <c r="L21"/>
  <c r="K20"/>
  <c r="L20" s="1"/>
  <c r="L49"/>
  <c r="L26"/>
  <c r="K25"/>
  <c r="L25" s="1"/>
  <c r="H50" i="19"/>
  <c r="M48" i="20" l="1"/>
  <c r="M95" s="1"/>
  <c r="O95" i="22"/>
  <c r="L48" i="21"/>
  <c r="L95" s="1"/>
  <c r="K48"/>
  <c r="K95" s="1"/>
  <c r="D49" i="19"/>
  <c r="D97" s="1"/>
  <c r="H49"/>
  <c r="H97" l="1"/>
</calcChain>
</file>

<file path=xl/sharedStrings.xml><?xml version="1.0" encoding="utf-8"?>
<sst xmlns="http://schemas.openxmlformats.org/spreadsheetml/2006/main" count="777" uniqueCount="284">
  <si>
    <t>(In Thousand Pesos)</t>
  </si>
  <si>
    <t>PARTICULARS</t>
  </si>
  <si>
    <t>PROGRAM</t>
  </si>
  <si>
    <t xml:space="preserve">BALANCE                 </t>
  </si>
  <si>
    <t xml:space="preserve">         Departments </t>
  </si>
  <si>
    <t xml:space="preserve">         Special Purpose Funds </t>
  </si>
  <si>
    <t xml:space="preserve">          Tax Refund</t>
  </si>
  <si>
    <t xml:space="preserve">          Net Lending             </t>
  </si>
  <si>
    <t xml:space="preserve">          Interest Payments     </t>
  </si>
  <si>
    <t>ORIGINAL PROGRAM</t>
  </si>
  <si>
    <t>TOTAL</t>
  </si>
  <si>
    <t>CY 2012 BUDGET LEVEL</t>
  </si>
  <si>
    <t>BALANCE</t>
  </si>
  <si>
    <t>ADJUSTED PROGRAM</t>
  </si>
  <si>
    <t xml:space="preserve">      OP</t>
  </si>
  <si>
    <t xml:space="preserve">      OVP</t>
  </si>
  <si>
    <t xml:space="preserve">      DAR</t>
  </si>
  <si>
    <t xml:space="preserve">      DA</t>
  </si>
  <si>
    <t xml:space="preserve">      DBM</t>
  </si>
  <si>
    <t xml:space="preserve">      DepEd</t>
  </si>
  <si>
    <t xml:space="preserve">         Central Office</t>
  </si>
  <si>
    <t xml:space="preserve">         Reg'l. Offices</t>
  </si>
  <si>
    <t xml:space="preserve">      SUCS</t>
  </si>
  <si>
    <t xml:space="preserve">      DOE</t>
  </si>
  <si>
    <t xml:space="preserve">      DENR</t>
  </si>
  <si>
    <t xml:space="preserve">      DOF</t>
  </si>
  <si>
    <t xml:space="preserve">      DFA</t>
  </si>
  <si>
    <t xml:space="preserve">      DOH</t>
  </si>
  <si>
    <t xml:space="preserve">      DILG</t>
  </si>
  <si>
    <t xml:space="preserve">      DOJ</t>
  </si>
  <si>
    <t xml:space="preserve">      DOLE</t>
  </si>
  <si>
    <t xml:space="preserve">      DND</t>
  </si>
  <si>
    <t xml:space="preserve">      DPWH</t>
  </si>
  <si>
    <t xml:space="preserve">      DOST</t>
  </si>
  <si>
    <t xml:space="preserve">      DSWD</t>
  </si>
  <si>
    <t xml:space="preserve">      DOT</t>
  </si>
  <si>
    <t xml:space="preserve">      DTI</t>
  </si>
  <si>
    <t xml:space="preserve">      DOTC</t>
  </si>
  <si>
    <t xml:space="preserve">      NEDA</t>
  </si>
  <si>
    <t xml:space="preserve">      ARMM               </t>
  </si>
  <si>
    <t xml:space="preserve">      LEDAC</t>
  </si>
  <si>
    <t xml:space="preserve">      Judiciary</t>
  </si>
  <si>
    <t xml:space="preserve">      CSC</t>
  </si>
  <si>
    <t xml:space="preserve">      COA</t>
  </si>
  <si>
    <t xml:space="preserve">      COMELEC</t>
  </si>
  <si>
    <t xml:space="preserve">      Ombudsman</t>
  </si>
  <si>
    <t xml:space="preserve">      CHR</t>
  </si>
  <si>
    <t xml:space="preserve">         AMLC</t>
  </si>
  <si>
    <t xml:space="preserve">         CCC</t>
  </si>
  <si>
    <t xml:space="preserve">         CFO</t>
  </si>
  <si>
    <t xml:space="preserve">         CHED</t>
  </si>
  <si>
    <t xml:space="preserve">           Central Office</t>
  </si>
  <si>
    <t xml:space="preserve">           Reg'l. Offices</t>
  </si>
  <si>
    <t xml:space="preserve">         CFL</t>
  </si>
  <si>
    <t xml:space="preserve">         DDB</t>
  </si>
  <si>
    <t xml:space="preserve">         ERC</t>
  </si>
  <si>
    <t xml:space="preserve">         FDCP</t>
  </si>
  <si>
    <t xml:space="preserve">         GAB</t>
  </si>
  <si>
    <t xml:space="preserve">         GCGOCC</t>
  </si>
  <si>
    <t xml:space="preserve">         HLURB</t>
  </si>
  <si>
    <t xml:space="preserve">         HUDCC</t>
  </si>
  <si>
    <t xml:space="preserve">         MDA</t>
  </si>
  <si>
    <t xml:space="preserve">         MTRCB</t>
  </si>
  <si>
    <t xml:space="preserve">         NAPC</t>
  </si>
  <si>
    <t xml:space="preserve">         NCCA</t>
  </si>
  <si>
    <t xml:space="preserve">           Proper</t>
  </si>
  <si>
    <t xml:space="preserve">           NHCP</t>
  </si>
  <si>
    <t xml:space="preserve">           NLP</t>
  </si>
  <si>
    <t xml:space="preserve">           NAP</t>
  </si>
  <si>
    <t xml:space="preserve">         NCIP</t>
  </si>
  <si>
    <t xml:space="preserve">         NICA</t>
  </si>
  <si>
    <t xml:space="preserve">         NSC</t>
  </si>
  <si>
    <t xml:space="preserve">         NTC</t>
  </si>
  <si>
    <t xml:space="preserve">         OMB (VRB)</t>
  </si>
  <si>
    <t xml:space="preserve">         OPAPP</t>
  </si>
  <si>
    <t xml:space="preserve">         PDEA</t>
  </si>
  <si>
    <t xml:space="preserve">         Philracom</t>
  </si>
  <si>
    <t xml:space="preserve">         PRRC</t>
  </si>
  <si>
    <t xml:space="preserve">         PSC</t>
  </si>
  <si>
    <t xml:space="preserve">         PCUP</t>
  </si>
  <si>
    <t xml:space="preserve">         PCDSPO</t>
  </si>
  <si>
    <t xml:space="preserve">         PLLO</t>
  </si>
  <si>
    <t xml:space="preserve">         PMS</t>
  </si>
  <si>
    <t xml:space="preserve">       Calamity Fund</t>
  </si>
  <si>
    <t xml:space="preserve">       Contingent Fund</t>
  </si>
  <si>
    <t xml:space="preserve">       PAMANA</t>
  </si>
  <si>
    <t xml:space="preserve">       Tax Refund</t>
  </si>
  <si>
    <t xml:space="preserve">       Net Lending             </t>
  </si>
  <si>
    <t xml:space="preserve">       Interest Payments     </t>
  </si>
  <si>
    <t xml:space="preserve">      OEOs</t>
  </si>
  <si>
    <t xml:space="preserve">      Grants/Donations</t>
  </si>
  <si>
    <t>ALL SOURCES</t>
  </si>
  <si>
    <t>RA 10155</t>
  </si>
  <si>
    <t>Automatic Appropriations</t>
  </si>
  <si>
    <t>Unprogrammed Fund</t>
  </si>
  <si>
    <t>Continuing Appropriations 
RA 10147</t>
  </si>
  <si>
    <t xml:space="preserve">TOTAL </t>
  </si>
  <si>
    <t>Regular</t>
  </si>
  <si>
    <t>Special Purpose Funds</t>
  </si>
  <si>
    <t>Total</t>
  </si>
  <si>
    <t xml:space="preserve">       COP</t>
  </si>
  <si>
    <t xml:space="preserve">       OP</t>
  </si>
  <si>
    <t xml:space="preserve">       OVP</t>
  </si>
  <si>
    <t xml:space="preserve">       DAR</t>
  </si>
  <si>
    <t xml:space="preserve">       DA</t>
  </si>
  <si>
    <t xml:space="preserve">       DBM</t>
  </si>
  <si>
    <t xml:space="preserve">       Dep Ed</t>
  </si>
  <si>
    <t xml:space="preserve">          CO</t>
  </si>
  <si>
    <t xml:space="preserve">          ROs</t>
  </si>
  <si>
    <t xml:space="preserve">       SUCS</t>
  </si>
  <si>
    <t xml:space="preserve">       DOE</t>
  </si>
  <si>
    <t xml:space="preserve">       DENR</t>
  </si>
  <si>
    <t xml:space="preserve">       DOF</t>
  </si>
  <si>
    <t xml:space="preserve">       DFA</t>
  </si>
  <si>
    <t xml:space="preserve">       DOH</t>
  </si>
  <si>
    <t xml:space="preserve">       DILG</t>
  </si>
  <si>
    <t xml:space="preserve">       DOJ</t>
  </si>
  <si>
    <t xml:space="preserve">       DOLE</t>
  </si>
  <si>
    <t xml:space="preserve">       DND</t>
  </si>
  <si>
    <t xml:space="preserve">       DPWH</t>
  </si>
  <si>
    <t xml:space="preserve">       DOST</t>
  </si>
  <si>
    <t xml:space="preserve">       DSWD</t>
  </si>
  <si>
    <t xml:space="preserve">       DOT</t>
  </si>
  <si>
    <t xml:space="preserve">       DTI</t>
  </si>
  <si>
    <t xml:space="preserve">       DOTC</t>
  </si>
  <si>
    <t xml:space="preserve">       NEDA</t>
  </si>
  <si>
    <t xml:space="preserve">       PCOO</t>
  </si>
  <si>
    <t xml:space="preserve">       ARGMM</t>
  </si>
  <si>
    <t xml:space="preserve">       LEDAC</t>
  </si>
  <si>
    <t xml:space="preserve">       Judiciary</t>
  </si>
  <si>
    <t xml:space="preserve">       CSC</t>
  </si>
  <si>
    <t xml:space="preserve">       COA</t>
  </si>
  <si>
    <t xml:space="preserve">       COMELEC</t>
  </si>
  <si>
    <t xml:space="preserve">       Ombudsman</t>
  </si>
  <si>
    <t xml:space="preserve">       CHR</t>
  </si>
  <si>
    <t xml:space="preserve">       O E O s</t>
  </si>
  <si>
    <t xml:space="preserve">             CO</t>
  </si>
  <si>
    <t xml:space="preserve">             ROs</t>
  </si>
  <si>
    <t xml:space="preserve">            Proper</t>
  </si>
  <si>
    <t xml:space="preserve">            NHCP</t>
  </si>
  <si>
    <t xml:space="preserve">            NLP</t>
  </si>
  <si>
    <t xml:space="preserve">            NAP</t>
  </si>
  <si>
    <t xml:space="preserve">         NCMF</t>
  </si>
  <si>
    <t xml:space="preserve">         PCW</t>
  </si>
  <si>
    <t xml:space="preserve">       GOCCs</t>
  </si>
  <si>
    <t xml:space="preserve">       LGUs</t>
  </si>
  <si>
    <t xml:space="preserve">       MMDA</t>
  </si>
  <si>
    <t xml:space="preserve">       Debt Service</t>
  </si>
  <si>
    <t>Budgetary Support to Government Corporations</t>
  </si>
  <si>
    <t>Allocation to LGUs</t>
  </si>
  <si>
    <t>Calamity Fund</t>
  </si>
  <si>
    <t>Contingent Fund</t>
  </si>
  <si>
    <t>E-Government Fund</t>
  </si>
  <si>
    <t>International Commitments Fund</t>
  </si>
  <si>
    <t>Miscellaneous 
Personnel 
Benefits Fund</t>
  </si>
  <si>
    <t>Priority Development Assistance Fund</t>
  </si>
  <si>
    <t>Retirement Benefits Fund</t>
  </si>
  <si>
    <t xml:space="preserve">            NHP</t>
  </si>
  <si>
    <t xml:space="preserve">      GOCCs</t>
  </si>
  <si>
    <t xml:space="preserve">       LGUs </t>
  </si>
  <si>
    <t xml:space="preserve">         CO</t>
  </si>
  <si>
    <t xml:space="preserve">         ROs</t>
  </si>
  <si>
    <t xml:space="preserve">      MMDA</t>
  </si>
  <si>
    <t>REGULAR</t>
  </si>
  <si>
    <t>E-Government 
Fund</t>
  </si>
  <si>
    <t>SUB-TOTAL SPFs</t>
  </si>
  <si>
    <t>GRAND TOTAL</t>
  </si>
  <si>
    <t xml:space="preserve">       ARMM</t>
  </si>
  <si>
    <t>AUTOMATIC APPROPRIATIONS</t>
  </si>
  <si>
    <t>Retirement and Life Insurance Premiums</t>
  </si>
  <si>
    <t>Special Account in General Fund</t>
  </si>
  <si>
    <t>Pension of Ex-Presidents' Wives</t>
  </si>
  <si>
    <t>Interest Payments</t>
  </si>
  <si>
    <t xml:space="preserve">Net Lending  </t>
  </si>
  <si>
    <t>Internal Revenue Allotment</t>
  </si>
  <si>
    <t>Tax Refund</t>
  </si>
  <si>
    <t xml:space="preserve">           CO</t>
  </si>
  <si>
    <t xml:space="preserve">           ROs</t>
  </si>
  <si>
    <t xml:space="preserve">             Others</t>
  </si>
  <si>
    <t xml:space="preserve">      Retirement and Life Insurance Premium</t>
  </si>
  <si>
    <t xml:space="preserve">      Internal Revenue Allotment</t>
  </si>
  <si>
    <t xml:space="preserve">      Pension of Ex-Presidents' Wives</t>
  </si>
  <si>
    <t xml:space="preserve">      Special Account in the General Fund</t>
  </si>
  <si>
    <t xml:space="preserve">         Others</t>
  </si>
  <si>
    <t xml:space="preserve">     Tax Expenditures Fund/Customs Duties and Taxes</t>
  </si>
  <si>
    <t xml:space="preserve">        Budgetary Support to Government Corporations</t>
  </si>
  <si>
    <t xml:space="preserve">        Allocation to Local Government Units</t>
  </si>
  <si>
    <t xml:space="preserve">       E-Government Fund</t>
  </si>
  <si>
    <t xml:space="preserve">       International Commitments Fund</t>
  </si>
  <si>
    <t xml:space="preserve">       Miscellaneous Personnel Benefits Fund</t>
  </si>
  <si>
    <t xml:space="preserve">       Retirement Benefits Fund</t>
  </si>
  <si>
    <t xml:space="preserve">       Priority Development Assistance Fund</t>
  </si>
  <si>
    <t xml:space="preserve">    Military Camps Sales Proceeds Fund</t>
  </si>
  <si>
    <t xml:space="preserve">    Special Purpose Funds</t>
  </si>
  <si>
    <t>Summary of CY 2012  Allotment Releases</t>
  </si>
  <si>
    <t>UNPROGRAMMED FUND</t>
  </si>
  <si>
    <t>Support to Foreign-Assisted Projects</t>
  </si>
  <si>
    <t>General Fund Adjustments</t>
  </si>
  <si>
    <t>Support for Infrastructure Projects and Social Programs</t>
  </si>
  <si>
    <t>DepEd Educational Facilities Fund</t>
  </si>
  <si>
    <t xml:space="preserve">       DepEd Educational Facilities Fund</t>
  </si>
  <si>
    <t xml:space="preserve">    Proceeds from Sale of Unserviceable Equipment</t>
  </si>
  <si>
    <t xml:space="preserve">       Interest Payments</t>
  </si>
  <si>
    <t xml:space="preserve">          Barangay Officials Death Benefits Fund</t>
  </si>
  <si>
    <t xml:space="preserve">          Financial Assistance to Local Government Units</t>
  </si>
  <si>
    <t xml:space="preserve">          Metropolitan Manila Development Authority</t>
  </si>
  <si>
    <t>SPECIAL PURPOSE FUNDS-RA 10155</t>
  </si>
  <si>
    <t>PAMANA</t>
  </si>
  <si>
    <t xml:space="preserve">      Debt Service</t>
  </si>
  <si>
    <t>CONTINUING  APPROPRIATIONS-RA 10147</t>
  </si>
  <si>
    <t>AFP Modernization Act Trust Fund
MATF</t>
  </si>
  <si>
    <t xml:space="preserve">         NCMF </t>
  </si>
  <si>
    <t>Tax Expenditure Fund</t>
  </si>
  <si>
    <t>Military Camp Sale Proceeds Fund</t>
  </si>
  <si>
    <t xml:space="preserve">             Motor Vehicles Users Charge Fund</t>
  </si>
  <si>
    <t xml:space="preserve">         Motor Vehicles Users Charge Fund</t>
  </si>
  <si>
    <t xml:space="preserve">         GCG</t>
  </si>
  <si>
    <t>Motor Vehicle Users Charge Fund</t>
  </si>
  <si>
    <t>Proceeds from Sales of Unserviceable Equipment</t>
  </si>
  <si>
    <t>Debt Management Program</t>
  </si>
  <si>
    <t>January 1-December 31, 2012</t>
  </si>
  <si>
    <t xml:space="preserve">   A. NEW GAA - R.A. 10155</t>
  </si>
  <si>
    <t xml:space="preserve">   B.  AUTOMATIC APPROPRIATIONS</t>
  </si>
  <si>
    <t xml:space="preserve">          Retirement and Life Insurance Premium</t>
  </si>
  <si>
    <t xml:space="preserve">          Internal Revenue Allotment</t>
  </si>
  <si>
    <t xml:space="preserve">          Pension of Ex-Presidents' Wives</t>
  </si>
  <si>
    <t xml:space="preserve">          Grants/Donations</t>
  </si>
  <si>
    <t xml:space="preserve">          Special Account in the General Fund</t>
  </si>
  <si>
    <t xml:space="preserve">          Tax Expenditures Fund/Customs Duties and Taxes</t>
  </si>
  <si>
    <t xml:space="preserve">   C.  OTHER RELEASES</t>
  </si>
  <si>
    <t xml:space="preserve">          Unprogrammed Fund</t>
  </si>
  <si>
    <t xml:space="preserve">         Continuing Appropriations - R.A. 10147</t>
  </si>
  <si>
    <t xml:space="preserve">           Departments </t>
  </si>
  <si>
    <t xml:space="preserve">           Special Purpose Funds </t>
  </si>
  <si>
    <t xml:space="preserve">        Other  Automatic Appropriations</t>
  </si>
  <si>
    <t xml:space="preserve">          Military Camps Sales Proceeds Fund</t>
  </si>
  <si>
    <t xml:space="preserve">          AFP Modenization Act Trust Fund</t>
  </si>
  <si>
    <t xml:space="preserve">          Proceeds from Sale of Unserviceable Equipment</t>
  </si>
  <si>
    <t>ADDITIONAL PROGRAM</t>
  </si>
  <si>
    <t xml:space="preserve">         Unprogrammed Fund</t>
  </si>
  <si>
    <t xml:space="preserve">         Tax Expenditures Fund/Customs Duties and Taxes</t>
  </si>
  <si>
    <t>CY 2012 PROGRAM, ALLOTMENT RELEASES, BALANCE</t>
  </si>
  <si>
    <t>January 1- December 31, 2012</t>
  </si>
  <si>
    <t>ALLOTMENT
RELEASES</t>
  </si>
  <si>
    <t>REALIGNMENT/
AUGMENTATION</t>
  </si>
  <si>
    <t>ADJUSTED
PROGRAM</t>
  </si>
  <si>
    <t>A.  NEW GAA-R.A. 10155</t>
  </si>
  <si>
    <t xml:space="preserve">    Departments</t>
  </si>
  <si>
    <t xml:space="preserve">      Congress</t>
  </si>
  <si>
    <t xml:space="preserve">      PCOO </t>
  </si>
  <si>
    <t xml:space="preserve">         OMB </t>
  </si>
  <si>
    <t xml:space="preserve">         PCW </t>
  </si>
  <si>
    <t xml:space="preserve">          Special Shares of Local Government Units in the </t>
  </si>
  <si>
    <t xml:space="preserve">            Proceeds of National Taxes</t>
  </si>
  <si>
    <t xml:space="preserve">       Pension and Gratuity Fund</t>
  </si>
  <si>
    <t>B.  AUTOMATIC APPROPRIATIONS</t>
  </si>
  <si>
    <t>C. OTHER RELEASES</t>
  </si>
  <si>
    <t xml:space="preserve">    Unprogrammed Fund</t>
  </si>
  <si>
    <t xml:space="preserve">    Continuing Appropriations - R.A. 10147</t>
  </si>
  <si>
    <t xml:space="preserve">     Departments</t>
  </si>
  <si>
    <t xml:space="preserve">       DepEd</t>
  </si>
  <si>
    <t xml:space="preserve">       PCOO </t>
  </si>
  <si>
    <t xml:space="preserve">       ARMM               </t>
  </si>
  <si>
    <t xml:space="preserve">       OEOs</t>
  </si>
  <si>
    <t xml:space="preserve">     Special Purpose Funds</t>
  </si>
  <si>
    <t xml:space="preserve">             Proceeds of National Taxes</t>
  </si>
  <si>
    <t xml:space="preserve">         Barangay Officials Death Benefits Fund</t>
  </si>
  <si>
    <t xml:space="preserve">         Metropolitan Manila Development Authority</t>
  </si>
  <si>
    <t xml:space="preserve">       Overall Savings</t>
  </si>
  <si>
    <t xml:space="preserve">  Other Automatic Appropriations</t>
  </si>
  <si>
    <t xml:space="preserve">    Grants/Donations</t>
  </si>
  <si>
    <t xml:space="preserve">    AFP Modenization Act Trust Fund</t>
  </si>
  <si>
    <t xml:space="preserve">  Unprogrammed Fund</t>
  </si>
  <si>
    <t xml:space="preserve">      O E O s</t>
  </si>
  <si>
    <t xml:space="preserve">      LGUs </t>
  </si>
  <si>
    <t>Grant Proceeds</t>
  </si>
  <si>
    <t xml:space="preserve">     Overall Savings</t>
  </si>
  <si>
    <t>Annex A</t>
  </si>
  <si>
    <t>STATUS OF CY 2012 ALLOTMENT RELEASES</t>
  </si>
  <si>
    <t xml:space="preserve">RELEASES </t>
  </si>
  <si>
    <t>BY DEPT.</t>
  </si>
  <si>
    <t>ANNEX A-1</t>
  </si>
  <si>
    <t xml:space="preserve"> Tax Expenditures Fund/Customs Duties and Taxes</t>
  </si>
  <si>
    <t>DIFF.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</si>
</sst>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0"/>
      <color indexed="10"/>
      <name val="Arial Narrow"/>
      <family val="2"/>
    </font>
    <font>
      <sz val="10"/>
      <name val="Times New Roman"/>
      <family val="1"/>
    </font>
    <font>
      <b/>
      <sz val="8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i/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218">
    <xf numFmtId="0" fontId="0" fillId="0" borderId="0" xfId="0"/>
    <xf numFmtId="0" fontId="2" fillId="0" borderId="7" xfId="0" applyFont="1" applyFill="1" applyBorder="1" applyAlignment="1">
      <alignment horizontal="left"/>
    </xf>
    <xf numFmtId="164" fontId="2" fillId="2" borderId="0" xfId="11" applyNumberFormat="1" applyFont="1" applyFill="1" applyBorder="1"/>
    <xf numFmtId="164" fontId="2" fillId="0" borderId="0" xfId="11" applyNumberFormat="1" applyFont="1" applyFill="1"/>
    <xf numFmtId="164" fontId="2" fillId="0" borderId="0" xfId="11" applyNumberFormat="1" applyFont="1" applyFill="1" applyBorder="1"/>
    <xf numFmtId="164" fontId="2" fillId="0" borderId="6" xfId="11" applyNumberFormat="1" applyFont="1" applyBorder="1"/>
    <xf numFmtId="164" fontId="2" fillId="0" borderId="0" xfId="11" applyNumberFormat="1" applyFont="1" applyBorder="1"/>
    <xf numFmtId="164" fontId="2" fillId="0" borderId="9" xfId="11" applyNumberFormat="1" applyFont="1" applyBorder="1"/>
    <xf numFmtId="164" fontId="2" fillId="0" borderId="4" xfId="11" applyNumberFormat="1" applyFont="1" applyBorder="1"/>
    <xf numFmtId="164" fontId="2" fillId="0" borderId="9" xfId="11" applyNumberFormat="1" applyFont="1" applyFill="1" applyBorder="1" applyAlignment="1">
      <alignment horizontal="left"/>
    </xf>
    <xf numFmtId="164" fontId="2" fillId="0" borderId="0" xfId="11" applyNumberFormat="1" applyFont="1" applyFill="1" applyBorder="1" applyAlignment="1">
      <alignment horizontal="left"/>
    </xf>
    <xf numFmtId="164" fontId="3" fillId="3" borderId="15" xfId="11" applyNumberFormat="1" applyFont="1" applyFill="1" applyBorder="1"/>
    <xf numFmtId="164" fontId="3" fillId="3" borderId="16" xfId="11" applyNumberFormat="1" applyFont="1" applyFill="1" applyBorder="1"/>
    <xf numFmtId="164" fontId="2" fillId="2" borderId="0" xfId="11" applyNumberFormat="1" applyFont="1" applyFill="1"/>
    <xf numFmtId="0" fontId="3" fillId="2" borderId="0" xfId="0" applyFont="1" applyFill="1" applyAlignment="1"/>
    <xf numFmtId="164" fontId="3" fillId="2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3" fillId="0" borderId="0" xfId="0" applyFont="1" applyFill="1"/>
    <xf numFmtId="164" fontId="2" fillId="0" borderId="7" xfId="11" applyNumberFormat="1" applyFont="1" applyFill="1" applyBorder="1" applyAlignment="1">
      <alignment horizontal="left"/>
    </xf>
    <xf numFmtId="164" fontId="2" fillId="0" borderId="13" xfId="11" applyNumberFormat="1" applyFont="1" applyFill="1" applyBorder="1" applyAlignment="1">
      <alignment horizontal="left"/>
    </xf>
    <xf numFmtId="164" fontId="2" fillId="0" borderId="10" xfId="11" applyNumberFormat="1" applyFont="1" applyBorder="1"/>
    <xf numFmtId="164" fontId="2" fillId="0" borderId="26" xfId="11" applyNumberFormat="1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2" borderId="0" xfId="0" quotePrefix="1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164" fontId="3" fillId="2" borderId="0" xfId="11" quotePrefix="1" applyNumberFormat="1" applyFont="1" applyFill="1" applyAlignment="1">
      <alignment horizontal="left"/>
    </xf>
    <xf numFmtId="164" fontId="3" fillId="2" borderId="0" xfId="0" quotePrefix="1" applyNumberFormat="1" applyFont="1" applyFill="1" applyAlignment="1">
      <alignment horizontal="left"/>
    </xf>
    <xf numFmtId="0" fontId="2" fillId="0" borderId="21" xfId="0" applyFont="1" applyFill="1" applyBorder="1" applyAlignment="1">
      <alignment horizontal="left"/>
    </xf>
    <xf numFmtId="164" fontId="2" fillId="0" borderId="22" xfId="11" applyNumberFormat="1" applyFont="1" applyFill="1" applyBorder="1" applyAlignment="1">
      <alignment horizontal="left"/>
    </xf>
    <xf numFmtId="164" fontId="2" fillId="0" borderId="21" xfId="11" applyNumberFormat="1" applyFont="1" applyFill="1" applyBorder="1" applyAlignment="1">
      <alignment horizontal="left"/>
    </xf>
    <xf numFmtId="164" fontId="2" fillId="0" borderId="27" xfId="11" applyNumberFormat="1" applyFont="1" applyFill="1" applyBorder="1" applyAlignment="1">
      <alignment horizontal="left"/>
    </xf>
    <xf numFmtId="164" fontId="2" fillId="0" borderId="23" xfId="11" applyNumberFormat="1" applyFont="1" applyFill="1" applyBorder="1" applyAlignment="1">
      <alignment horizontal="left"/>
    </xf>
    <xf numFmtId="164" fontId="2" fillId="0" borderId="6" xfId="11" applyNumberFormat="1" applyFont="1" applyFill="1" applyBorder="1" applyAlignment="1">
      <alignment horizontal="left"/>
    </xf>
    <xf numFmtId="0" fontId="2" fillId="0" borderId="0" xfId="0" applyFont="1" applyFill="1" applyBorder="1"/>
    <xf numFmtId="164" fontId="3" fillId="0" borderId="7" xfId="11" applyNumberFormat="1" applyFont="1" applyFill="1" applyBorder="1" applyAlignment="1">
      <alignment horizontal="left"/>
    </xf>
    <xf numFmtId="164" fontId="2" fillId="0" borderId="10" xfId="11" applyNumberFormat="1" applyFont="1" applyFill="1" applyBorder="1"/>
    <xf numFmtId="164" fontId="2" fillId="0" borderId="4" xfId="11" applyNumberFormat="1" applyFont="1" applyFill="1" applyBorder="1" applyAlignment="1">
      <alignment horizontal="left"/>
    </xf>
    <xf numFmtId="164" fontId="2" fillId="0" borderId="26" xfId="11" applyNumberFormat="1" applyFont="1" applyFill="1" applyBorder="1" applyAlignment="1">
      <alignment horizontal="left"/>
    </xf>
    <xf numFmtId="164" fontId="2" fillId="0" borderId="10" xfId="11" applyNumberFormat="1" applyFont="1" applyFill="1" applyBorder="1" applyAlignment="1">
      <alignment horizontal="left"/>
    </xf>
    <xf numFmtId="0" fontId="6" fillId="0" borderId="0" xfId="0" applyFont="1" applyFill="1"/>
    <xf numFmtId="164" fontId="2" fillId="0" borderId="7" xfId="11" quotePrefix="1" applyNumberFormat="1" applyFont="1" applyFill="1" applyBorder="1" applyAlignment="1">
      <alignment horizontal="left"/>
    </xf>
    <xf numFmtId="164" fontId="2" fillId="0" borderId="0" xfId="11" quotePrefix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164" fontId="2" fillId="0" borderId="13" xfId="11" applyNumberFormat="1" applyFont="1" applyFill="1" applyBorder="1" applyAlignment="1">
      <alignment wrapText="1"/>
    </xf>
    <xf numFmtId="164" fontId="2" fillId="0" borderId="0" xfId="11" applyNumberFormat="1" applyFont="1" applyFill="1" applyBorder="1" applyAlignment="1">
      <alignment wrapText="1"/>
    </xf>
    <xf numFmtId="164" fontId="2" fillId="0" borderId="7" xfId="11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164" fontId="3" fillId="3" borderId="17" xfId="11" applyNumberFormat="1" applyFont="1" applyFill="1" applyBorder="1"/>
    <xf numFmtId="0" fontId="3" fillId="0" borderId="0" xfId="0" applyFont="1"/>
    <xf numFmtId="164" fontId="2" fillId="0" borderId="0" xfId="11" applyNumberFormat="1" applyFont="1"/>
    <xf numFmtId="0" fontId="7" fillId="0" borderId="0" xfId="0" applyFont="1"/>
    <xf numFmtId="164" fontId="7" fillId="0" borderId="0" xfId="0" applyNumberFormat="1" applyFont="1"/>
    <xf numFmtId="164" fontId="3" fillId="2" borderId="0" xfId="11" applyNumberFormat="1" applyFont="1" applyFill="1"/>
    <xf numFmtId="164" fontId="3" fillId="2" borderId="0" xfId="11" applyNumberFormat="1" applyFont="1" applyFill="1" applyAlignment="1">
      <alignment horizontal="left"/>
    </xf>
    <xf numFmtId="164" fontId="6" fillId="2" borderId="0" xfId="11" applyNumberFormat="1" applyFont="1" applyFill="1"/>
    <xf numFmtId="164" fontId="2" fillId="2" borderId="0" xfId="11" applyNumberFormat="1" applyFont="1" applyFill="1" applyBorder="1" applyAlignment="1">
      <alignment horizontal="left"/>
    </xf>
    <xf numFmtId="164" fontId="3" fillId="3" borderId="23" xfId="11" applyNumberFormat="1" applyFont="1" applyFill="1" applyBorder="1" applyAlignment="1">
      <alignment horizontal="center"/>
    </xf>
    <xf numFmtId="164" fontId="2" fillId="0" borderId="23" xfId="11" applyNumberFormat="1" applyFont="1" applyBorder="1"/>
    <xf numFmtId="164" fontId="2" fillId="0" borderId="7" xfId="11" applyNumberFormat="1" applyFont="1" applyBorder="1"/>
    <xf numFmtId="164" fontId="3" fillId="3" borderId="10" xfId="11" applyNumberFormat="1" applyFont="1" applyFill="1" applyBorder="1" applyAlignment="1">
      <alignment horizontal="center"/>
    </xf>
    <xf numFmtId="164" fontId="3" fillId="0" borderId="0" xfId="11" applyNumberFormat="1" applyFont="1" applyBorder="1"/>
    <xf numFmtId="164" fontId="5" fillId="3" borderId="23" xfId="11" applyNumberFormat="1" applyFont="1" applyFill="1" applyBorder="1" applyAlignment="1">
      <alignment horizontal="center" wrapText="1"/>
    </xf>
    <xf numFmtId="164" fontId="2" fillId="0" borderId="0" xfId="11" applyNumberFormat="1" applyFont="1" applyFill="1" applyAlignment="1">
      <alignment wrapText="1"/>
    </xf>
    <xf numFmtId="164" fontId="10" fillId="2" borderId="0" xfId="11" quotePrefix="1" applyNumberFormat="1" applyFont="1" applyFill="1" applyAlignment="1">
      <alignment horizontal="left"/>
    </xf>
    <xf numFmtId="164" fontId="11" fillId="2" borderId="0" xfId="11" applyNumberFormat="1" applyFont="1" applyFill="1"/>
    <xf numFmtId="164" fontId="10" fillId="2" borderId="0" xfId="11" applyNumberFormat="1" applyFont="1" applyFill="1" applyAlignment="1">
      <alignment horizontal="right"/>
    </xf>
    <xf numFmtId="164" fontId="11" fillId="0" borderId="0" xfId="11" applyNumberFormat="1" applyFont="1"/>
    <xf numFmtId="164" fontId="10" fillId="2" borderId="0" xfId="11" applyNumberFormat="1" applyFont="1" applyFill="1" applyAlignment="1">
      <alignment horizontal="left"/>
    </xf>
    <xf numFmtId="164" fontId="10" fillId="3" borderId="23" xfId="11" applyNumberFormat="1" applyFont="1" applyFill="1" applyBorder="1" applyAlignment="1">
      <alignment horizontal="center"/>
    </xf>
    <xf numFmtId="164" fontId="11" fillId="3" borderId="0" xfId="11" applyNumberFormat="1" applyFont="1" applyFill="1"/>
    <xf numFmtId="164" fontId="11" fillId="0" borderId="23" xfId="11" applyNumberFormat="1" applyFont="1" applyFill="1" applyBorder="1" applyAlignment="1">
      <alignment horizontal="left"/>
    </xf>
    <xf numFmtId="164" fontId="11" fillId="0" borderId="7" xfId="11" applyNumberFormat="1" applyFont="1" applyFill="1" applyBorder="1" applyAlignment="1">
      <alignment horizontal="left"/>
    </xf>
    <xf numFmtId="164" fontId="11" fillId="0" borderId="4" xfId="11" applyNumberFormat="1" applyFont="1" applyBorder="1"/>
    <xf numFmtId="164" fontId="11" fillId="0" borderId="9" xfId="11" applyNumberFormat="1" applyFont="1" applyBorder="1"/>
    <xf numFmtId="164" fontId="11" fillId="0" borderId="7" xfId="11" quotePrefix="1" applyNumberFormat="1" applyFont="1" applyFill="1" applyBorder="1" applyAlignment="1">
      <alignment horizontal="left"/>
    </xf>
    <xf numFmtId="164" fontId="11" fillId="0" borderId="7" xfId="11" applyNumberFormat="1" applyFont="1" applyFill="1" applyBorder="1" applyAlignment="1">
      <alignment wrapText="1"/>
    </xf>
    <xf numFmtId="164" fontId="10" fillId="3" borderId="10" xfId="11" applyNumberFormat="1" applyFont="1" applyFill="1" applyBorder="1" applyAlignment="1">
      <alignment horizontal="center"/>
    </xf>
    <xf numFmtId="164" fontId="10" fillId="6" borderId="16" xfId="11" applyNumberFormat="1" applyFont="1" applyFill="1" applyBorder="1"/>
    <xf numFmtId="164" fontId="11" fillId="0" borderId="0" xfId="11" applyNumberFormat="1" applyFont="1" applyFill="1"/>
    <xf numFmtId="0" fontId="3" fillId="7" borderId="1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164" fontId="2" fillId="0" borderId="0" xfId="1" applyNumberFormat="1" applyFont="1" applyFill="1"/>
    <xf numFmtId="164" fontId="4" fillId="2" borderId="0" xfId="1" applyNumberFormat="1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164" fontId="3" fillId="2" borderId="0" xfId="1" quotePrefix="1" applyNumberFormat="1" applyFont="1" applyFill="1" applyBorder="1" applyAlignment="1">
      <alignment horizontal="left"/>
    </xf>
    <xf numFmtId="164" fontId="3" fillId="0" borderId="0" xfId="1" quotePrefix="1" applyNumberFormat="1" applyFont="1" applyFill="1" applyBorder="1" applyAlignment="1">
      <alignment horizontal="left"/>
    </xf>
    <xf numFmtId="164" fontId="3" fillId="2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center" wrapText="1"/>
    </xf>
    <xf numFmtId="164" fontId="3" fillId="0" borderId="26" xfId="1" applyNumberFormat="1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center" wrapText="1"/>
    </xf>
    <xf numFmtId="164" fontId="2" fillId="0" borderId="7" xfId="1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164" fontId="2" fillId="0" borderId="1" xfId="1" applyNumberFormat="1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center" wrapText="1"/>
    </xf>
    <xf numFmtId="164" fontId="3" fillId="0" borderId="7" xfId="1" applyNumberFormat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/>
    <xf numFmtId="164" fontId="3" fillId="0" borderId="8" xfId="1" applyNumberFormat="1" applyFont="1" applyFill="1" applyBorder="1"/>
    <xf numFmtId="164" fontId="3" fillId="0" borderId="10" xfId="1" applyNumberFormat="1" applyFont="1" applyFill="1" applyBorder="1"/>
    <xf numFmtId="164" fontId="3" fillId="0" borderId="11" xfId="1" applyNumberFormat="1" applyFont="1" applyFill="1" applyBorder="1"/>
    <xf numFmtId="164" fontId="2" fillId="0" borderId="12" xfId="1" applyNumberFormat="1" applyFont="1" applyFill="1" applyBorder="1"/>
    <xf numFmtId="164" fontId="2" fillId="0" borderId="1" xfId="1" applyNumberFormat="1" applyFont="1" applyBorder="1"/>
    <xf numFmtId="164" fontId="2" fillId="0" borderId="7" xfId="1" applyNumberFormat="1" applyFont="1" applyBorder="1"/>
    <xf numFmtId="164" fontId="2" fillId="0" borderId="12" xfId="1" applyNumberFormat="1" applyFont="1" applyFill="1" applyBorder="1" applyAlignment="1">
      <alignment horizontal="left"/>
    </xf>
    <xf numFmtId="164" fontId="2" fillId="0" borderId="8" xfId="1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Fill="1" applyBorder="1"/>
    <xf numFmtId="164" fontId="2" fillId="0" borderId="1" xfId="1" applyNumberFormat="1" applyFont="1" applyFill="1" applyBorder="1"/>
    <xf numFmtId="164" fontId="2" fillId="0" borderId="2" xfId="1" applyNumberFormat="1" applyFont="1" applyFill="1" applyBorder="1"/>
    <xf numFmtId="164" fontId="3" fillId="0" borderId="0" xfId="1" applyNumberFormat="1" applyFont="1" applyFill="1"/>
    <xf numFmtId="164" fontId="3" fillId="0" borderId="7" xfId="1" applyNumberFormat="1" applyFont="1" applyBorder="1" applyAlignment="1">
      <alignment horizontal="left"/>
    </xf>
    <xf numFmtId="164" fontId="2" fillId="0" borderId="7" xfId="1" applyNumberFormat="1" applyFont="1" applyBorder="1" applyAlignment="1">
      <alignment horizontal="left"/>
    </xf>
    <xf numFmtId="164" fontId="3" fillId="0" borderId="8" xfId="1" applyNumberFormat="1" applyFont="1" applyBorder="1" applyAlignment="1">
      <alignment horizontal="left"/>
    </xf>
    <xf numFmtId="164" fontId="3" fillId="0" borderId="10" xfId="1" applyNumberFormat="1" applyFont="1" applyBorder="1" applyAlignment="1">
      <alignment horizontal="left"/>
    </xf>
    <xf numFmtId="164" fontId="2" fillId="0" borderId="12" xfId="1" applyNumberFormat="1" applyFont="1" applyBorder="1"/>
    <xf numFmtId="164" fontId="3" fillId="0" borderId="7" xfId="1" applyNumberFormat="1" applyFont="1" applyFill="1" applyBorder="1"/>
    <xf numFmtId="164" fontId="3" fillId="3" borderId="1" xfId="1" applyNumberFormat="1" applyFont="1" applyFill="1" applyBorder="1"/>
    <xf numFmtId="164" fontId="3" fillId="3" borderId="7" xfId="1" applyNumberFormat="1" applyFont="1" applyFill="1" applyBorder="1"/>
    <xf numFmtId="164" fontId="3" fillId="3" borderId="2" xfId="1" applyNumberFormat="1" applyFont="1" applyFill="1" applyBorder="1"/>
    <xf numFmtId="164" fontId="3" fillId="9" borderId="1" xfId="1" applyNumberFormat="1" applyFont="1" applyFill="1" applyBorder="1"/>
    <xf numFmtId="164" fontId="3" fillId="9" borderId="7" xfId="1" applyNumberFormat="1" applyFont="1" applyFill="1" applyBorder="1"/>
    <xf numFmtId="164" fontId="3" fillId="9" borderId="2" xfId="1" applyNumberFormat="1" applyFont="1" applyFill="1" applyBorder="1"/>
    <xf numFmtId="164" fontId="2" fillId="0" borderId="7" xfId="1" applyNumberFormat="1" applyFont="1" applyFill="1" applyBorder="1"/>
    <xf numFmtId="164" fontId="3" fillId="10" borderId="14" xfId="1" applyNumberFormat="1" applyFont="1" applyFill="1" applyBorder="1"/>
    <xf numFmtId="164" fontId="3" fillId="10" borderId="17" xfId="1" applyNumberFormat="1" applyFont="1" applyFill="1" applyBorder="1"/>
    <xf numFmtId="164" fontId="3" fillId="10" borderId="18" xfId="1" applyNumberFormat="1" applyFont="1" applyFill="1" applyBorder="1"/>
    <xf numFmtId="10" fontId="3" fillId="0" borderId="0" xfId="2" applyNumberFormat="1" applyFont="1" applyFill="1" applyBorder="1" applyAlignment="1">
      <alignment horizontal="center" wrapText="1"/>
    </xf>
    <xf numFmtId="164" fontId="14" fillId="2" borderId="0" xfId="1" applyNumberFormat="1" applyFont="1" applyFill="1"/>
    <xf numFmtId="164" fontId="2" fillId="2" borderId="0" xfId="1" applyNumberFormat="1" applyFont="1" applyFill="1"/>
    <xf numFmtId="164" fontId="14" fillId="2" borderId="0" xfId="1" applyNumberFormat="1" applyFont="1" applyFill="1" applyBorder="1"/>
    <xf numFmtId="164" fontId="15" fillId="2" borderId="0" xfId="1" applyNumberFormat="1" applyFont="1" applyFill="1"/>
    <xf numFmtId="164" fontId="15" fillId="0" borderId="0" xfId="1" applyNumberFormat="1" applyFont="1" applyFill="1"/>
    <xf numFmtId="164" fontId="16" fillId="2" borderId="0" xfId="1" applyNumberFormat="1" applyFont="1" applyFill="1" applyBorder="1"/>
    <xf numFmtId="164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Border="1"/>
    <xf numFmtId="0" fontId="2" fillId="2" borderId="0" xfId="0" applyFont="1" applyFill="1" applyAlignment="1"/>
    <xf numFmtId="164" fontId="3" fillId="2" borderId="0" xfId="1" applyNumberFormat="1" applyFont="1" applyFill="1" applyBorder="1" applyAlignment="1">
      <alignment horizontal="left" vertical="justify" wrapText="1"/>
    </xf>
    <xf numFmtId="164" fontId="3" fillId="2" borderId="0" xfId="1" applyNumberFormat="1" applyFont="1" applyFill="1" applyAlignment="1"/>
    <xf numFmtId="164" fontId="2" fillId="2" borderId="0" xfId="1" applyNumberFormat="1" applyFont="1" applyFill="1" applyBorder="1" applyAlignment="1"/>
    <xf numFmtId="164" fontId="2" fillId="2" borderId="0" xfId="1" applyNumberFormat="1" applyFont="1" applyFill="1" applyAlignment="1"/>
    <xf numFmtId="0" fontId="2" fillId="3" borderId="0" xfId="0" applyFont="1" applyFill="1"/>
    <xf numFmtId="0" fontId="3" fillId="4" borderId="20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left" wrapText="1"/>
    </xf>
    <xf numFmtId="164" fontId="3" fillId="0" borderId="20" xfId="1" applyNumberFormat="1" applyFont="1" applyFill="1" applyBorder="1" applyAlignment="1">
      <alignment horizontal="left"/>
    </xf>
    <xf numFmtId="0" fontId="2" fillId="0" borderId="21" xfId="0" applyFont="1" applyFill="1" applyBorder="1"/>
    <xf numFmtId="164" fontId="3" fillId="0" borderId="7" xfId="1" applyNumberFormat="1" applyFont="1" applyFill="1" applyBorder="1" applyAlignment="1">
      <alignment horizontal="left"/>
    </xf>
    <xf numFmtId="164" fontId="3" fillId="0" borderId="10" xfId="1" applyNumberFormat="1" applyFont="1" applyFill="1" applyBorder="1" applyAlignment="1">
      <alignment horizontal="left"/>
    </xf>
    <xf numFmtId="164" fontId="2" fillId="0" borderId="7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2" fillId="0" borderId="7" xfId="1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64" fontId="3" fillId="0" borderId="7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164" fontId="2" fillId="0" borderId="9" xfId="1" applyNumberFormat="1" applyFont="1" applyBorder="1"/>
    <xf numFmtId="0" fontId="2" fillId="0" borderId="7" xfId="0" applyFont="1" applyFill="1" applyBorder="1"/>
    <xf numFmtId="164" fontId="3" fillId="0" borderId="10" xfId="1" applyNumberFormat="1" applyFont="1" applyFill="1" applyBorder="1" applyAlignment="1">
      <alignment horizontal="center"/>
    </xf>
    <xf numFmtId="0" fontId="2" fillId="0" borderId="25" xfId="0" applyFont="1" applyFill="1" applyBorder="1"/>
    <xf numFmtId="0" fontId="3" fillId="0" borderId="7" xfId="0" applyFont="1" applyFill="1" applyBorder="1"/>
    <xf numFmtId="0" fontId="3" fillId="3" borderId="7" xfId="0" applyFont="1" applyFill="1" applyBorder="1" applyAlignment="1">
      <alignment horizontal="left"/>
    </xf>
    <xf numFmtId="164" fontId="3" fillId="3" borderId="13" xfId="1" applyNumberFormat="1" applyFont="1" applyFill="1" applyBorder="1"/>
    <xf numFmtId="0" fontId="3" fillId="3" borderId="0" xfId="0" applyFont="1" applyFill="1"/>
    <xf numFmtId="164" fontId="3" fillId="0" borderId="13" xfId="1" applyNumberFormat="1" applyFont="1" applyFill="1" applyBorder="1"/>
    <xf numFmtId="164" fontId="3" fillId="3" borderId="10" xfId="1" applyNumberFormat="1" applyFont="1" applyFill="1" applyBorder="1"/>
    <xf numFmtId="0" fontId="3" fillId="10" borderId="17" xfId="0" applyFont="1" applyFill="1" applyBorder="1" applyAlignment="1">
      <alignment horizontal="left"/>
    </xf>
    <xf numFmtId="164" fontId="3" fillId="10" borderId="17" xfId="0" applyNumberFormat="1" applyFont="1" applyFill="1" applyBorder="1"/>
    <xf numFmtId="164" fontId="10" fillId="3" borderId="20" xfId="11" applyNumberFormat="1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164" fontId="3" fillId="3" borderId="19" xfId="11" applyNumberFormat="1" applyFont="1" applyFill="1" applyBorder="1" applyAlignment="1">
      <alignment horizontal="center" vertical="center" wrapText="1"/>
    </xf>
    <xf numFmtId="164" fontId="8" fillId="8" borderId="20" xfId="11" applyNumberFormat="1" applyFont="1" applyFill="1" applyBorder="1" applyAlignment="1">
      <alignment horizontal="center" vertical="center" wrapText="1"/>
    </xf>
    <xf numFmtId="164" fontId="5" fillId="3" borderId="19" xfId="11" applyNumberFormat="1" applyFont="1" applyFill="1" applyBorder="1" applyAlignment="1">
      <alignment horizontal="center" vertical="center" wrapText="1"/>
    </xf>
    <xf numFmtId="164" fontId="3" fillId="3" borderId="20" xfId="11" applyNumberFormat="1" applyFont="1" applyFill="1" applyBorder="1" applyAlignment="1">
      <alignment horizontal="center" vertical="center" wrapText="1"/>
    </xf>
    <xf numFmtId="164" fontId="3" fillId="3" borderId="20" xfId="11" applyNumberFormat="1" applyFont="1" applyFill="1" applyBorder="1" applyAlignment="1">
      <alignment horizontal="center" vertical="center"/>
    </xf>
    <xf numFmtId="164" fontId="8" fillId="3" borderId="20" xfId="11" applyNumberFormat="1" applyFont="1" applyFill="1" applyBorder="1" applyAlignment="1">
      <alignment horizontal="center" vertical="center" wrapText="1"/>
    </xf>
    <xf numFmtId="164" fontId="5" fillId="3" borderId="20" xfId="11" applyNumberFormat="1" applyFont="1" applyFill="1" applyBorder="1" applyAlignment="1">
      <alignment horizontal="center" vertical="center" wrapText="1"/>
    </xf>
    <xf numFmtId="164" fontId="5" fillId="3" borderId="23" xfId="11" applyNumberFormat="1" applyFont="1" applyFill="1" applyBorder="1" applyAlignment="1">
      <alignment horizontal="center" vertical="center" wrapText="1"/>
    </xf>
    <xf numFmtId="164" fontId="10" fillId="3" borderId="24" xfId="11" applyNumberFormat="1" applyFont="1" applyFill="1" applyBorder="1" applyAlignment="1">
      <alignment horizontal="center" vertical="center" wrapText="1"/>
    </xf>
    <xf numFmtId="164" fontId="5" fillId="5" borderId="0" xfId="1" applyNumberFormat="1" applyFont="1" applyFill="1" applyBorder="1"/>
    <xf numFmtId="164" fontId="3" fillId="5" borderId="0" xfId="1" applyNumberFormat="1" applyFont="1" applyFill="1" applyBorder="1"/>
    <xf numFmtId="164" fontId="3" fillId="5" borderId="0" xfId="1" applyNumberFormat="1" applyFont="1" applyFill="1"/>
    <xf numFmtId="164" fontId="3" fillId="3" borderId="30" xfId="1" applyNumberFormat="1" applyFont="1" applyFill="1" applyBorder="1" applyAlignment="1">
      <alignment horizontal="center"/>
    </xf>
    <xf numFmtId="164" fontId="3" fillId="4" borderId="30" xfId="1" applyNumberFormat="1" applyFont="1" applyFill="1" applyBorder="1" applyAlignment="1">
      <alignment horizontal="center" wrapText="1"/>
    </xf>
    <xf numFmtId="164" fontId="3" fillId="5" borderId="28" xfId="1" applyNumberFormat="1" applyFont="1" applyFill="1" applyBorder="1" applyAlignment="1">
      <alignment horizontal="center" wrapText="1"/>
    </xf>
    <xf numFmtId="164" fontId="3" fillId="5" borderId="12" xfId="1" applyNumberFormat="1" applyFont="1" applyFill="1" applyBorder="1" applyAlignment="1">
      <alignment horizontal="center" wrapText="1"/>
    </xf>
    <xf numFmtId="164" fontId="3" fillId="5" borderId="29" xfId="1" applyNumberFormat="1" applyFont="1" applyFill="1" applyBorder="1" applyAlignment="1">
      <alignment horizontal="center" wrapText="1"/>
    </xf>
    <xf numFmtId="164" fontId="3" fillId="6" borderId="31" xfId="1" applyNumberFormat="1" applyFont="1" applyFill="1" applyBorder="1" applyAlignment="1">
      <alignment horizontal="center" wrapText="1"/>
    </xf>
    <xf numFmtId="164" fontId="3" fillId="6" borderId="2" xfId="1" applyNumberFormat="1" applyFont="1" applyFill="1" applyBorder="1" applyAlignment="1">
      <alignment horizontal="center" wrapText="1"/>
    </xf>
    <xf numFmtId="164" fontId="3" fillId="6" borderId="32" xfId="1" applyNumberFormat="1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64" fontId="3" fillId="7" borderId="25" xfId="0" applyNumberFormat="1" applyFont="1" applyFill="1" applyBorder="1" applyAlignment="1">
      <alignment horizontal="center"/>
    </xf>
    <xf numFmtId="164" fontId="3" fillId="7" borderId="24" xfId="0" applyNumberFormat="1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0" xfId="0" quotePrefix="1" applyFont="1" applyFill="1" applyBorder="1" applyAlignment="1">
      <alignment horizontal="center" vertical="center"/>
    </xf>
  </cellXfs>
  <cellStyles count="12">
    <cellStyle name="Comma" xfId="11" builtinId="3"/>
    <cellStyle name="Comma 2" xfId="1"/>
    <cellStyle name="Comma 2 2" xfId="8"/>
    <cellStyle name="Comma 3" xfId="5"/>
    <cellStyle name="Comma 3 2" xfId="9"/>
    <cellStyle name="Normal" xfId="0" builtinId="0"/>
    <cellStyle name="Normal 2" xfId="3"/>
    <cellStyle name="Normal 3" xfId="4"/>
    <cellStyle name="Normal 3 2" xfId="10"/>
    <cellStyle name="Normal 4" xfId="7"/>
    <cellStyle name="Percent 2" xfId="2"/>
    <cellStyle name="Percent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0</xdr:row>
      <xdr:rowOff>123825</xdr:rowOff>
    </xdr:from>
    <xdr:to>
      <xdr:col>0</xdr:col>
      <xdr:colOff>1057275</xdr:colOff>
      <xdr:row>1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81075" y="12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1075" y="581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81075" y="581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161925</xdr:rowOff>
    </xdr:from>
    <xdr:to>
      <xdr:col>0</xdr:col>
      <xdr:colOff>1057275</xdr:colOff>
      <xdr:row>3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81075" y="581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81075" y="581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0</xdr:row>
      <xdr:rowOff>123825</xdr:rowOff>
    </xdr:from>
    <xdr:to>
      <xdr:col>0</xdr:col>
      <xdr:colOff>1057275</xdr:colOff>
      <xdr:row>1</xdr:row>
      <xdr:rowOff>76200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81075" y="123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981075" y="581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981075" y="581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161925</xdr:rowOff>
    </xdr:from>
    <xdr:to>
      <xdr:col>0</xdr:col>
      <xdr:colOff>1057275</xdr:colOff>
      <xdr:row>3</xdr:row>
      <xdr:rowOff>161925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981075" y="581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981075" y="581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0</xdr:row>
      <xdr:rowOff>123825</xdr:rowOff>
    </xdr:from>
    <xdr:to>
      <xdr:col>0</xdr:col>
      <xdr:colOff>1057275</xdr:colOff>
      <xdr:row>1</xdr:row>
      <xdr:rowOff>123825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981075" y="12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161925</xdr:rowOff>
    </xdr:from>
    <xdr:to>
      <xdr:col>0</xdr:col>
      <xdr:colOff>1057275</xdr:colOff>
      <xdr:row>3</xdr:row>
      <xdr:rowOff>161925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981075" y="65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0</xdr:row>
      <xdr:rowOff>123825</xdr:rowOff>
    </xdr:from>
    <xdr:to>
      <xdr:col>0</xdr:col>
      <xdr:colOff>1057275</xdr:colOff>
      <xdr:row>1</xdr:row>
      <xdr:rowOff>123825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981075" y="12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161925</xdr:rowOff>
    </xdr:from>
    <xdr:to>
      <xdr:col>0</xdr:col>
      <xdr:colOff>1057275</xdr:colOff>
      <xdr:row>3</xdr:row>
      <xdr:rowOff>161925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981075" y="65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0</xdr:row>
      <xdr:rowOff>123825</xdr:rowOff>
    </xdr:from>
    <xdr:to>
      <xdr:col>0</xdr:col>
      <xdr:colOff>1057275</xdr:colOff>
      <xdr:row>1</xdr:row>
      <xdr:rowOff>123825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81075" y="123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161925</xdr:rowOff>
    </xdr:from>
    <xdr:to>
      <xdr:col>0</xdr:col>
      <xdr:colOff>1057275</xdr:colOff>
      <xdr:row>3</xdr:row>
      <xdr:rowOff>161925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981075" y="65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981075</xdr:colOff>
      <xdr:row>2</xdr:row>
      <xdr:rowOff>123825</xdr:rowOff>
    </xdr:from>
    <xdr:to>
      <xdr:col>0</xdr:col>
      <xdr:colOff>1057275</xdr:colOff>
      <xdr:row>3</xdr:row>
      <xdr:rowOff>123825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981075" y="61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egner/Documents/ALLOTMENT%20REPORT/CY%202012/2012-YR-END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egner/Documents/ALLOTMENT%20REPORT/CY%202012/2012%20ALLOTMENT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egner/Documents/ALLOTMENT%20REPORT/CY%202012/2012%20SCHEDU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nate"/>
      <sheetName val="agency"/>
      <sheetName val="agency-adj.-allot.class"/>
      <sheetName val="agency-adjusted-sum"/>
      <sheetName val="ANXA-adj"/>
      <sheetName val="agency-adjusted"/>
      <sheetName val="NEP-ANXA"/>
      <sheetName val="TRANSFER OF APPRO."/>
      <sheetName val="BY DEPT."/>
      <sheetName val="BY DEPT.-adjusted"/>
      <sheetName val="ANX-A"/>
      <sheetName val="ANX-A1"/>
      <sheetName val="ANX-A2"/>
      <sheetName val="REVISED-UNUSED"/>
      <sheetName val="SPFs"/>
      <sheetName val="ANX-A-website"/>
      <sheetName val="ANX-A1-website"/>
      <sheetName val="ANXA"/>
      <sheetName val="ANXA1"/>
      <sheetName val="ANXA2"/>
      <sheetName val="OS-RA10155"/>
      <sheetName val="OS-RA10147"/>
      <sheetName val="unused-cont.-os"/>
      <sheetName val="UNUSED"/>
      <sheetName val="unobligated"/>
      <sheetName val="pooled"/>
      <sheetName val="highlight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K8">
            <v>867169089</v>
          </cell>
          <cell r="BE8">
            <v>854230591</v>
          </cell>
        </row>
        <row r="9">
          <cell r="M9">
            <v>9370140</v>
          </cell>
          <cell r="AG9">
            <v>42966</v>
          </cell>
          <cell r="BE9">
            <v>9413106</v>
          </cell>
        </row>
        <row r="10">
          <cell r="M10">
            <v>2595422</v>
          </cell>
          <cell r="AG10">
            <v>14000</v>
          </cell>
          <cell r="BE10">
            <v>2609422</v>
          </cell>
        </row>
        <row r="11">
          <cell r="M11">
            <v>401786</v>
          </cell>
          <cell r="AG11">
            <v>0</v>
          </cell>
          <cell r="BE11">
            <v>301786</v>
          </cell>
        </row>
        <row r="12">
          <cell r="M12">
            <v>17903222</v>
          </cell>
          <cell r="AG12">
            <v>-4980745</v>
          </cell>
          <cell r="BE12">
            <v>12920120</v>
          </cell>
        </row>
        <row r="13">
          <cell r="M13">
            <v>52932023</v>
          </cell>
          <cell r="AG13">
            <v>-283451</v>
          </cell>
          <cell r="BE13">
            <v>48675374</v>
          </cell>
        </row>
        <row r="14">
          <cell r="M14">
            <v>836777</v>
          </cell>
          <cell r="AG14">
            <v>3891757</v>
          </cell>
          <cell r="BE14">
            <v>4728534</v>
          </cell>
        </row>
        <row r="16">
          <cell r="M16">
            <v>36614289</v>
          </cell>
          <cell r="AG16">
            <v>-1024159</v>
          </cell>
          <cell r="BE16">
            <v>34354555</v>
          </cell>
        </row>
        <row r="17">
          <cell r="M17">
            <v>165207183</v>
          </cell>
          <cell r="AG17">
            <v>-1753</v>
          </cell>
          <cell r="BE17">
            <v>165204446</v>
          </cell>
        </row>
        <row r="18">
          <cell r="M18">
            <v>22097645</v>
          </cell>
          <cell r="AG18">
            <v>107990</v>
          </cell>
          <cell r="BE18">
            <v>22000635</v>
          </cell>
        </row>
        <row r="19">
          <cell r="M19">
            <v>1243621</v>
          </cell>
          <cell r="AG19">
            <v>7000</v>
          </cell>
          <cell r="BE19">
            <v>1250621</v>
          </cell>
        </row>
        <row r="20">
          <cell r="M20">
            <v>16990868</v>
          </cell>
          <cell r="AG20">
            <v>730282</v>
          </cell>
          <cell r="BE20">
            <v>16653924</v>
          </cell>
        </row>
        <row r="21">
          <cell r="M21">
            <v>12039574</v>
          </cell>
          <cell r="AG21">
            <v>1213383</v>
          </cell>
          <cell r="BE21">
            <v>13180670</v>
          </cell>
        </row>
        <row r="22">
          <cell r="M22">
            <v>10912081</v>
          </cell>
          <cell r="AG22">
            <v>-31029</v>
          </cell>
          <cell r="BE22">
            <v>9792906</v>
          </cell>
        </row>
        <row r="24">
          <cell r="M24">
            <v>35766948</v>
          </cell>
          <cell r="AG24">
            <v>-12912057</v>
          </cell>
          <cell r="BE24">
            <v>20806360</v>
          </cell>
        </row>
        <row r="25">
          <cell r="M25">
            <v>7002430</v>
          </cell>
          <cell r="AG25">
            <v>0</v>
          </cell>
          <cell r="BE25">
            <v>7002430</v>
          </cell>
        </row>
        <row r="26">
          <cell r="M26">
            <v>92879820</v>
          </cell>
          <cell r="AG26">
            <v>408320</v>
          </cell>
          <cell r="BE26">
            <v>93220867</v>
          </cell>
        </row>
        <row r="27">
          <cell r="M27">
            <v>8656728</v>
          </cell>
          <cell r="AG27">
            <v>151310</v>
          </cell>
          <cell r="BE27">
            <v>8568557</v>
          </cell>
        </row>
        <row r="29">
          <cell r="M29">
            <v>5162187</v>
          </cell>
          <cell r="AG29">
            <v>599520</v>
          </cell>
          <cell r="BE29">
            <v>5761707</v>
          </cell>
        </row>
        <row r="30">
          <cell r="M30">
            <v>1825854</v>
          </cell>
          <cell r="AG30">
            <v>0</v>
          </cell>
          <cell r="BE30">
            <v>1825854</v>
          </cell>
        </row>
        <row r="31">
          <cell r="M31">
            <v>106905022</v>
          </cell>
          <cell r="AG31">
            <v>367500</v>
          </cell>
          <cell r="BE31">
            <v>107222302</v>
          </cell>
        </row>
        <row r="33">
          <cell r="M33">
            <v>75463351</v>
          </cell>
          <cell r="AG33">
            <v>8314862</v>
          </cell>
          <cell r="BE33">
            <v>82884893</v>
          </cell>
        </row>
        <row r="34">
          <cell r="M34">
            <v>34370054</v>
          </cell>
          <cell r="AG34">
            <v>-250833</v>
          </cell>
          <cell r="BE34">
            <v>34119221</v>
          </cell>
        </row>
        <row r="35">
          <cell r="M35">
            <v>9139458</v>
          </cell>
          <cell r="AG35">
            <v>-797</v>
          </cell>
          <cell r="BE35">
            <v>9134561</v>
          </cell>
        </row>
        <row r="36">
          <cell r="M36">
            <v>48772175</v>
          </cell>
          <cell r="AG36">
            <v>1476261</v>
          </cell>
          <cell r="BE36">
            <v>50248436</v>
          </cell>
        </row>
        <row r="37">
          <cell r="M37">
            <v>1631763</v>
          </cell>
          <cell r="AG37">
            <v>248973</v>
          </cell>
          <cell r="BE37">
            <v>1880736</v>
          </cell>
        </row>
        <row r="38">
          <cell r="M38">
            <v>2604563</v>
          </cell>
          <cell r="AG38">
            <v>75944</v>
          </cell>
          <cell r="BE38">
            <v>2680507</v>
          </cell>
        </row>
        <row r="39">
          <cell r="M39">
            <v>33242378</v>
          </cell>
          <cell r="AG39">
            <v>-6696308</v>
          </cell>
          <cell r="BE39">
            <v>24655270</v>
          </cell>
        </row>
        <row r="40">
          <cell r="M40">
            <v>2836893</v>
          </cell>
          <cell r="AG40">
            <v>1768024</v>
          </cell>
          <cell r="BE40">
            <v>4604917</v>
          </cell>
        </row>
        <row r="41">
          <cell r="M41">
            <v>997439</v>
          </cell>
          <cell r="AG41">
            <v>342536</v>
          </cell>
          <cell r="BE41">
            <v>1339975</v>
          </cell>
        </row>
        <row r="42">
          <cell r="M42">
            <v>11717707</v>
          </cell>
          <cell r="AG42">
            <v>469431</v>
          </cell>
          <cell r="BE42">
            <v>12187138</v>
          </cell>
        </row>
        <row r="43">
          <cell r="M43">
            <v>2137</v>
          </cell>
          <cell r="AG43">
            <v>0</v>
          </cell>
          <cell r="BE43">
            <v>2137</v>
          </cell>
        </row>
        <row r="44">
          <cell r="M44">
            <v>15075891</v>
          </cell>
          <cell r="AG44">
            <v>0</v>
          </cell>
          <cell r="BE44">
            <v>15075891</v>
          </cell>
        </row>
        <row r="45">
          <cell r="M45">
            <v>777248</v>
          </cell>
          <cell r="AG45">
            <v>0</v>
          </cell>
          <cell r="BE45">
            <v>777248</v>
          </cell>
        </row>
        <row r="46">
          <cell r="M46">
            <v>6634662</v>
          </cell>
          <cell r="AG46">
            <v>0</v>
          </cell>
          <cell r="BE46">
            <v>6634662</v>
          </cell>
        </row>
        <row r="47">
          <cell r="M47">
            <v>10026978</v>
          </cell>
          <cell r="AG47">
            <v>4143286</v>
          </cell>
          <cell r="BE47">
            <v>14170264</v>
          </cell>
        </row>
        <row r="48">
          <cell r="M48">
            <v>1308746</v>
          </cell>
          <cell r="AG48">
            <v>0</v>
          </cell>
          <cell r="BE48">
            <v>1308746</v>
          </cell>
        </row>
        <row r="49">
          <cell r="M49">
            <v>273100</v>
          </cell>
          <cell r="AG49">
            <v>0</v>
          </cell>
          <cell r="BE49">
            <v>273100</v>
          </cell>
        </row>
        <row r="52">
          <cell r="M52">
            <v>30099</v>
          </cell>
          <cell r="AG52">
            <v>0</v>
          </cell>
          <cell r="BE52">
            <v>30099</v>
          </cell>
        </row>
        <row r="53">
          <cell r="M53">
            <v>61493</v>
          </cell>
          <cell r="AG53">
            <v>0</v>
          </cell>
          <cell r="BE53">
            <v>61493</v>
          </cell>
        </row>
        <row r="54">
          <cell r="M54">
            <v>54316</v>
          </cell>
          <cell r="AG54">
            <v>0</v>
          </cell>
          <cell r="BE54">
            <v>54316</v>
          </cell>
        </row>
        <row r="56">
          <cell r="M56">
            <v>1252914</v>
          </cell>
          <cell r="AG56">
            <v>37750</v>
          </cell>
          <cell r="BE56">
            <v>1290664</v>
          </cell>
        </row>
        <row r="57">
          <cell r="M57">
            <v>167977</v>
          </cell>
          <cell r="AG57">
            <v>0</v>
          </cell>
          <cell r="BE57">
            <v>167977</v>
          </cell>
        </row>
        <row r="58">
          <cell r="M58">
            <v>35328</v>
          </cell>
          <cell r="AG58">
            <v>0</v>
          </cell>
          <cell r="BE58">
            <v>35328</v>
          </cell>
        </row>
        <row r="59">
          <cell r="M59">
            <v>90781</v>
          </cell>
          <cell r="AG59">
            <v>0</v>
          </cell>
          <cell r="BE59">
            <v>90781</v>
          </cell>
        </row>
        <row r="60">
          <cell r="M60">
            <v>202889</v>
          </cell>
          <cell r="AG60">
            <v>0</v>
          </cell>
          <cell r="BE60">
            <v>202889</v>
          </cell>
        </row>
        <row r="61">
          <cell r="M61">
            <v>47863</v>
          </cell>
          <cell r="AG61">
            <v>0</v>
          </cell>
          <cell r="BE61">
            <v>47863</v>
          </cell>
        </row>
        <row r="62">
          <cell r="M62">
            <v>53523</v>
          </cell>
          <cell r="AG62">
            <v>0</v>
          </cell>
          <cell r="BE62">
            <v>53523</v>
          </cell>
        </row>
        <row r="63">
          <cell r="M63">
            <v>100000</v>
          </cell>
          <cell r="AG63">
            <v>2753</v>
          </cell>
          <cell r="BE63">
            <v>102753</v>
          </cell>
        </row>
        <row r="64">
          <cell r="M64">
            <v>204199</v>
          </cell>
          <cell r="AG64">
            <v>0</v>
          </cell>
          <cell r="BE64">
            <v>204199</v>
          </cell>
        </row>
        <row r="65">
          <cell r="M65">
            <v>125704</v>
          </cell>
          <cell r="AG65">
            <v>0</v>
          </cell>
          <cell r="BE65">
            <v>125704</v>
          </cell>
        </row>
        <row r="66">
          <cell r="M66">
            <v>60016</v>
          </cell>
          <cell r="AG66">
            <v>0</v>
          </cell>
          <cell r="BE66">
            <v>60016</v>
          </cell>
        </row>
        <row r="67">
          <cell r="M67">
            <v>41849</v>
          </cell>
          <cell r="AG67">
            <v>3000</v>
          </cell>
          <cell r="BE67">
            <v>44849</v>
          </cell>
        </row>
        <row r="68">
          <cell r="M68">
            <v>102023</v>
          </cell>
          <cell r="AG68">
            <v>0</v>
          </cell>
          <cell r="BE68">
            <v>102023</v>
          </cell>
        </row>
        <row r="70">
          <cell r="M70">
            <v>23009</v>
          </cell>
          <cell r="AG70">
            <v>0</v>
          </cell>
          <cell r="BE70">
            <v>23009</v>
          </cell>
        </row>
        <row r="71">
          <cell r="M71">
            <v>174232</v>
          </cell>
          <cell r="AG71">
            <v>0</v>
          </cell>
          <cell r="BE71">
            <v>174232</v>
          </cell>
        </row>
        <row r="72">
          <cell r="M72">
            <v>137825</v>
          </cell>
          <cell r="AG72">
            <v>0</v>
          </cell>
          <cell r="BE72">
            <v>137825</v>
          </cell>
        </row>
        <row r="73">
          <cell r="M73">
            <v>85146</v>
          </cell>
          <cell r="AG73">
            <v>0</v>
          </cell>
          <cell r="BE73">
            <v>85146</v>
          </cell>
        </row>
        <row r="74">
          <cell r="M74">
            <v>718642</v>
          </cell>
          <cell r="AG74">
            <v>3938</v>
          </cell>
          <cell r="BE74">
            <v>722580</v>
          </cell>
        </row>
        <row r="75">
          <cell r="M75">
            <v>367449</v>
          </cell>
          <cell r="AG75">
            <v>30000</v>
          </cell>
          <cell r="BE75">
            <v>397449</v>
          </cell>
        </row>
        <row r="76">
          <cell r="M76">
            <v>436171</v>
          </cell>
          <cell r="AG76">
            <v>0</v>
          </cell>
          <cell r="BE76">
            <v>436171</v>
          </cell>
        </row>
        <row r="77">
          <cell r="M77">
            <v>72637</v>
          </cell>
          <cell r="AG77">
            <v>0</v>
          </cell>
          <cell r="BE77">
            <v>72637</v>
          </cell>
        </row>
        <row r="78">
          <cell r="M78">
            <v>207546</v>
          </cell>
          <cell r="AG78">
            <v>0</v>
          </cell>
          <cell r="BE78">
            <v>207546</v>
          </cell>
        </row>
        <row r="79">
          <cell r="M79">
            <v>41065</v>
          </cell>
          <cell r="AG79">
            <v>0</v>
          </cell>
          <cell r="BE79">
            <v>41065</v>
          </cell>
        </row>
        <row r="80">
          <cell r="M80">
            <v>240296</v>
          </cell>
          <cell r="AG80">
            <v>0</v>
          </cell>
          <cell r="BE80">
            <v>240296</v>
          </cell>
        </row>
        <row r="81">
          <cell r="M81">
            <v>42287</v>
          </cell>
          <cell r="AG81">
            <v>0</v>
          </cell>
          <cell r="BE81">
            <v>42287</v>
          </cell>
        </row>
        <row r="82">
          <cell r="M82">
            <v>543241</v>
          </cell>
          <cell r="AG82">
            <v>0</v>
          </cell>
          <cell r="BE82">
            <v>543241</v>
          </cell>
        </row>
        <row r="83">
          <cell r="M83">
            <v>103874</v>
          </cell>
          <cell r="AG83">
            <v>0</v>
          </cell>
          <cell r="BE83">
            <v>103874</v>
          </cell>
        </row>
        <row r="84">
          <cell r="M84">
            <v>292884</v>
          </cell>
          <cell r="AG84">
            <v>-19720</v>
          </cell>
          <cell r="BE84">
            <v>273164</v>
          </cell>
        </row>
        <row r="85">
          <cell r="M85">
            <v>178273</v>
          </cell>
          <cell r="AG85">
            <v>0</v>
          </cell>
          <cell r="BE85">
            <v>178273</v>
          </cell>
        </row>
        <row r="86">
          <cell r="M86">
            <v>77684</v>
          </cell>
          <cell r="AG86">
            <v>0</v>
          </cell>
          <cell r="BE86">
            <v>77684</v>
          </cell>
        </row>
        <row r="87">
          <cell r="M87">
            <v>53301</v>
          </cell>
          <cell r="AG87">
            <v>0</v>
          </cell>
          <cell r="BE87">
            <v>53301</v>
          </cell>
        </row>
        <row r="88">
          <cell r="M88">
            <v>22757</v>
          </cell>
          <cell r="AG88">
            <v>0</v>
          </cell>
          <cell r="BE88">
            <v>22757</v>
          </cell>
        </row>
        <row r="89">
          <cell r="M89">
            <v>251699</v>
          </cell>
          <cell r="AG89">
            <v>0</v>
          </cell>
          <cell r="BE89">
            <v>251699</v>
          </cell>
        </row>
        <row r="91">
          <cell r="BE91">
            <v>202336256</v>
          </cell>
        </row>
        <row r="92">
          <cell r="M92">
            <v>21576603</v>
          </cell>
          <cell r="AG92">
            <v>31287023</v>
          </cell>
          <cell r="BE92">
            <v>52198672</v>
          </cell>
        </row>
        <row r="94">
          <cell r="M94">
            <v>16679895</v>
          </cell>
          <cell r="AG94">
            <v>0</v>
          </cell>
          <cell r="BE94">
            <v>13943070</v>
          </cell>
        </row>
        <row r="95">
          <cell r="M95">
            <v>50000</v>
          </cell>
          <cell r="AG95">
            <v>0</v>
          </cell>
          <cell r="BE95">
            <v>28100</v>
          </cell>
        </row>
        <row r="96">
          <cell r="M96">
            <v>200000</v>
          </cell>
          <cell r="AG96">
            <v>1830917</v>
          </cell>
          <cell r="BE96">
            <v>2028917</v>
          </cell>
        </row>
        <row r="97">
          <cell r="M97">
            <v>1373595</v>
          </cell>
          <cell r="AG97">
            <v>0</v>
          </cell>
          <cell r="BE97">
            <v>1368389</v>
          </cell>
        </row>
        <row r="100">
          <cell r="M100">
            <v>7500000</v>
          </cell>
          <cell r="AG100">
            <v>0</v>
          </cell>
          <cell r="BE100">
            <v>2832519</v>
          </cell>
        </row>
        <row r="101">
          <cell r="M101">
            <v>1000000</v>
          </cell>
          <cell r="AG101">
            <v>0</v>
          </cell>
          <cell r="BE101">
            <v>658696</v>
          </cell>
        </row>
        <row r="102">
          <cell r="M102">
            <v>1000000</v>
          </cell>
          <cell r="AG102">
            <v>0</v>
          </cell>
          <cell r="BE102">
            <v>825381</v>
          </cell>
        </row>
        <row r="103">
          <cell r="M103">
            <v>1000000</v>
          </cell>
          <cell r="AG103">
            <v>0</v>
          </cell>
          <cell r="BE103">
            <v>642912</v>
          </cell>
        </row>
        <row r="104">
          <cell r="M104">
            <v>2683248</v>
          </cell>
          <cell r="AG104">
            <v>0</v>
          </cell>
          <cell r="BE104">
            <v>2444676</v>
          </cell>
        </row>
        <row r="105">
          <cell r="M105">
            <v>109296738</v>
          </cell>
          <cell r="AG105">
            <v>-38978668</v>
          </cell>
          <cell r="BE105">
            <v>70318070</v>
          </cell>
        </row>
        <row r="106">
          <cell r="M106">
            <v>1764300</v>
          </cell>
          <cell r="AG106">
            <v>0</v>
          </cell>
          <cell r="BE106">
            <v>1708200</v>
          </cell>
        </row>
        <row r="107">
          <cell r="M107">
            <v>34437891</v>
          </cell>
          <cell r="AG107">
            <v>-2877990</v>
          </cell>
          <cell r="BE107">
            <v>31559901</v>
          </cell>
        </row>
        <row r="108">
          <cell r="M108">
            <v>24890000</v>
          </cell>
          <cell r="AG108">
            <v>0</v>
          </cell>
          <cell r="BE108">
            <v>21778753</v>
          </cell>
        </row>
        <row r="110">
          <cell r="AG110">
            <v>10488784</v>
          </cell>
        </row>
        <row r="113">
          <cell r="M113">
            <v>23270917</v>
          </cell>
          <cell r="AG113">
            <v>0</v>
          </cell>
          <cell r="AK113">
            <v>23270917</v>
          </cell>
          <cell r="BE113">
            <v>27610990</v>
          </cell>
        </row>
        <row r="114">
          <cell r="M114">
            <v>273309592</v>
          </cell>
          <cell r="AG114">
            <v>0</v>
          </cell>
          <cell r="AK114">
            <v>273309592</v>
          </cell>
          <cell r="BE114">
            <v>273309592</v>
          </cell>
        </row>
        <row r="115">
          <cell r="M115">
            <v>331</v>
          </cell>
          <cell r="AG115">
            <v>0</v>
          </cell>
          <cell r="AK115">
            <v>331</v>
          </cell>
          <cell r="BE115">
            <v>331</v>
          </cell>
        </row>
        <row r="116">
          <cell r="M116">
            <v>1094084</v>
          </cell>
          <cell r="AG116">
            <v>0</v>
          </cell>
          <cell r="AK116">
            <v>1094084</v>
          </cell>
          <cell r="BE116">
            <v>1094084</v>
          </cell>
        </row>
        <row r="118">
          <cell r="M118">
            <v>15366575</v>
          </cell>
          <cell r="AG118">
            <v>0</v>
          </cell>
          <cell r="AK118">
            <v>15366575</v>
          </cell>
          <cell r="BE118">
            <v>12652165</v>
          </cell>
        </row>
        <row r="119">
          <cell r="M119">
            <v>11467867</v>
          </cell>
          <cell r="AG119">
            <v>0</v>
          </cell>
          <cell r="AK119">
            <v>11467867</v>
          </cell>
          <cell r="BE119">
            <v>6084670</v>
          </cell>
        </row>
        <row r="120">
          <cell r="M120">
            <v>9969209</v>
          </cell>
          <cell r="AG120">
            <v>0</v>
          </cell>
          <cell r="AK120">
            <v>9969209</v>
          </cell>
          <cell r="BE120">
            <v>599760</v>
          </cell>
        </row>
        <row r="121">
          <cell r="M121">
            <v>23000000</v>
          </cell>
          <cell r="AG121">
            <v>0</v>
          </cell>
          <cell r="AK121">
            <v>23000000</v>
          </cell>
          <cell r="BE121">
            <v>27421000</v>
          </cell>
        </row>
        <row r="122">
          <cell r="M122">
            <v>333107000</v>
          </cell>
          <cell r="AG122">
            <v>0</v>
          </cell>
          <cell r="AK122">
            <v>333107000</v>
          </cell>
          <cell r="BE122">
            <v>312799000</v>
          </cell>
        </row>
        <row r="123">
          <cell r="M123">
            <v>33043000</v>
          </cell>
          <cell r="AG123">
            <v>0</v>
          </cell>
          <cell r="AK123">
            <v>33043000</v>
          </cell>
          <cell r="BE123">
            <v>36664787</v>
          </cell>
        </row>
        <row r="128">
          <cell r="M128">
            <v>0</v>
          </cell>
          <cell r="BE128">
            <v>14315158</v>
          </cell>
        </row>
        <row r="129">
          <cell r="BE129">
            <v>0</v>
          </cell>
        </row>
        <row r="130">
          <cell r="BE130">
            <v>25000</v>
          </cell>
        </row>
        <row r="131">
          <cell r="BE131">
            <v>0</v>
          </cell>
        </row>
        <row r="132">
          <cell r="BE132">
            <v>1058330</v>
          </cell>
        </row>
        <row r="133">
          <cell r="BE133">
            <v>541000</v>
          </cell>
        </row>
        <row r="134">
          <cell r="BE134">
            <v>0</v>
          </cell>
        </row>
        <row r="136">
          <cell r="BE136">
            <v>516979</v>
          </cell>
        </row>
        <row r="137">
          <cell r="BE137">
            <v>62470</v>
          </cell>
        </row>
        <row r="138">
          <cell r="BE138">
            <v>24700</v>
          </cell>
        </row>
        <row r="139">
          <cell r="BE139">
            <v>0</v>
          </cell>
        </row>
        <row r="140">
          <cell r="BE140">
            <v>0</v>
          </cell>
        </row>
        <row r="141">
          <cell r="BE141">
            <v>5000</v>
          </cell>
        </row>
        <row r="142">
          <cell r="BE142">
            <v>48751</v>
          </cell>
        </row>
        <row r="144">
          <cell r="BE144">
            <v>727208</v>
          </cell>
        </row>
        <row r="145">
          <cell r="BE145">
            <v>0</v>
          </cell>
        </row>
        <row r="146">
          <cell r="BE146">
            <v>959710</v>
          </cell>
        </row>
        <row r="147">
          <cell r="BE147">
            <v>71369</v>
          </cell>
        </row>
        <row r="149">
          <cell r="BE149">
            <v>72178</v>
          </cell>
        </row>
        <row r="150">
          <cell r="BE150">
            <v>0</v>
          </cell>
        </row>
        <row r="151">
          <cell r="BE151">
            <v>16090</v>
          </cell>
        </row>
        <row r="153">
          <cell r="BE153">
            <v>7998329</v>
          </cell>
        </row>
        <row r="154">
          <cell r="BE154">
            <v>0</v>
          </cell>
        </row>
        <row r="155">
          <cell r="BE155">
            <v>4100</v>
          </cell>
        </row>
        <row r="156">
          <cell r="BE156">
            <v>30826</v>
          </cell>
        </row>
        <row r="157">
          <cell r="BE157">
            <v>1777226</v>
          </cell>
        </row>
        <row r="158">
          <cell r="BE158">
            <v>67899</v>
          </cell>
        </row>
        <row r="159">
          <cell r="BE159">
            <v>80000</v>
          </cell>
        </row>
        <row r="160">
          <cell r="BE160">
            <v>165105</v>
          </cell>
        </row>
        <row r="161">
          <cell r="BE161">
            <v>0</v>
          </cell>
        </row>
        <row r="162">
          <cell r="BE162">
            <v>9871</v>
          </cell>
        </row>
        <row r="163">
          <cell r="BE163">
            <v>0</v>
          </cell>
        </row>
        <row r="164">
          <cell r="BE164">
            <v>0</v>
          </cell>
        </row>
        <row r="165">
          <cell r="BE165">
            <v>0</v>
          </cell>
        </row>
        <row r="166">
          <cell r="BE166">
            <v>0</v>
          </cell>
        </row>
        <row r="167">
          <cell r="BE167">
            <v>0</v>
          </cell>
        </row>
        <row r="168">
          <cell r="BE168">
            <v>0</v>
          </cell>
        </row>
        <row r="169">
          <cell r="BE169">
            <v>0</v>
          </cell>
        </row>
        <row r="172">
          <cell r="BE172">
            <v>0</v>
          </cell>
        </row>
        <row r="173">
          <cell r="BE173">
            <v>0</v>
          </cell>
        </row>
        <row r="174">
          <cell r="BE174">
            <v>0</v>
          </cell>
        </row>
        <row r="176">
          <cell r="BE176">
            <v>8500</v>
          </cell>
        </row>
        <row r="177">
          <cell r="BE177">
            <v>0</v>
          </cell>
        </row>
        <row r="178">
          <cell r="BE178">
            <v>0</v>
          </cell>
        </row>
        <row r="179">
          <cell r="BE179">
            <v>0</v>
          </cell>
        </row>
        <row r="180">
          <cell r="BE180">
            <v>0</v>
          </cell>
        </row>
        <row r="181">
          <cell r="BE181">
            <v>0</v>
          </cell>
        </row>
        <row r="182">
          <cell r="BE182">
            <v>0</v>
          </cell>
        </row>
        <row r="184">
          <cell r="BE184">
            <v>0</v>
          </cell>
        </row>
        <row r="185">
          <cell r="BE185">
            <v>0</v>
          </cell>
        </row>
        <row r="186">
          <cell r="BE186">
            <v>0</v>
          </cell>
        </row>
        <row r="187">
          <cell r="BE187">
            <v>30468</v>
          </cell>
        </row>
        <row r="188">
          <cell r="BE188">
            <v>0</v>
          </cell>
        </row>
        <row r="190">
          <cell r="BE190">
            <v>0</v>
          </cell>
        </row>
        <row r="191">
          <cell r="BE191">
            <v>0</v>
          </cell>
        </row>
        <row r="192">
          <cell r="BE192">
            <v>0</v>
          </cell>
        </row>
        <row r="193">
          <cell r="BE193">
            <v>0</v>
          </cell>
        </row>
        <row r="195">
          <cell r="BE195">
            <v>0</v>
          </cell>
        </row>
        <row r="196">
          <cell r="BE196">
            <v>0</v>
          </cell>
        </row>
        <row r="197">
          <cell r="BE197">
            <v>0</v>
          </cell>
        </row>
        <row r="199">
          <cell r="BE199">
            <v>0</v>
          </cell>
        </row>
        <row r="201">
          <cell r="BE201">
            <v>0</v>
          </cell>
        </row>
        <row r="202">
          <cell r="BE202">
            <v>0</v>
          </cell>
        </row>
        <row r="203">
          <cell r="BE203">
            <v>0</v>
          </cell>
        </row>
        <row r="204">
          <cell r="BE204">
            <v>14049</v>
          </cell>
        </row>
        <row r="205">
          <cell r="BE205">
            <v>0</v>
          </cell>
        </row>
        <row r="206">
          <cell r="BE206">
            <v>0</v>
          </cell>
        </row>
        <row r="207">
          <cell r="BE207">
            <v>0</v>
          </cell>
        </row>
        <row r="208">
          <cell r="BE208">
            <v>0</v>
          </cell>
        </row>
        <row r="209">
          <cell r="BE209">
            <v>0</v>
          </cell>
        </row>
        <row r="212">
          <cell r="M212">
            <v>0</v>
          </cell>
          <cell r="BE212">
            <v>12651808</v>
          </cell>
        </row>
        <row r="213">
          <cell r="BE213">
            <v>8183334</v>
          </cell>
        </row>
        <row r="215">
          <cell r="BE215">
            <v>342788</v>
          </cell>
        </row>
        <row r="216">
          <cell r="BE216">
            <v>0</v>
          </cell>
        </row>
        <row r="217">
          <cell r="BE217">
            <v>906958</v>
          </cell>
        </row>
        <row r="218">
          <cell r="BE218">
            <v>0</v>
          </cell>
        </row>
        <row r="221">
          <cell r="BE221">
            <v>212682</v>
          </cell>
        </row>
        <row r="222">
          <cell r="BE222">
            <v>256275</v>
          </cell>
        </row>
        <row r="223">
          <cell r="BE223">
            <v>131429</v>
          </cell>
        </row>
        <row r="224">
          <cell r="BE224">
            <v>0</v>
          </cell>
        </row>
        <row r="225">
          <cell r="BE225">
            <v>0</v>
          </cell>
        </row>
        <row r="226">
          <cell r="BE226">
            <v>0</v>
          </cell>
        </row>
        <row r="228">
          <cell r="BE228">
            <v>0</v>
          </cell>
        </row>
        <row r="229">
          <cell r="BE229">
            <v>2618342</v>
          </cell>
        </row>
        <row r="232">
          <cell r="BE232">
            <v>76161383</v>
          </cell>
        </row>
        <row r="236">
          <cell r="BE236">
            <v>518442</v>
          </cell>
        </row>
        <row r="238">
          <cell r="BE238">
            <v>1780199</v>
          </cell>
        </row>
        <row r="239">
          <cell r="BE239">
            <v>11294533</v>
          </cell>
        </row>
        <row r="240">
          <cell r="BE240">
            <v>4251</v>
          </cell>
        </row>
        <row r="242">
          <cell r="BE242">
            <v>1506818</v>
          </cell>
        </row>
        <row r="245">
          <cell r="M245">
            <v>1873035818</v>
          </cell>
          <cell r="AK245">
            <v>1873035818</v>
          </cell>
          <cell r="BE245">
            <v>1873035818</v>
          </cell>
          <cell r="BI24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90">
          <cell r="D90">
            <v>225202336</v>
          </cell>
        </row>
        <row r="242">
          <cell r="D242">
            <v>1873035818</v>
          </cell>
          <cell r="E242">
            <v>1873035818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GRAMS"/>
      <sheetName val="actual"/>
      <sheetName val="NC"/>
      <sheetName val="B"/>
      <sheetName val="ABM-RLIP"/>
      <sheetName val="ABM"/>
      <sheetName val="WP"/>
      <sheetName val="JULY"/>
      <sheetName val="WP-nature"/>
      <sheetName val="JUNE-WP"/>
      <sheetName val="WP-AUG."/>
      <sheetName val="WP-OCT."/>
      <sheetName val="WP-Sept"/>
      <sheetName val="WP-NOV."/>
      <sheetName val="WITHDRAWN"/>
      <sheetName val="GAA"/>
      <sheetName val="BYDEPT"/>
      <sheetName val="AGENCY"/>
      <sheetName val="monthly comparison"/>
      <sheetName val="estimated savings"/>
      <sheetName val="anx a "/>
      <sheetName val="a-1 "/>
      <sheetName val="anx a-2"/>
      <sheetName val="anx a"/>
      <sheetName val="a-1"/>
      <sheetName val="anx a2"/>
      <sheetName val="TABLES FOR MEMO"/>
      <sheetName val="NC-NNC"/>
      <sheetName val="cont-purpose"/>
      <sheetName val="cont-details"/>
      <sheetName val="CONT-DEPT"/>
      <sheetName val="cont-os"/>
      <sheetName val="A"/>
      <sheetName val="2012 SUM"/>
      <sheetName val="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 xml:space="preserve">January 1 -December 31, 2012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SB"/>
      <sheetName val="NCA"/>
      <sheetName val="VS. DISB."/>
      <sheetName val="RLIP-ABM"/>
      <sheetName val="NNC-NC"/>
      <sheetName val="NOV"/>
      <sheetName val="all sources"/>
      <sheetName val="PROGRAMS"/>
      <sheetName val="SUM-OA"/>
      <sheetName val="NEW GAA"/>
      <sheetName val="AUTOMATIC"/>
      <sheetName val="CONT"/>
      <sheetName val="UF"/>
      <sheetName val="SUM-SPFs"/>
      <sheetName val="SUM-CONT."/>
      <sheetName val="SUM-AUTO"/>
      <sheetName val="SUM-UF"/>
      <sheetName val="as of oct-spfs-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Summary of CY 2012  Allotment Releases</v>
          </cell>
        </row>
        <row r="3">
          <cell r="A3" t="str">
            <v xml:space="preserve">January 1 -December 31, 2012 </v>
          </cell>
        </row>
      </sheetData>
      <sheetData sheetId="9">
        <row r="7">
          <cell r="F7">
            <v>9413106</v>
          </cell>
          <cell r="I7">
            <v>0</v>
          </cell>
          <cell r="M7">
            <v>0</v>
          </cell>
          <cell r="P7">
            <v>0</v>
          </cell>
          <cell r="S7">
            <v>0</v>
          </cell>
          <cell r="W7">
            <v>0</v>
          </cell>
          <cell r="AA7">
            <v>405421</v>
          </cell>
          <cell r="AH7">
            <v>0</v>
          </cell>
          <cell r="AK7">
            <v>0</v>
          </cell>
          <cell r="AS7">
            <v>405421</v>
          </cell>
        </row>
        <row r="8">
          <cell r="F8">
            <v>2609422</v>
          </cell>
          <cell r="I8">
            <v>0</v>
          </cell>
          <cell r="M8">
            <v>0</v>
          </cell>
          <cell r="P8">
            <v>0</v>
          </cell>
          <cell r="S8">
            <v>0</v>
          </cell>
          <cell r="W8">
            <v>0</v>
          </cell>
          <cell r="AA8">
            <v>52802</v>
          </cell>
          <cell r="AH8">
            <v>0</v>
          </cell>
          <cell r="AK8">
            <v>0</v>
          </cell>
          <cell r="AS8">
            <v>52802</v>
          </cell>
        </row>
        <row r="9">
          <cell r="F9">
            <v>301786</v>
          </cell>
          <cell r="I9">
            <v>0</v>
          </cell>
          <cell r="M9">
            <v>0</v>
          </cell>
          <cell r="P9">
            <v>0</v>
          </cell>
          <cell r="S9">
            <v>9000</v>
          </cell>
          <cell r="W9">
            <v>0</v>
          </cell>
          <cell r="AA9">
            <v>6765</v>
          </cell>
          <cell r="AH9">
            <v>0</v>
          </cell>
          <cell r="AK9">
            <v>0</v>
          </cell>
          <cell r="AS9">
            <v>15765</v>
          </cell>
        </row>
        <row r="10">
          <cell r="F10">
            <v>12920120</v>
          </cell>
          <cell r="I10">
            <v>0</v>
          </cell>
          <cell r="M10">
            <v>0</v>
          </cell>
          <cell r="P10">
            <v>0</v>
          </cell>
          <cell r="S10">
            <v>0</v>
          </cell>
          <cell r="W10">
            <v>0</v>
          </cell>
          <cell r="AA10">
            <v>581959</v>
          </cell>
          <cell r="AE10">
            <v>16500</v>
          </cell>
          <cell r="AH10">
            <v>0</v>
          </cell>
          <cell r="AK10">
            <v>188494</v>
          </cell>
          <cell r="AS10">
            <v>786953</v>
          </cell>
        </row>
        <row r="11">
          <cell r="F11">
            <v>48675374</v>
          </cell>
          <cell r="I11">
            <v>0</v>
          </cell>
          <cell r="M11">
            <v>0</v>
          </cell>
          <cell r="P11">
            <v>0</v>
          </cell>
          <cell r="S11">
            <v>0</v>
          </cell>
          <cell r="W11">
            <v>0</v>
          </cell>
          <cell r="AA11">
            <v>430794</v>
          </cell>
          <cell r="AH11">
            <v>232025</v>
          </cell>
          <cell r="AK11">
            <v>133551</v>
          </cell>
          <cell r="AS11">
            <v>796370</v>
          </cell>
        </row>
        <row r="12">
          <cell r="F12">
            <v>4728534</v>
          </cell>
          <cell r="I12">
            <v>0</v>
          </cell>
          <cell r="M12">
            <v>0</v>
          </cell>
          <cell r="P12">
            <v>0</v>
          </cell>
          <cell r="S12">
            <v>0</v>
          </cell>
          <cell r="W12">
            <v>0</v>
          </cell>
          <cell r="AA12">
            <v>109961</v>
          </cell>
          <cell r="AH12">
            <v>0</v>
          </cell>
          <cell r="AK12">
            <v>63471</v>
          </cell>
          <cell r="AS12">
            <v>173432</v>
          </cell>
        </row>
        <row r="14">
          <cell r="F14">
            <v>34354555</v>
          </cell>
          <cell r="I14">
            <v>0</v>
          </cell>
          <cell r="M14">
            <v>0</v>
          </cell>
          <cell r="P14">
            <v>0</v>
          </cell>
          <cell r="S14">
            <v>0</v>
          </cell>
          <cell r="T14">
            <v>40001</v>
          </cell>
          <cell r="W14">
            <v>0</v>
          </cell>
          <cell r="AA14">
            <v>65093</v>
          </cell>
          <cell r="AH14">
            <v>90717</v>
          </cell>
          <cell r="AK14">
            <v>7176</v>
          </cell>
          <cell r="AS14">
            <v>202987</v>
          </cell>
        </row>
        <row r="15">
          <cell r="F15">
            <v>165204446</v>
          </cell>
          <cell r="I15">
            <v>0</v>
          </cell>
          <cell r="M15">
            <v>0</v>
          </cell>
          <cell r="P15">
            <v>0</v>
          </cell>
          <cell r="S15">
            <v>0</v>
          </cell>
          <cell r="W15">
            <v>0</v>
          </cell>
          <cell r="AA15">
            <v>30068405</v>
          </cell>
          <cell r="AH15">
            <v>0</v>
          </cell>
          <cell r="AK15">
            <v>1408851</v>
          </cell>
          <cell r="AS15">
            <v>31477256</v>
          </cell>
        </row>
        <row r="16">
          <cell r="F16">
            <v>22000635</v>
          </cell>
          <cell r="I16">
            <v>0</v>
          </cell>
          <cell r="M16">
            <v>0</v>
          </cell>
          <cell r="P16">
            <v>0</v>
          </cell>
          <cell r="S16">
            <v>0</v>
          </cell>
          <cell r="W16">
            <v>0</v>
          </cell>
          <cell r="AA16">
            <v>4350726</v>
          </cell>
          <cell r="AH16">
            <v>441721</v>
          </cell>
          <cell r="AK16">
            <v>405759</v>
          </cell>
          <cell r="AS16">
            <v>5198206</v>
          </cell>
        </row>
        <row r="17">
          <cell r="F17">
            <v>1250621</v>
          </cell>
          <cell r="I17">
            <v>0</v>
          </cell>
          <cell r="M17">
            <v>0</v>
          </cell>
          <cell r="P17">
            <v>0</v>
          </cell>
          <cell r="S17">
            <v>0</v>
          </cell>
          <cell r="W17">
            <v>0</v>
          </cell>
          <cell r="AA17">
            <v>41946</v>
          </cell>
          <cell r="AH17">
            <v>34500</v>
          </cell>
          <cell r="AK17">
            <v>485</v>
          </cell>
          <cell r="AS17">
            <v>76931</v>
          </cell>
        </row>
        <row r="18">
          <cell r="F18">
            <v>16653924</v>
          </cell>
          <cell r="I18">
            <v>0</v>
          </cell>
          <cell r="M18">
            <v>0</v>
          </cell>
          <cell r="P18">
            <v>0</v>
          </cell>
          <cell r="S18">
            <v>0</v>
          </cell>
          <cell r="W18">
            <v>164436</v>
          </cell>
          <cell r="X18">
            <v>2200</v>
          </cell>
          <cell r="AA18">
            <v>674441</v>
          </cell>
          <cell r="AH18">
            <v>0</v>
          </cell>
          <cell r="AK18">
            <v>138404</v>
          </cell>
          <cell r="AS18">
            <v>979481</v>
          </cell>
        </row>
        <row r="19">
          <cell r="F19">
            <v>13180670</v>
          </cell>
          <cell r="I19">
            <v>0</v>
          </cell>
          <cell r="M19">
            <v>0</v>
          </cell>
          <cell r="P19">
            <v>0</v>
          </cell>
          <cell r="S19">
            <v>0</v>
          </cell>
          <cell r="W19">
            <v>0</v>
          </cell>
          <cell r="Z19">
            <v>1225904</v>
          </cell>
          <cell r="AA19">
            <v>726599</v>
          </cell>
          <cell r="AH19">
            <v>71011</v>
          </cell>
          <cell r="AK19">
            <v>244797</v>
          </cell>
          <cell r="AS19">
            <v>2268311</v>
          </cell>
        </row>
        <row r="20">
          <cell r="F20">
            <v>9792906</v>
          </cell>
          <cell r="I20">
            <v>0</v>
          </cell>
          <cell r="M20">
            <v>0</v>
          </cell>
          <cell r="P20">
            <v>0</v>
          </cell>
          <cell r="S20">
            <v>82550</v>
          </cell>
          <cell r="W20">
            <v>0</v>
          </cell>
          <cell r="Z20">
            <v>1196825</v>
          </cell>
          <cell r="AA20">
            <v>161691</v>
          </cell>
          <cell r="AH20">
            <v>0</v>
          </cell>
          <cell r="AK20">
            <v>224616</v>
          </cell>
          <cell r="AS20">
            <v>1665682</v>
          </cell>
        </row>
        <row r="22">
          <cell r="F22">
            <v>20806360</v>
          </cell>
          <cell r="I22">
            <v>0</v>
          </cell>
          <cell r="M22">
            <v>0</v>
          </cell>
          <cell r="P22">
            <v>0</v>
          </cell>
          <cell r="S22">
            <v>0</v>
          </cell>
          <cell r="W22">
            <v>0</v>
          </cell>
          <cell r="AA22">
            <v>517872</v>
          </cell>
          <cell r="AH22">
            <v>435769</v>
          </cell>
          <cell r="AK22">
            <v>74344</v>
          </cell>
          <cell r="AS22">
            <v>1027985</v>
          </cell>
        </row>
        <row r="23">
          <cell r="F23">
            <v>7002430</v>
          </cell>
          <cell r="I23">
            <v>0</v>
          </cell>
          <cell r="M23">
            <v>0</v>
          </cell>
          <cell r="P23">
            <v>0</v>
          </cell>
          <cell r="S23">
            <v>0</v>
          </cell>
          <cell r="W23">
            <v>0</v>
          </cell>
          <cell r="AA23">
            <v>739142</v>
          </cell>
          <cell r="AH23">
            <v>0</v>
          </cell>
          <cell r="AK23">
            <v>120868</v>
          </cell>
          <cell r="AS23">
            <v>860010</v>
          </cell>
        </row>
        <row r="24">
          <cell r="F24">
            <v>93220867</v>
          </cell>
          <cell r="I24">
            <v>0</v>
          </cell>
          <cell r="M24">
            <v>28100</v>
          </cell>
          <cell r="P24">
            <v>0</v>
          </cell>
          <cell r="S24">
            <v>0</v>
          </cell>
          <cell r="W24">
            <v>0</v>
          </cell>
          <cell r="AA24">
            <v>15408866</v>
          </cell>
          <cell r="AE24">
            <v>958000</v>
          </cell>
          <cell r="AH24">
            <v>32740</v>
          </cell>
          <cell r="AK24">
            <v>12810961</v>
          </cell>
          <cell r="AS24">
            <v>29238667</v>
          </cell>
        </row>
        <row r="25">
          <cell r="F25">
            <v>8568557</v>
          </cell>
          <cell r="I25">
            <v>0</v>
          </cell>
          <cell r="M25">
            <v>0</v>
          </cell>
          <cell r="P25">
            <v>0</v>
          </cell>
          <cell r="S25">
            <v>215903</v>
          </cell>
          <cell r="W25">
            <v>0</v>
          </cell>
          <cell r="AA25">
            <v>1211538</v>
          </cell>
          <cell r="AH25">
            <v>0</v>
          </cell>
          <cell r="AK25">
            <v>183364</v>
          </cell>
          <cell r="AS25">
            <v>1610805</v>
          </cell>
        </row>
        <row r="27">
          <cell r="F27">
            <v>5761707</v>
          </cell>
          <cell r="I27">
            <v>0</v>
          </cell>
          <cell r="M27">
            <v>0</v>
          </cell>
          <cell r="P27">
            <v>0</v>
          </cell>
          <cell r="S27">
            <v>0</v>
          </cell>
          <cell r="W27">
            <v>0</v>
          </cell>
          <cell r="AA27">
            <v>359199</v>
          </cell>
          <cell r="AH27">
            <v>269947</v>
          </cell>
          <cell r="AK27">
            <v>139016</v>
          </cell>
          <cell r="AS27">
            <v>768162</v>
          </cell>
        </row>
        <row r="28">
          <cell r="F28">
            <v>1825854</v>
          </cell>
          <cell r="I28">
            <v>0</v>
          </cell>
          <cell r="M28">
            <v>0</v>
          </cell>
          <cell r="P28">
            <v>0</v>
          </cell>
          <cell r="S28">
            <v>0</v>
          </cell>
          <cell r="W28">
            <v>0</v>
          </cell>
          <cell r="AA28">
            <v>193200</v>
          </cell>
          <cell r="AH28">
            <v>0</v>
          </cell>
          <cell r="AK28">
            <v>7177</v>
          </cell>
          <cell r="AS28">
            <v>200377</v>
          </cell>
        </row>
        <row r="29">
          <cell r="F29">
            <v>107222302</v>
          </cell>
          <cell r="I29">
            <v>0</v>
          </cell>
          <cell r="M29">
            <v>0</v>
          </cell>
          <cell r="P29">
            <v>0</v>
          </cell>
          <cell r="S29">
            <v>0</v>
          </cell>
          <cell r="W29">
            <v>0</v>
          </cell>
          <cell r="AA29">
            <v>7678792</v>
          </cell>
          <cell r="AH29">
            <v>0</v>
          </cell>
          <cell r="AK29">
            <v>11395426</v>
          </cell>
          <cell r="AS29">
            <v>19074218</v>
          </cell>
        </row>
        <row r="31">
          <cell r="F31">
            <v>82884893</v>
          </cell>
          <cell r="I31">
            <v>0</v>
          </cell>
          <cell r="M31">
            <v>0</v>
          </cell>
          <cell r="P31">
            <v>1491072</v>
          </cell>
          <cell r="S31">
            <v>0</v>
          </cell>
          <cell r="T31">
            <v>750826</v>
          </cell>
          <cell r="W31">
            <v>0</v>
          </cell>
          <cell r="AA31">
            <v>107362</v>
          </cell>
          <cell r="AH31">
            <v>12170059</v>
          </cell>
          <cell r="AK31">
            <v>28394</v>
          </cell>
          <cell r="AS31">
            <v>14547713</v>
          </cell>
        </row>
        <row r="32">
          <cell r="F32">
            <v>34119221</v>
          </cell>
          <cell r="I32">
            <v>0</v>
          </cell>
          <cell r="M32">
            <v>0</v>
          </cell>
          <cell r="P32">
            <v>0</v>
          </cell>
          <cell r="S32">
            <v>0</v>
          </cell>
          <cell r="W32">
            <v>0</v>
          </cell>
          <cell r="AA32">
            <v>597565</v>
          </cell>
          <cell r="AH32">
            <v>0</v>
          </cell>
          <cell r="AK32">
            <v>1475851</v>
          </cell>
          <cell r="AS32">
            <v>2073416</v>
          </cell>
        </row>
        <row r="33">
          <cell r="F33">
            <v>9134561</v>
          </cell>
          <cell r="I33">
            <v>0</v>
          </cell>
          <cell r="M33">
            <v>0</v>
          </cell>
          <cell r="P33">
            <v>0</v>
          </cell>
          <cell r="S33">
            <v>0</v>
          </cell>
          <cell r="W33">
            <v>478476</v>
          </cell>
          <cell r="X33">
            <v>9700</v>
          </cell>
          <cell r="AA33">
            <v>413516</v>
          </cell>
          <cell r="AK33">
            <v>129006</v>
          </cell>
          <cell r="AS33">
            <v>1030698</v>
          </cell>
        </row>
        <row r="34">
          <cell r="F34">
            <v>50248436</v>
          </cell>
          <cell r="I34">
            <v>0</v>
          </cell>
          <cell r="M34">
            <v>0</v>
          </cell>
          <cell r="P34">
            <v>800000</v>
          </cell>
          <cell r="S34">
            <v>0</v>
          </cell>
          <cell r="W34">
            <v>0</v>
          </cell>
          <cell r="X34">
            <v>1961</v>
          </cell>
          <cell r="AA34">
            <v>146532</v>
          </cell>
          <cell r="AE34">
            <v>733700</v>
          </cell>
          <cell r="AH34">
            <v>907281</v>
          </cell>
          <cell r="AK34">
            <v>11112</v>
          </cell>
          <cell r="AS34">
            <v>2600586</v>
          </cell>
        </row>
        <row r="35">
          <cell r="F35">
            <v>1880736</v>
          </cell>
          <cell r="I35">
            <v>0</v>
          </cell>
          <cell r="M35">
            <v>0</v>
          </cell>
          <cell r="P35">
            <v>0</v>
          </cell>
          <cell r="S35">
            <v>64172</v>
          </cell>
          <cell r="W35">
            <v>0</v>
          </cell>
          <cell r="AA35">
            <v>37396</v>
          </cell>
          <cell r="AH35">
            <v>0</v>
          </cell>
          <cell r="AK35">
            <v>62201</v>
          </cell>
          <cell r="AS35">
            <v>163769</v>
          </cell>
        </row>
        <row r="36">
          <cell r="F36">
            <v>2680507</v>
          </cell>
          <cell r="I36">
            <v>0</v>
          </cell>
          <cell r="M36">
            <v>0</v>
          </cell>
          <cell r="P36">
            <v>0</v>
          </cell>
          <cell r="S36">
            <v>0</v>
          </cell>
          <cell r="W36">
            <v>0</v>
          </cell>
          <cell r="X36">
            <v>1570</v>
          </cell>
          <cell r="AA36">
            <v>152983</v>
          </cell>
          <cell r="AH36">
            <v>13920</v>
          </cell>
          <cell r="AK36">
            <v>63881</v>
          </cell>
          <cell r="AS36">
            <v>232354</v>
          </cell>
        </row>
        <row r="37">
          <cell r="F37">
            <v>24655270</v>
          </cell>
          <cell r="I37">
            <v>0</v>
          </cell>
          <cell r="M37">
            <v>0</v>
          </cell>
          <cell r="P37">
            <v>0</v>
          </cell>
          <cell r="S37">
            <v>0</v>
          </cell>
          <cell r="W37">
            <v>0</v>
          </cell>
          <cell r="AA37">
            <v>802029</v>
          </cell>
          <cell r="AH37">
            <v>0</v>
          </cell>
          <cell r="AK37">
            <v>379166</v>
          </cell>
          <cell r="AS37">
            <v>1181195</v>
          </cell>
        </row>
        <row r="38">
          <cell r="F38">
            <v>4604917</v>
          </cell>
          <cell r="I38">
            <v>0</v>
          </cell>
          <cell r="M38">
            <v>0</v>
          </cell>
          <cell r="P38">
            <v>0</v>
          </cell>
          <cell r="S38">
            <v>0</v>
          </cell>
          <cell r="W38">
            <v>0</v>
          </cell>
          <cell r="X38">
            <v>1197</v>
          </cell>
          <cell r="AA38">
            <v>214648</v>
          </cell>
          <cell r="AK38">
            <v>40973</v>
          </cell>
          <cell r="AS38">
            <v>256818</v>
          </cell>
        </row>
        <row r="39">
          <cell r="F39">
            <v>1339975</v>
          </cell>
          <cell r="I39">
            <v>0</v>
          </cell>
          <cell r="M39">
            <v>0</v>
          </cell>
          <cell r="P39">
            <v>0</v>
          </cell>
          <cell r="S39">
            <v>22373</v>
          </cell>
          <cell r="W39">
            <v>0</v>
          </cell>
          <cell r="AA39">
            <v>94901</v>
          </cell>
          <cell r="AK39">
            <v>30488</v>
          </cell>
          <cell r="AS39">
            <v>147762</v>
          </cell>
        </row>
        <row r="40">
          <cell r="F40">
            <v>12187138</v>
          </cell>
          <cell r="I40">
            <v>0</v>
          </cell>
          <cell r="M40">
            <v>0</v>
          </cell>
          <cell r="P40">
            <v>0</v>
          </cell>
          <cell r="S40">
            <v>0</v>
          </cell>
          <cell r="T40">
            <v>34554</v>
          </cell>
          <cell r="W40">
            <v>0</v>
          </cell>
          <cell r="AA40">
            <v>1111477</v>
          </cell>
          <cell r="AH40">
            <v>5000</v>
          </cell>
          <cell r="AK40">
            <v>107451</v>
          </cell>
          <cell r="AS40">
            <v>1258482</v>
          </cell>
        </row>
        <row r="41">
          <cell r="F41">
            <v>2137</v>
          </cell>
          <cell r="I41">
            <v>0</v>
          </cell>
          <cell r="M41">
            <v>0</v>
          </cell>
          <cell r="P41">
            <v>0</v>
          </cell>
          <cell r="S41">
            <v>0</v>
          </cell>
          <cell r="W41">
            <v>0</v>
          </cell>
          <cell r="AA41">
            <v>10</v>
          </cell>
          <cell r="AK41">
            <v>0</v>
          </cell>
          <cell r="AS41">
            <v>10</v>
          </cell>
        </row>
        <row r="42">
          <cell r="F42">
            <v>15075891</v>
          </cell>
          <cell r="I42">
            <v>0</v>
          </cell>
          <cell r="M42">
            <v>0</v>
          </cell>
          <cell r="P42">
            <v>0</v>
          </cell>
          <cell r="S42">
            <v>0</v>
          </cell>
          <cell r="W42">
            <v>0</v>
          </cell>
          <cell r="AA42">
            <v>1500411</v>
          </cell>
          <cell r="AK42">
            <v>781234</v>
          </cell>
          <cell r="AS42">
            <v>2281645</v>
          </cell>
        </row>
        <row r="43">
          <cell r="F43">
            <v>777248</v>
          </cell>
          <cell r="I43">
            <v>0</v>
          </cell>
          <cell r="M43">
            <v>0</v>
          </cell>
          <cell r="P43">
            <v>0</v>
          </cell>
          <cell r="S43">
            <v>0</v>
          </cell>
          <cell r="W43">
            <v>0</v>
          </cell>
          <cell r="X43">
            <v>1919</v>
          </cell>
          <cell r="AA43">
            <v>9164</v>
          </cell>
          <cell r="AK43">
            <v>13476</v>
          </cell>
          <cell r="AS43">
            <v>24559</v>
          </cell>
        </row>
        <row r="44">
          <cell r="F44">
            <v>6634662</v>
          </cell>
          <cell r="I44">
            <v>0</v>
          </cell>
          <cell r="M44">
            <v>0</v>
          </cell>
          <cell r="P44">
            <v>0</v>
          </cell>
          <cell r="S44">
            <v>0</v>
          </cell>
          <cell r="W44">
            <v>0</v>
          </cell>
          <cell r="AA44">
            <v>405948</v>
          </cell>
          <cell r="AK44">
            <v>189949</v>
          </cell>
          <cell r="AS44">
            <v>595897</v>
          </cell>
        </row>
        <row r="45">
          <cell r="F45">
            <v>14170264</v>
          </cell>
          <cell r="I45">
            <v>0</v>
          </cell>
          <cell r="M45">
            <v>0</v>
          </cell>
          <cell r="P45">
            <v>0</v>
          </cell>
          <cell r="S45">
            <v>0</v>
          </cell>
          <cell r="W45">
            <v>0</v>
          </cell>
          <cell r="AA45">
            <v>212145</v>
          </cell>
          <cell r="AK45">
            <v>86544</v>
          </cell>
          <cell r="AS45">
            <v>298689</v>
          </cell>
        </row>
        <row r="46">
          <cell r="F46">
            <v>1308746</v>
          </cell>
          <cell r="I46">
            <v>0</v>
          </cell>
          <cell r="M46">
            <v>0</v>
          </cell>
          <cell r="P46">
            <v>0</v>
          </cell>
          <cell r="S46">
            <v>0</v>
          </cell>
          <cell r="W46">
            <v>0</v>
          </cell>
          <cell r="AA46">
            <v>106785</v>
          </cell>
          <cell r="AH46">
            <v>0</v>
          </cell>
          <cell r="AK46">
            <v>0</v>
          </cell>
          <cell r="AS46">
            <v>106785</v>
          </cell>
        </row>
        <row r="47">
          <cell r="F47">
            <v>273100</v>
          </cell>
          <cell r="I47">
            <v>0</v>
          </cell>
          <cell r="M47">
            <v>0</v>
          </cell>
          <cell r="P47">
            <v>0</v>
          </cell>
          <cell r="S47">
            <v>0</v>
          </cell>
          <cell r="W47">
            <v>0</v>
          </cell>
          <cell r="AA47">
            <v>54587</v>
          </cell>
          <cell r="AH47">
            <v>0</v>
          </cell>
          <cell r="AK47">
            <v>1699</v>
          </cell>
          <cell r="AS47">
            <v>56286</v>
          </cell>
        </row>
        <row r="50">
          <cell r="F50">
            <v>30099</v>
          </cell>
          <cell r="I50">
            <v>0</v>
          </cell>
          <cell r="M50">
            <v>0</v>
          </cell>
          <cell r="P50">
            <v>0</v>
          </cell>
          <cell r="S50">
            <v>0</v>
          </cell>
          <cell r="W50">
            <v>0</v>
          </cell>
          <cell r="AH50">
            <v>0</v>
          </cell>
          <cell r="AK50">
            <v>0</v>
          </cell>
          <cell r="AS50">
            <v>0</v>
          </cell>
        </row>
        <row r="51">
          <cell r="F51">
            <v>61493</v>
          </cell>
          <cell r="AA51">
            <v>3355</v>
          </cell>
          <cell r="AS51">
            <v>3355</v>
          </cell>
        </row>
        <row r="52">
          <cell r="F52">
            <v>54316</v>
          </cell>
          <cell r="I52">
            <v>0</v>
          </cell>
          <cell r="M52">
            <v>0</v>
          </cell>
          <cell r="P52">
            <v>0</v>
          </cell>
          <cell r="S52">
            <v>1342</v>
          </cell>
          <cell r="W52">
            <v>0</v>
          </cell>
          <cell r="AA52">
            <v>5971</v>
          </cell>
          <cell r="AH52">
            <v>0</v>
          </cell>
          <cell r="AK52">
            <v>289</v>
          </cell>
          <cell r="AS52">
            <v>7602</v>
          </cell>
        </row>
        <row r="54">
          <cell r="F54">
            <v>1290664</v>
          </cell>
          <cell r="I54">
            <v>0</v>
          </cell>
          <cell r="M54">
            <v>0</v>
          </cell>
          <cell r="P54">
            <v>0</v>
          </cell>
          <cell r="S54">
            <v>0</v>
          </cell>
          <cell r="W54">
            <v>0</v>
          </cell>
          <cell r="AA54">
            <v>23748</v>
          </cell>
          <cell r="AH54">
            <v>238789</v>
          </cell>
          <cell r="AK54">
            <v>1133</v>
          </cell>
          <cell r="AS54">
            <v>263670</v>
          </cell>
        </row>
        <row r="55">
          <cell r="F55">
            <v>167977</v>
          </cell>
          <cell r="I55">
            <v>0</v>
          </cell>
          <cell r="M55">
            <v>0</v>
          </cell>
          <cell r="P55">
            <v>0</v>
          </cell>
          <cell r="S55">
            <v>0</v>
          </cell>
          <cell r="W55">
            <v>0</v>
          </cell>
          <cell r="AA55">
            <v>32742</v>
          </cell>
          <cell r="AH55">
            <v>0</v>
          </cell>
          <cell r="AK55">
            <v>2534</v>
          </cell>
          <cell r="AS55">
            <v>35276</v>
          </cell>
        </row>
        <row r="56">
          <cell r="F56">
            <v>35328</v>
          </cell>
          <cell r="I56">
            <v>0</v>
          </cell>
          <cell r="M56">
            <v>0</v>
          </cell>
          <cell r="P56">
            <v>0</v>
          </cell>
          <cell r="S56">
            <v>0</v>
          </cell>
          <cell r="W56">
            <v>0</v>
          </cell>
          <cell r="AA56">
            <v>4115</v>
          </cell>
          <cell r="AH56">
            <v>0</v>
          </cell>
          <cell r="AK56">
            <v>7012</v>
          </cell>
          <cell r="AS56">
            <v>11127</v>
          </cell>
        </row>
        <row r="57">
          <cell r="F57">
            <v>90781</v>
          </cell>
          <cell r="I57">
            <v>0</v>
          </cell>
          <cell r="M57">
            <v>0</v>
          </cell>
          <cell r="P57">
            <v>0</v>
          </cell>
          <cell r="S57">
            <v>0</v>
          </cell>
          <cell r="W57">
            <v>0</v>
          </cell>
          <cell r="AA57">
            <v>6296</v>
          </cell>
          <cell r="AH57">
            <v>0</v>
          </cell>
          <cell r="AK57">
            <v>421</v>
          </cell>
          <cell r="AS57">
            <v>6717</v>
          </cell>
        </row>
        <row r="58">
          <cell r="F58">
            <v>202889</v>
          </cell>
          <cell r="I58">
            <v>0</v>
          </cell>
          <cell r="M58">
            <v>0</v>
          </cell>
          <cell r="P58">
            <v>0</v>
          </cell>
          <cell r="S58">
            <v>0</v>
          </cell>
          <cell r="W58">
            <v>0</v>
          </cell>
          <cell r="AA58">
            <v>1205</v>
          </cell>
          <cell r="AH58">
            <v>0</v>
          </cell>
          <cell r="AK58">
            <v>0</v>
          </cell>
          <cell r="AS58">
            <v>1205</v>
          </cell>
        </row>
        <row r="59">
          <cell r="F59">
            <v>47863</v>
          </cell>
          <cell r="I59">
            <v>0</v>
          </cell>
          <cell r="M59">
            <v>0</v>
          </cell>
          <cell r="P59">
            <v>0</v>
          </cell>
          <cell r="S59">
            <v>0</v>
          </cell>
          <cell r="W59">
            <v>0</v>
          </cell>
          <cell r="AA59">
            <v>2033</v>
          </cell>
          <cell r="AH59">
            <v>0</v>
          </cell>
          <cell r="AK59">
            <v>0</v>
          </cell>
          <cell r="AS59">
            <v>2033</v>
          </cell>
        </row>
        <row r="60">
          <cell r="F60">
            <v>53523</v>
          </cell>
          <cell r="I60">
            <v>0</v>
          </cell>
          <cell r="M60">
            <v>0</v>
          </cell>
          <cell r="P60">
            <v>0</v>
          </cell>
          <cell r="S60">
            <v>0</v>
          </cell>
          <cell r="W60">
            <v>0</v>
          </cell>
          <cell r="AA60">
            <v>9914</v>
          </cell>
          <cell r="AH60">
            <v>0</v>
          </cell>
          <cell r="AK60">
            <v>786</v>
          </cell>
          <cell r="AS60">
            <v>10700</v>
          </cell>
        </row>
        <row r="61">
          <cell r="F61">
            <v>102753</v>
          </cell>
          <cell r="S61">
            <v>0</v>
          </cell>
          <cell r="AA61">
            <v>142</v>
          </cell>
          <cell r="AS61">
            <v>142</v>
          </cell>
        </row>
        <row r="62">
          <cell r="F62">
            <v>204199</v>
          </cell>
          <cell r="I62">
            <v>0</v>
          </cell>
          <cell r="M62">
            <v>0</v>
          </cell>
          <cell r="P62">
            <v>0</v>
          </cell>
          <cell r="S62">
            <v>0</v>
          </cell>
          <cell r="W62">
            <v>0</v>
          </cell>
          <cell r="AA62">
            <v>33790</v>
          </cell>
          <cell r="AH62">
            <v>0</v>
          </cell>
          <cell r="AK62">
            <v>13471</v>
          </cell>
          <cell r="AS62">
            <v>47261</v>
          </cell>
        </row>
        <row r="63">
          <cell r="F63">
            <v>125704</v>
          </cell>
          <cell r="I63">
            <v>0</v>
          </cell>
          <cell r="M63">
            <v>0</v>
          </cell>
          <cell r="P63">
            <v>0</v>
          </cell>
          <cell r="S63">
            <v>0</v>
          </cell>
          <cell r="W63">
            <v>0</v>
          </cell>
          <cell r="AA63">
            <v>5334</v>
          </cell>
          <cell r="AH63">
            <v>0</v>
          </cell>
          <cell r="AK63">
            <v>0</v>
          </cell>
          <cell r="AS63">
            <v>5334</v>
          </cell>
        </row>
        <row r="64">
          <cell r="F64">
            <v>60016</v>
          </cell>
          <cell r="S64">
            <v>5697</v>
          </cell>
          <cell r="AA64">
            <v>230</v>
          </cell>
          <cell r="AS64">
            <v>5927</v>
          </cell>
        </row>
        <row r="65">
          <cell r="F65">
            <v>44849</v>
          </cell>
          <cell r="I65">
            <v>0</v>
          </cell>
          <cell r="M65">
            <v>0</v>
          </cell>
          <cell r="P65">
            <v>0</v>
          </cell>
          <cell r="S65">
            <v>0</v>
          </cell>
          <cell r="W65">
            <v>0</v>
          </cell>
          <cell r="AA65">
            <v>2471</v>
          </cell>
          <cell r="AH65">
            <v>0</v>
          </cell>
          <cell r="AK65">
            <v>233</v>
          </cell>
          <cell r="AS65">
            <v>2704</v>
          </cell>
        </row>
        <row r="66">
          <cell r="F66">
            <v>102023</v>
          </cell>
          <cell r="I66">
            <v>0</v>
          </cell>
          <cell r="M66">
            <v>0</v>
          </cell>
          <cell r="P66">
            <v>0</v>
          </cell>
          <cell r="S66">
            <v>0</v>
          </cell>
          <cell r="W66">
            <v>0</v>
          </cell>
          <cell r="AA66">
            <v>1839</v>
          </cell>
          <cell r="AH66">
            <v>0</v>
          </cell>
          <cell r="AK66">
            <v>0</v>
          </cell>
          <cell r="AS66">
            <v>1839</v>
          </cell>
        </row>
        <row r="68">
          <cell r="F68">
            <v>23009</v>
          </cell>
          <cell r="I68">
            <v>0</v>
          </cell>
          <cell r="M68">
            <v>0</v>
          </cell>
          <cell r="P68">
            <v>0</v>
          </cell>
          <cell r="S68">
            <v>0</v>
          </cell>
          <cell r="W68">
            <v>0</v>
          </cell>
          <cell r="AA68">
            <v>2090</v>
          </cell>
          <cell r="AH68">
            <v>0</v>
          </cell>
          <cell r="AK68">
            <v>0</v>
          </cell>
          <cell r="AS68">
            <v>2090</v>
          </cell>
        </row>
        <row r="69">
          <cell r="F69">
            <v>174232</v>
          </cell>
          <cell r="I69">
            <v>0</v>
          </cell>
          <cell r="M69">
            <v>0</v>
          </cell>
          <cell r="P69">
            <v>0</v>
          </cell>
          <cell r="S69">
            <v>0</v>
          </cell>
          <cell r="W69">
            <v>0</v>
          </cell>
          <cell r="AA69">
            <v>7586</v>
          </cell>
          <cell r="AH69">
            <v>9250</v>
          </cell>
          <cell r="AK69">
            <v>444</v>
          </cell>
          <cell r="AS69">
            <v>17280</v>
          </cell>
        </row>
        <row r="70">
          <cell r="F70">
            <v>137825</v>
          </cell>
          <cell r="I70">
            <v>0</v>
          </cell>
          <cell r="M70">
            <v>0</v>
          </cell>
          <cell r="P70">
            <v>0</v>
          </cell>
          <cell r="S70">
            <v>0</v>
          </cell>
          <cell r="W70">
            <v>0</v>
          </cell>
          <cell r="AA70">
            <v>8291</v>
          </cell>
          <cell r="AH70">
            <v>0</v>
          </cell>
          <cell r="AK70">
            <v>3084</v>
          </cell>
          <cell r="AS70">
            <v>11375</v>
          </cell>
        </row>
        <row r="71">
          <cell r="F71">
            <v>85146</v>
          </cell>
          <cell r="I71">
            <v>0</v>
          </cell>
          <cell r="M71">
            <v>0</v>
          </cell>
          <cell r="P71">
            <v>0</v>
          </cell>
          <cell r="S71">
            <v>0</v>
          </cell>
          <cell r="W71">
            <v>0</v>
          </cell>
          <cell r="AA71">
            <v>5796</v>
          </cell>
          <cell r="AH71">
            <v>0</v>
          </cell>
          <cell r="AK71">
            <v>417</v>
          </cell>
          <cell r="AS71">
            <v>6213</v>
          </cell>
        </row>
        <row r="72">
          <cell r="F72">
            <v>722580</v>
          </cell>
          <cell r="AA72">
            <v>71331</v>
          </cell>
          <cell r="AH72">
            <v>19340</v>
          </cell>
          <cell r="AK72">
            <v>3632</v>
          </cell>
          <cell r="AS72">
            <v>94303</v>
          </cell>
        </row>
        <row r="73">
          <cell r="F73">
            <v>397449</v>
          </cell>
          <cell r="I73">
            <v>0</v>
          </cell>
          <cell r="M73">
            <v>0</v>
          </cell>
          <cell r="P73">
            <v>0</v>
          </cell>
          <cell r="S73">
            <v>38023</v>
          </cell>
          <cell r="W73">
            <v>0</v>
          </cell>
          <cell r="AA73">
            <v>47927</v>
          </cell>
          <cell r="AH73">
            <v>489006</v>
          </cell>
          <cell r="AK73">
            <v>11874</v>
          </cell>
          <cell r="AS73">
            <v>586830</v>
          </cell>
        </row>
        <row r="74">
          <cell r="F74">
            <v>436171</v>
          </cell>
          <cell r="I74">
            <v>0</v>
          </cell>
          <cell r="M74">
            <v>0</v>
          </cell>
          <cell r="P74">
            <v>0</v>
          </cell>
          <cell r="S74">
            <v>26173</v>
          </cell>
          <cell r="W74">
            <v>0</v>
          </cell>
          <cell r="AA74">
            <v>61182</v>
          </cell>
          <cell r="AH74">
            <v>0</v>
          </cell>
          <cell r="AK74">
            <v>9246</v>
          </cell>
          <cell r="AS74">
            <v>96601</v>
          </cell>
        </row>
        <row r="75">
          <cell r="F75">
            <v>72637</v>
          </cell>
          <cell r="I75">
            <v>0</v>
          </cell>
          <cell r="M75">
            <v>0</v>
          </cell>
          <cell r="P75">
            <v>0</v>
          </cell>
          <cell r="S75">
            <v>35000</v>
          </cell>
          <cell r="W75">
            <v>0</v>
          </cell>
          <cell r="AA75">
            <v>7852</v>
          </cell>
          <cell r="AH75">
            <v>0</v>
          </cell>
          <cell r="AK75">
            <v>283</v>
          </cell>
          <cell r="AS75">
            <v>43135</v>
          </cell>
        </row>
        <row r="76">
          <cell r="F76">
            <v>207546</v>
          </cell>
          <cell r="AA76">
            <v>24418</v>
          </cell>
          <cell r="AK76">
            <v>4595</v>
          </cell>
          <cell r="AS76">
            <v>29013</v>
          </cell>
        </row>
        <row r="77">
          <cell r="F77">
            <v>41065</v>
          </cell>
          <cell r="I77">
            <v>0</v>
          </cell>
          <cell r="M77">
            <v>0</v>
          </cell>
          <cell r="P77">
            <v>0</v>
          </cell>
          <cell r="S77">
            <v>0</v>
          </cell>
          <cell r="W77">
            <v>0</v>
          </cell>
          <cell r="AA77">
            <v>3605</v>
          </cell>
          <cell r="AH77">
            <v>0</v>
          </cell>
          <cell r="AK77">
            <v>0</v>
          </cell>
          <cell r="AS77">
            <v>3605</v>
          </cell>
        </row>
        <row r="78">
          <cell r="F78">
            <v>240296</v>
          </cell>
          <cell r="S78">
            <v>58463</v>
          </cell>
          <cell r="AA78">
            <v>11470</v>
          </cell>
          <cell r="AK78">
            <v>0</v>
          </cell>
          <cell r="AS78">
            <v>69933</v>
          </cell>
        </row>
        <row r="79">
          <cell r="F79">
            <v>42287</v>
          </cell>
          <cell r="I79">
            <v>0</v>
          </cell>
          <cell r="M79">
            <v>0</v>
          </cell>
          <cell r="P79">
            <v>0</v>
          </cell>
          <cell r="S79">
            <v>0</v>
          </cell>
          <cell r="W79">
            <v>0</v>
          </cell>
          <cell r="X79">
            <v>3400</v>
          </cell>
          <cell r="AA79">
            <v>3363</v>
          </cell>
          <cell r="AH79">
            <v>0</v>
          </cell>
          <cell r="AK79">
            <v>770</v>
          </cell>
          <cell r="AS79">
            <v>7533</v>
          </cell>
        </row>
        <row r="80">
          <cell r="F80">
            <v>543241</v>
          </cell>
          <cell r="I80">
            <v>0</v>
          </cell>
          <cell r="M80">
            <v>0</v>
          </cell>
          <cell r="P80">
            <v>0</v>
          </cell>
          <cell r="S80">
            <v>100000</v>
          </cell>
          <cell r="W80">
            <v>0</v>
          </cell>
          <cell r="AA80">
            <v>67735</v>
          </cell>
          <cell r="AH80">
            <v>0</v>
          </cell>
          <cell r="AK80">
            <v>119</v>
          </cell>
          <cell r="AS80">
            <v>167854</v>
          </cell>
        </row>
        <row r="81">
          <cell r="F81">
            <v>103874</v>
          </cell>
          <cell r="I81">
            <v>0</v>
          </cell>
          <cell r="M81">
            <v>0</v>
          </cell>
          <cell r="P81">
            <v>0</v>
          </cell>
          <cell r="S81">
            <v>0</v>
          </cell>
          <cell r="W81">
            <v>0</v>
          </cell>
          <cell r="AA81">
            <v>6136</v>
          </cell>
          <cell r="AH81">
            <v>0</v>
          </cell>
          <cell r="AK81">
            <v>0</v>
          </cell>
          <cell r="AS81">
            <v>6136</v>
          </cell>
        </row>
        <row r="82">
          <cell r="F82">
            <v>273164</v>
          </cell>
          <cell r="AA82">
            <v>2534</v>
          </cell>
          <cell r="AK82">
            <v>191</v>
          </cell>
          <cell r="AS82">
            <v>2725</v>
          </cell>
        </row>
        <row r="83">
          <cell r="F83">
            <v>178273</v>
          </cell>
          <cell r="I83">
            <v>0</v>
          </cell>
          <cell r="M83">
            <v>0</v>
          </cell>
          <cell r="P83">
            <v>0</v>
          </cell>
          <cell r="S83">
            <v>0</v>
          </cell>
          <cell r="W83">
            <v>0</v>
          </cell>
          <cell r="AA83">
            <v>6352</v>
          </cell>
          <cell r="AH83">
            <v>0</v>
          </cell>
          <cell r="AK83">
            <v>3366</v>
          </cell>
          <cell r="AS83">
            <v>9718</v>
          </cell>
        </row>
        <row r="84">
          <cell r="F84">
            <v>77684</v>
          </cell>
          <cell r="I84">
            <v>0</v>
          </cell>
          <cell r="M84">
            <v>0</v>
          </cell>
          <cell r="P84">
            <v>0</v>
          </cell>
          <cell r="S84">
            <v>0</v>
          </cell>
          <cell r="W84">
            <v>0</v>
          </cell>
          <cell r="AA84">
            <v>11741</v>
          </cell>
          <cell r="AH84">
            <v>0</v>
          </cell>
          <cell r="AK84">
            <v>1058</v>
          </cell>
          <cell r="AS84">
            <v>12799</v>
          </cell>
        </row>
        <row r="85">
          <cell r="F85">
            <v>53301</v>
          </cell>
          <cell r="S85">
            <v>0</v>
          </cell>
          <cell r="AA85">
            <v>288</v>
          </cell>
          <cell r="AK85">
            <v>0</v>
          </cell>
          <cell r="AS85">
            <v>288</v>
          </cell>
        </row>
        <row r="86">
          <cell r="F86">
            <v>22757</v>
          </cell>
          <cell r="I86">
            <v>0</v>
          </cell>
          <cell r="M86">
            <v>0</v>
          </cell>
          <cell r="P86">
            <v>0</v>
          </cell>
          <cell r="S86">
            <v>0</v>
          </cell>
          <cell r="W86">
            <v>0</v>
          </cell>
          <cell r="AA86">
            <v>6302</v>
          </cell>
          <cell r="AH86">
            <v>0</v>
          </cell>
          <cell r="AK86">
            <v>0</v>
          </cell>
          <cell r="AS86">
            <v>6302</v>
          </cell>
        </row>
        <row r="87">
          <cell r="F87">
            <v>251699</v>
          </cell>
          <cell r="I87">
            <v>0</v>
          </cell>
          <cell r="M87">
            <v>0</v>
          </cell>
          <cell r="P87">
            <v>0</v>
          </cell>
          <cell r="S87">
            <v>0</v>
          </cell>
          <cell r="W87">
            <v>0</v>
          </cell>
          <cell r="AA87">
            <v>57875</v>
          </cell>
          <cell r="AH87">
            <v>0</v>
          </cell>
          <cell r="AK87">
            <v>8297</v>
          </cell>
          <cell r="AS87">
            <v>66172</v>
          </cell>
        </row>
        <row r="90">
          <cell r="F90">
            <v>0</v>
          </cell>
          <cell r="I90">
            <v>52198672</v>
          </cell>
          <cell r="M90">
            <v>0</v>
          </cell>
          <cell r="P90">
            <v>0</v>
          </cell>
          <cell r="S90">
            <v>0</v>
          </cell>
          <cell r="W90">
            <v>0</v>
          </cell>
          <cell r="AH90">
            <v>358652</v>
          </cell>
          <cell r="AK90">
            <v>0</v>
          </cell>
          <cell r="AS90">
            <v>52557324</v>
          </cell>
        </row>
        <row r="92">
          <cell r="F92">
            <v>0</v>
          </cell>
          <cell r="I92">
            <v>0</v>
          </cell>
          <cell r="M92">
            <v>7938878</v>
          </cell>
          <cell r="P92">
            <v>0</v>
          </cell>
          <cell r="S92">
            <v>0</v>
          </cell>
          <cell r="AH92">
            <v>5959026</v>
          </cell>
          <cell r="AK92">
            <v>0</v>
          </cell>
          <cell r="AS92">
            <v>13897904</v>
          </cell>
        </row>
        <row r="93">
          <cell r="I93">
            <v>0</v>
          </cell>
          <cell r="M93">
            <v>8033109</v>
          </cell>
          <cell r="P93">
            <v>541447</v>
          </cell>
          <cell r="S93">
            <v>0</v>
          </cell>
          <cell r="W93">
            <v>0</v>
          </cell>
          <cell r="AH93">
            <v>0</v>
          </cell>
          <cell r="AK93">
            <v>537160</v>
          </cell>
          <cell r="AS93">
            <v>9111716</v>
          </cell>
        </row>
        <row r="94">
          <cell r="F94">
            <v>0</v>
          </cell>
          <cell r="I94">
            <v>0</v>
          </cell>
          <cell r="M94">
            <v>1368389</v>
          </cell>
          <cell r="P94">
            <v>0</v>
          </cell>
          <cell r="S94">
            <v>0</v>
          </cell>
          <cell r="W94">
            <v>0</v>
          </cell>
          <cell r="AA94">
            <v>18340</v>
          </cell>
          <cell r="AH94">
            <v>0</v>
          </cell>
          <cell r="AK94">
            <v>1301</v>
          </cell>
          <cell r="AS94">
            <v>1388030</v>
          </cell>
        </row>
        <row r="95">
          <cell r="F95">
            <v>0</v>
          </cell>
          <cell r="I95">
            <v>0</v>
          </cell>
          <cell r="M95">
            <v>0</v>
          </cell>
          <cell r="P95">
            <v>0</v>
          </cell>
          <cell r="S95">
            <v>0</v>
          </cell>
          <cell r="W95">
            <v>0</v>
          </cell>
          <cell r="AH95">
            <v>0</v>
          </cell>
          <cell r="AK95">
            <v>0</v>
          </cell>
          <cell r="AS95">
            <v>0</v>
          </cell>
        </row>
      </sheetData>
      <sheetData sheetId="10">
        <row r="7">
          <cell r="F7">
            <v>278290</v>
          </cell>
          <cell r="J7">
            <v>0</v>
          </cell>
          <cell r="M7">
            <v>0</v>
          </cell>
          <cell r="Q7">
            <v>0</v>
          </cell>
          <cell r="AB7">
            <v>0</v>
          </cell>
          <cell r="AX7">
            <v>278290</v>
          </cell>
        </row>
        <row r="8">
          <cell r="F8">
            <v>31074</v>
          </cell>
          <cell r="J8">
            <v>1418</v>
          </cell>
          <cell r="M8">
            <v>0</v>
          </cell>
          <cell r="Q8">
            <v>116596</v>
          </cell>
          <cell r="AB8">
            <v>0</v>
          </cell>
          <cell r="AC8">
            <v>331</v>
          </cell>
          <cell r="AX8">
            <v>149419</v>
          </cell>
        </row>
        <row r="9">
          <cell r="F9">
            <v>3664</v>
          </cell>
          <cell r="J9">
            <v>0</v>
          </cell>
          <cell r="M9">
            <v>0</v>
          </cell>
          <cell r="Q9">
            <v>0</v>
          </cell>
          <cell r="AB9">
            <v>0</v>
          </cell>
          <cell r="AX9">
            <v>3664</v>
          </cell>
        </row>
        <row r="10">
          <cell r="F10">
            <v>416812</v>
          </cell>
          <cell r="J10">
            <v>0</v>
          </cell>
          <cell r="M10">
            <v>0</v>
          </cell>
          <cell r="Q10">
            <v>0</v>
          </cell>
          <cell r="AB10">
            <v>0</v>
          </cell>
          <cell r="AX10">
            <v>416812</v>
          </cell>
        </row>
        <row r="11">
          <cell r="F11">
            <v>310908</v>
          </cell>
          <cell r="J11">
            <v>169960</v>
          </cell>
          <cell r="M11">
            <v>0</v>
          </cell>
          <cell r="Q11">
            <v>10566</v>
          </cell>
          <cell r="AB11">
            <v>0</v>
          </cell>
          <cell r="AX11">
            <v>491434</v>
          </cell>
        </row>
        <row r="12">
          <cell r="F12">
            <v>660002</v>
          </cell>
          <cell r="J12">
            <v>36740</v>
          </cell>
          <cell r="M12">
            <v>0</v>
          </cell>
          <cell r="Q12">
            <v>0</v>
          </cell>
          <cell r="AB12">
            <v>0</v>
          </cell>
          <cell r="AX12">
            <v>696742</v>
          </cell>
        </row>
        <row r="14">
          <cell r="F14">
            <v>41007</v>
          </cell>
          <cell r="J14">
            <v>0</v>
          </cell>
          <cell r="M14">
            <v>0</v>
          </cell>
          <cell r="Q14">
            <v>0</v>
          </cell>
          <cell r="AB14">
            <v>0</v>
          </cell>
          <cell r="AX14">
            <v>41007</v>
          </cell>
        </row>
        <row r="15">
          <cell r="F15">
            <v>17256996</v>
          </cell>
          <cell r="J15">
            <v>0</v>
          </cell>
          <cell r="M15">
            <v>278</v>
          </cell>
          <cell r="Q15">
            <v>0</v>
          </cell>
          <cell r="AB15">
            <v>0</v>
          </cell>
          <cell r="AX15">
            <v>17257274</v>
          </cell>
        </row>
        <row r="16">
          <cell r="F16">
            <v>2128561</v>
          </cell>
          <cell r="J16">
            <v>0</v>
          </cell>
          <cell r="M16">
            <v>0</v>
          </cell>
          <cell r="Q16">
            <v>0</v>
          </cell>
          <cell r="AB16">
            <v>0</v>
          </cell>
          <cell r="AX16">
            <v>2128561</v>
          </cell>
        </row>
        <row r="17">
          <cell r="F17">
            <v>26713</v>
          </cell>
          <cell r="J17">
            <v>147885</v>
          </cell>
          <cell r="M17">
            <v>0</v>
          </cell>
          <cell r="Q17">
            <v>282974</v>
          </cell>
          <cell r="AB17">
            <v>0</v>
          </cell>
          <cell r="AX17">
            <v>457572</v>
          </cell>
        </row>
        <row r="18">
          <cell r="F18">
            <v>487834</v>
          </cell>
          <cell r="J18">
            <v>37174</v>
          </cell>
          <cell r="M18">
            <v>0</v>
          </cell>
          <cell r="Q18">
            <v>24650</v>
          </cell>
          <cell r="AB18">
            <v>398</v>
          </cell>
          <cell r="AX18">
            <v>550056</v>
          </cell>
        </row>
        <row r="19">
          <cell r="F19">
            <v>555607</v>
          </cell>
          <cell r="J19">
            <v>6331</v>
          </cell>
          <cell r="M19">
            <v>5694500</v>
          </cell>
          <cell r="Q19">
            <v>424670</v>
          </cell>
          <cell r="AB19">
            <v>283</v>
          </cell>
          <cell r="AP19">
            <v>599760</v>
          </cell>
          <cell r="AX19">
            <v>7281151</v>
          </cell>
        </row>
        <row r="20">
          <cell r="F20">
            <v>91696</v>
          </cell>
          <cell r="J20">
            <v>0</v>
          </cell>
          <cell r="M20">
            <v>162</v>
          </cell>
          <cell r="Q20">
            <v>0</v>
          </cell>
          <cell r="AB20">
            <v>0</v>
          </cell>
          <cell r="AX20">
            <v>91858</v>
          </cell>
        </row>
        <row r="22">
          <cell r="F22">
            <v>317979</v>
          </cell>
          <cell r="J22">
            <v>627268</v>
          </cell>
          <cell r="M22">
            <v>298634</v>
          </cell>
          <cell r="Q22">
            <v>20421</v>
          </cell>
          <cell r="AB22">
            <v>0</v>
          </cell>
          <cell r="AX22">
            <v>1264302</v>
          </cell>
        </row>
        <row r="23">
          <cell r="F23">
            <v>472318</v>
          </cell>
          <cell r="J23">
            <v>3406</v>
          </cell>
          <cell r="M23">
            <v>0</v>
          </cell>
          <cell r="Q23">
            <v>0</v>
          </cell>
          <cell r="AB23">
            <v>0</v>
          </cell>
          <cell r="AX23">
            <v>475724</v>
          </cell>
        </row>
        <row r="24">
          <cell r="F24">
            <v>384151</v>
          </cell>
          <cell r="J24">
            <v>934</v>
          </cell>
          <cell r="M24">
            <v>0</v>
          </cell>
          <cell r="Q24">
            <v>722907</v>
          </cell>
          <cell r="AB24">
            <v>375</v>
          </cell>
          <cell r="AH24">
            <v>18530</v>
          </cell>
          <cell r="AX24">
            <v>1126897</v>
          </cell>
        </row>
        <row r="25">
          <cell r="F25">
            <v>531483</v>
          </cell>
          <cell r="J25">
            <v>0</v>
          </cell>
          <cell r="M25">
            <v>0</v>
          </cell>
          <cell r="Q25">
            <v>294425</v>
          </cell>
          <cell r="AB25">
            <v>60</v>
          </cell>
          <cell r="AH25">
            <v>0</v>
          </cell>
          <cell r="AX25">
            <v>825968</v>
          </cell>
        </row>
        <row r="27">
          <cell r="F27">
            <v>186915</v>
          </cell>
          <cell r="J27">
            <v>0</v>
          </cell>
          <cell r="M27">
            <v>0</v>
          </cell>
          <cell r="Q27">
            <v>570</v>
          </cell>
          <cell r="AB27">
            <v>0</v>
          </cell>
          <cell r="AX27">
            <v>187485</v>
          </cell>
        </row>
        <row r="28">
          <cell r="F28">
            <v>114291</v>
          </cell>
          <cell r="J28">
            <v>0</v>
          </cell>
          <cell r="M28">
            <v>0</v>
          </cell>
          <cell r="Q28">
            <v>0</v>
          </cell>
          <cell r="AB28">
            <v>0</v>
          </cell>
          <cell r="AX28">
            <v>114291</v>
          </cell>
        </row>
        <row r="29">
          <cell r="F29">
            <v>189463</v>
          </cell>
          <cell r="J29">
            <v>0</v>
          </cell>
          <cell r="M29">
            <v>1441270</v>
          </cell>
          <cell r="Q29">
            <v>880615</v>
          </cell>
          <cell r="AB29">
            <v>0</v>
          </cell>
          <cell r="AH29">
            <v>1424253</v>
          </cell>
          <cell r="AK29">
            <v>11294533</v>
          </cell>
          <cell r="AX29">
            <v>15230134</v>
          </cell>
        </row>
        <row r="31">
          <cell r="F31">
            <v>73170</v>
          </cell>
          <cell r="J31">
            <v>0</v>
          </cell>
          <cell r="M31">
            <v>1034213</v>
          </cell>
          <cell r="Q31">
            <v>0</v>
          </cell>
          <cell r="U31">
            <v>12652165</v>
          </cell>
          <cell r="AB31">
            <v>0</v>
          </cell>
          <cell r="AX31">
            <v>13759548</v>
          </cell>
        </row>
        <row r="32">
          <cell r="F32">
            <v>374242</v>
          </cell>
          <cell r="J32">
            <v>0</v>
          </cell>
          <cell r="M32">
            <v>0</v>
          </cell>
          <cell r="Q32">
            <v>0</v>
          </cell>
          <cell r="U32">
            <v>0</v>
          </cell>
          <cell r="AB32">
            <v>85</v>
          </cell>
          <cell r="AX32">
            <v>374327</v>
          </cell>
        </row>
        <row r="33">
          <cell r="F33">
            <v>245822</v>
          </cell>
          <cell r="J33">
            <v>4858</v>
          </cell>
          <cell r="M33">
            <v>38108</v>
          </cell>
          <cell r="Q33">
            <v>0</v>
          </cell>
          <cell r="AB33">
            <v>1137</v>
          </cell>
          <cell r="AH33">
            <v>263009</v>
          </cell>
          <cell r="AX33">
            <v>552934</v>
          </cell>
        </row>
        <row r="34">
          <cell r="F34">
            <v>89191</v>
          </cell>
          <cell r="J34">
            <v>271326</v>
          </cell>
          <cell r="M34">
            <v>28924</v>
          </cell>
          <cell r="Q34">
            <v>0</v>
          </cell>
          <cell r="AB34">
            <v>0</v>
          </cell>
          <cell r="AH34">
            <v>35844</v>
          </cell>
          <cell r="AX34">
            <v>425285</v>
          </cell>
        </row>
        <row r="35">
          <cell r="F35">
            <v>26410</v>
          </cell>
          <cell r="J35">
            <v>0</v>
          </cell>
          <cell r="M35">
            <v>0</v>
          </cell>
          <cell r="Q35">
            <v>0</v>
          </cell>
          <cell r="AB35">
            <v>0</v>
          </cell>
          <cell r="AX35">
            <v>26410</v>
          </cell>
        </row>
        <row r="36">
          <cell r="F36">
            <v>98377</v>
          </cell>
          <cell r="J36">
            <v>24129</v>
          </cell>
          <cell r="M36">
            <v>109</v>
          </cell>
          <cell r="Q36">
            <v>4026</v>
          </cell>
          <cell r="AB36">
            <v>0</v>
          </cell>
          <cell r="AX36">
            <v>126641</v>
          </cell>
        </row>
        <row r="37">
          <cell r="F37">
            <v>124462</v>
          </cell>
          <cell r="J37">
            <v>0</v>
          </cell>
          <cell r="M37">
            <v>2077362</v>
          </cell>
          <cell r="Q37">
            <v>557949</v>
          </cell>
          <cell r="U37">
            <v>0</v>
          </cell>
          <cell r="AB37">
            <v>116</v>
          </cell>
          <cell r="AX37">
            <v>2759889</v>
          </cell>
        </row>
        <row r="38">
          <cell r="F38">
            <v>115388</v>
          </cell>
          <cell r="J38">
            <v>76335</v>
          </cell>
          <cell r="M38">
            <v>216</v>
          </cell>
          <cell r="Q38">
            <v>0</v>
          </cell>
          <cell r="AB38">
            <v>793</v>
          </cell>
          <cell r="AX38">
            <v>192732</v>
          </cell>
        </row>
        <row r="39">
          <cell r="F39">
            <v>59373</v>
          </cell>
          <cell r="J39">
            <v>0</v>
          </cell>
          <cell r="M39">
            <v>0</v>
          </cell>
          <cell r="Q39">
            <v>0</v>
          </cell>
          <cell r="AB39">
            <v>653</v>
          </cell>
          <cell r="AX39">
            <v>60026</v>
          </cell>
        </row>
        <row r="40">
          <cell r="F40">
            <v>197601</v>
          </cell>
          <cell r="J40">
            <v>0</v>
          </cell>
          <cell r="M40">
            <v>0</v>
          </cell>
          <cell r="Q40">
            <v>0</v>
          </cell>
          <cell r="AB40">
            <v>0</v>
          </cell>
          <cell r="AX40">
            <v>197601</v>
          </cell>
        </row>
        <row r="41">
          <cell r="F41">
            <v>0</v>
          </cell>
          <cell r="J41">
            <v>0</v>
          </cell>
          <cell r="M41">
            <v>0</v>
          </cell>
          <cell r="Q41">
            <v>0</v>
          </cell>
          <cell r="AB41">
            <v>0</v>
          </cell>
          <cell r="AX41">
            <v>0</v>
          </cell>
        </row>
        <row r="42">
          <cell r="F42">
            <v>751489</v>
          </cell>
          <cell r="J42">
            <v>0</v>
          </cell>
          <cell r="M42">
            <v>0</v>
          </cell>
          <cell r="Q42">
            <v>0</v>
          </cell>
          <cell r="AB42">
            <v>0</v>
          </cell>
          <cell r="AX42">
            <v>751489</v>
          </cell>
        </row>
        <row r="43">
          <cell r="F43">
            <v>44876</v>
          </cell>
          <cell r="J43">
            <v>0</v>
          </cell>
          <cell r="M43">
            <v>0</v>
          </cell>
          <cell r="Q43">
            <v>0</v>
          </cell>
          <cell r="AB43">
            <v>0</v>
          </cell>
          <cell r="AX43">
            <v>44876</v>
          </cell>
        </row>
        <row r="44">
          <cell r="F44">
            <v>412296</v>
          </cell>
          <cell r="J44">
            <v>0</v>
          </cell>
          <cell r="M44">
            <v>0</v>
          </cell>
          <cell r="Q44">
            <v>0</v>
          </cell>
          <cell r="AB44">
            <v>0</v>
          </cell>
          <cell r="AX44">
            <v>412296</v>
          </cell>
        </row>
        <row r="45">
          <cell r="F45">
            <v>145245</v>
          </cell>
          <cell r="J45">
            <v>0</v>
          </cell>
          <cell r="M45">
            <v>0</v>
          </cell>
          <cell r="Q45">
            <v>0</v>
          </cell>
          <cell r="AB45">
            <v>0</v>
          </cell>
          <cell r="AX45">
            <v>145245</v>
          </cell>
        </row>
        <row r="46">
          <cell r="F46">
            <v>55874</v>
          </cell>
          <cell r="J46">
            <v>0</v>
          </cell>
          <cell r="M46">
            <v>0</v>
          </cell>
          <cell r="Q46">
            <v>0</v>
          </cell>
          <cell r="AB46">
            <v>0</v>
          </cell>
          <cell r="AH46">
            <v>3167</v>
          </cell>
          <cell r="AX46">
            <v>59041</v>
          </cell>
        </row>
        <row r="47">
          <cell r="F47">
            <v>19850</v>
          </cell>
          <cell r="J47">
            <v>0</v>
          </cell>
          <cell r="M47">
            <v>0</v>
          </cell>
          <cell r="Q47">
            <v>0</v>
          </cell>
          <cell r="AB47">
            <v>0</v>
          </cell>
          <cell r="AX47">
            <v>19850</v>
          </cell>
        </row>
        <row r="50">
          <cell r="F50">
            <v>0</v>
          </cell>
          <cell r="J50">
            <v>0</v>
          </cell>
          <cell r="M50">
            <v>0</v>
          </cell>
          <cell r="Q50">
            <v>0</v>
          </cell>
          <cell r="AB50">
            <v>0</v>
          </cell>
          <cell r="AX50">
            <v>0</v>
          </cell>
        </row>
        <row r="51">
          <cell r="F51">
            <v>2126</v>
          </cell>
          <cell r="Q51">
            <v>0</v>
          </cell>
          <cell r="AX51">
            <v>2126</v>
          </cell>
        </row>
        <row r="52">
          <cell r="F52">
            <v>2143</v>
          </cell>
          <cell r="Q52">
            <v>0</v>
          </cell>
          <cell r="AX52">
            <v>2143</v>
          </cell>
        </row>
        <row r="54">
          <cell r="F54">
            <v>8241</v>
          </cell>
          <cell r="J54">
            <v>0</v>
          </cell>
          <cell r="M54">
            <v>0</v>
          </cell>
          <cell r="Q54">
            <v>774847</v>
          </cell>
          <cell r="AB54">
            <v>0</v>
          </cell>
          <cell r="AX54">
            <v>783088</v>
          </cell>
        </row>
        <row r="55">
          <cell r="F55">
            <v>14205</v>
          </cell>
          <cell r="J55">
            <v>0</v>
          </cell>
          <cell r="M55">
            <v>0</v>
          </cell>
          <cell r="Q55">
            <v>0</v>
          </cell>
          <cell r="AB55">
            <v>0</v>
          </cell>
          <cell r="AX55">
            <v>14205</v>
          </cell>
        </row>
        <row r="56">
          <cell r="F56">
            <v>2583</v>
          </cell>
          <cell r="J56">
            <v>0</v>
          </cell>
          <cell r="M56">
            <v>0</v>
          </cell>
          <cell r="Q56">
            <v>0</v>
          </cell>
          <cell r="AB56">
            <v>0</v>
          </cell>
          <cell r="AX56">
            <v>2583</v>
          </cell>
        </row>
        <row r="57">
          <cell r="F57">
            <v>3615</v>
          </cell>
          <cell r="J57">
            <v>0</v>
          </cell>
          <cell r="M57">
            <v>0</v>
          </cell>
          <cell r="Q57">
            <v>0</v>
          </cell>
          <cell r="AB57">
            <v>0</v>
          </cell>
          <cell r="AX57">
            <v>3615</v>
          </cell>
        </row>
        <row r="58">
          <cell r="F58">
            <v>10828</v>
          </cell>
          <cell r="J58">
            <v>0</v>
          </cell>
          <cell r="M58">
            <v>0</v>
          </cell>
          <cell r="Q58">
            <v>0</v>
          </cell>
          <cell r="AB58">
            <v>0</v>
          </cell>
          <cell r="AX58">
            <v>10828</v>
          </cell>
        </row>
        <row r="59">
          <cell r="F59">
            <v>695</v>
          </cell>
          <cell r="J59">
            <v>0</v>
          </cell>
          <cell r="M59">
            <v>0</v>
          </cell>
          <cell r="Q59">
            <v>82307</v>
          </cell>
          <cell r="AB59">
            <v>0</v>
          </cell>
          <cell r="AX59">
            <v>83002</v>
          </cell>
        </row>
        <row r="60">
          <cell r="F60">
            <v>4576</v>
          </cell>
          <cell r="J60">
            <v>0</v>
          </cell>
          <cell r="M60">
            <v>0</v>
          </cell>
          <cell r="Q60">
            <v>7810</v>
          </cell>
          <cell r="AB60">
            <v>0</v>
          </cell>
          <cell r="AX60">
            <v>12386</v>
          </cell>
        </row>
        <row r="61">
          <cell r="F61">
            <v>818</v>
          </cell>
          <cell r="AX61">
            <v>818</v>
          </cell>
        </row>
        <row r="62">
          <cell r="F62">
            <v>16759</v>
          </cell>
          <cell r="J62">
            <v>0</v>
          </cell>
          <cell r="M62">
            <v>0</v>
          </cell>
          <cell r="Q62">
            <v>191634</v>
          </cell>
          <cell r="AB62">
            <v>0</v>
          </cell>
          <cell r="AX62">
            <v>208393</v>
          </cell>
        </row>
        <row r="63">
          <cell r="F63">
            <v>3243</v>
          </cell>
          <cell r="J63">
            <v>0</v>
          </cell>
          <cell r="M63">
            <v>0</v>
          </cell>
          <cell r="Q63">
            <v>0</v>
          </cell>
          <cell r="AB63">
            <v>0</v>
          </cell>
          <cell r="AX63">
            <v>3243</v>
          </cell>
        </row>
        <row r="64">
          <cell r="J64">
            <v>0</v>
          </cell>
          <cell r="M64">
            <v>0</v>
          </cell>
          <cell r="Q64">
            <v>0</v>
          </cell>
          <cell r="AX64">
            <v>0</v>
          </cell>
        </row>
        <row r="65">
          <cell r="F65">
            <v>1476</v>
          </cell>
          <cell r="J65">
            <v>0</v>
          </cell>
          <cell r="M65">
            <v>0</v>
          </cell>
          <cell r="Q65">
            <v>0</v>
          </cell>
          <cell r="AB65">
            <v>0</v>
          </cell>
          <cell r="AX65">
            <v>1476</v>
          </cell>
        </row>
        <row r="66">
          <cell r="F66">
            <v>1015</v>
          </cell>
          <cell r="J66">
            <v>0</v>
          </cell>
          <cell r="M66">
            <v>0</v>
          </cell>
          <cell r="Q66">
            <v>0</v>
          </cell>
          <cell r="AB66">
            <v>0</v>
          </cell>
          <cell r="AX66">
            <v>1015</v>
          </cell>
        </row>
        <row r="68">
          <cell r="F68">
            <v>1231</v>
          </cell>
          <cell r="J68">
            <v>0</v>
          </cell>
          <cell r="M68">
            <v>0</v>
          </cell>
          <cell r="Q68">
            <v>311159</v>
          </cell>
          <cell r="AB68">
            <v>0</v>
          </cell>
          <cell r="AX68">
            <v>312390</v>
          </cell>
        </row>
        <row r="69">
          <cell r="F69">
            <v>4574</v>
          </cell>
          <cell r="J69">
            <v>675</v>
          </cell>
          <cell r="M69">
            <v>0</v>
          </cell>
          <cell r="Q69">
            <v>0</v>
          </cell>
          <cell r="AB69">
            <v>0</v>
          </cell>
          <cell r="AX69">
            <v>5249</v>
          </cell>
        </row>
        <row r="70">
          <cell r="F70">
            <v>5133</v>
          </cell>
          <cell r="J70">
            <v>0</v>
          </cell>
          <cell r="M70">
            <v>0</v>
          </cell>
          <cell r="Q70">
            <v>0</v>
          </cell>
          <cell r="AB70">
            <v>0</v>
          </cell>
          <cell r="AX70">
            <v>5133</v>
          </cell>
        </row>
        <row r="71">
          <cell r="F71">
            <v>4164</v>
          </cell>
          <cell r="J71">
            <v>0</v>
          </cell>
          <cell r="M71">
            <v>0</v>
          </cell>
          <cell r="Q71">
            <v>0</v>
          </cell>
          <cell r="AB71">
            <v>0</v>
          </cell>
          <cell r="AX71">
            <v>4164</v>
          </cell>
        </row>
        <row r="72">
          <cell r="F72">
            <v>46202</v>
          </cell>
          <cell r="AX72">
            <v>46202</v>
          </cell>
        </row>
        <row r="73">
          <cell r="F73">
            <v>31292</v>
          </cell>
          <cell r="J73">
            <v>0</v>
          </cell>
          <cell r="M73">
            <v>0</v>
          </cell>
          <cell r="Q73">
            <v>0</v>
          </cell>
          <cell r="AB73">
            <v>0</v>
          </cell>
          <cell r="AX73">
            <v>31292</v>
          </cell>
        </row>
        <row r="74">
          <cell r="F74">
            <v>28745</v>
          </cell>
          <cell r="J74">
            <v>0</v>
          </cell>
          <cell r="M74">
            <v>0</v>
          </cell>
          <cell r="Q74">
            <v>0</v>
          </cell>
          <cell r="AB74">
            <v>351</v>
          </cell>
          <cell r="AX74">
            <v>29096</v>
          </cell>
        </row>
        <row r="75">
          <cell r="F75">
            <v>3678</v>
          </cell>
          <cell r="J75">
            <v>0</v>
          </cell>
          <cell r="M75">
            <v>0</v>
          </cell>
          <cell r="Q75">
            <v>0</v>
          </cell>
          <cell r="AB75">
            <v>0</v>
          </cell>
          <cell r="AX75">
            <v>3678</v>
          </cell>
        </row>
        <row r="76">
          <cell r="F76">
            <v>15743</v>
          </cell>
          <cell r="AX76">
            <v>15743</v>
          </cell>
        </row>
        <row r="77">
          <cell r="F77">
            <v>2242</v>
          </cell>
          <cell r="AB77">
            <v>0</v>
          </cell>
          <cell r="AX77">
            <v>2242</v>
          </cell>
        </row>
        <row r="78">
          <cell r="F78">
            <v>0</v>
          </cell>
          <cell r="AX78">
            <v>0</v>
          </cell>
        </row>
        <row r="79">
          <cell r="F79">
            <v>2106</v>
          </cell>
          <cell r="J79">
            <v>33945</v>
          </cell>
          <cell r="M79">
            <v>0</v>
          </cell>
          <cell r="Q79">
            <v>0</v>
          </cell>
          <cell r="AB79">
            <v>0</v>
          </cell>
          <cell r="AX79">
            <v>36051</v>
          </cell>
        </row>
        <row r="80">
          <cell r="F80">
            <v>43124</v>
          </cell>
          <cell r="J80">
            <v>0</v>
          </cell>
          <cell r="M80">
            <v>0</v>
          </cell>
          <cell r="Q80">
            <v>0</v>
          </cell>
          <cell r="AB80">
            <v>0</v>
          </cell>
          <cell r="AX80">
            <v>43124</v>
          </cell>
        </row>
        <row r="81">
          <cell r="F81">
            <v>2262</v>
          </cell>
          <cell r="J81">
            <v>0</v>
          </cell>
          <cell r="M81">
            <v>0</v>
          </cell>
          <cell r="Q81">
            <v>0</v>
          </cell>
          <cell r="AB81">
            <v>0</v>
          </cell>
          <cell r="AX81">
            <v>2262</v>
          </cell>
        </row>
        <row r="82">
          <cell r="F82">
            <v>941</v>
          </cell>
          <cell r="AX82">
            <v>941</v>
          </cell>
        </row>
        <row r="83">
          <cell r="F83">
            <v>4569</v>
          </cell>
          <cell r="J83">
            <v>0</v>
          </cell>
          <cell r="M83">
            <v>0</v>
          </cell>
          <cell r="Q83">
            <v>26219</v>
          </cell>
          <cell r="AB83">
            <v>0</v>
          </cell>
          <cell r="AX83">
            <v>30788</v>
          </cell>
        </row>
        <row r="84">
          <cell r="F84">
            <v>4811</v>
          </cell>
          <cell r="J84">
            <v>0</v>
          </cell>
          <cell r="M84">
            <v>0</v>
          </cell>
          <cell r="Q84">
            <v>0</v>
          </cell>
          <cell r="AB84">
            <v>0</v>
          </cell>
          <cell r="AX84">
            <v>4811</v>
          </cell>
        </row>
        <row r="85">
          <cell r="F85">
            <v>0</v>
          </cell>
          <cell r="AX85">
            <v>0</v>
          </cell>
        </row>
        <row r="86">
          <cell r="F86">
            <v>1508</v>
          </cell>
          <cell r="J86">
            <v>0</v>
          </cell>
          <cell r="M86">
            <v>0</v>
          </cell>
          <cell r="Q86">
            <v>0</v>
          </cell>
          <cell r="AB86">
            <v>0</v>
          </cell>
          <cell r="AX86">
            <v>1508</v>
          </cell>
        </row>
        <row r="87">
          <cell r="F87">
            <v>14745</v>
          </cell>
          <cell r="J87">
            <v>0</v>
          </cell>
          <cell r="M87">
            <v>19355</v>
          </cell>
          <cell r="Q87">
            <v>0</v>
          </cell>
          <cell r="AB87">
            <v>0</v>
          </cell>
          <cell r="AX87">
            <v>34100</v>
          </cell>
        </row>
        <row r="90">
          <cell r="F90">
            <v>0</v>
          </cell>
          <cell r="J90">
            <v>331</v>
          </cell>
          <cell r="M90">
            <v>27538474</v>
          </cell>
          <cell r="Q90">
            <v>1350325</v>
          </cell>
          <cell r="AB90">
            <v>0</v>
          </cell>
          <cell r="AE90">
            <v>27421000</v>
          </cell>
          <cell r="AH90">
            <v>0</v>
          </cell>
          <cell r="AX90">
            <v>56310130</v>
          </cell>
        </row>
        <row r="92">
          <cell r="J92">
            <v>0</v>
          </cell>
          <cell r="Q92">
            <v>0</v>
          </cell>
          <cell r="AB92">
            <v>0</v>
          </cell>
          <cell r="AO92">
            <v>273309592</v>
          </cell>
          <cell r="AX92">
            <v>273309592</v>
          </cell>
        </row>
        <row r="93">
          <cell r="J93">
            <v>169811</v>
          </cell>
          <cell r="Q93">
            <v>0</v>
          </cell>
          <cell r="AB93">
            <v>0</v>
          </cell>
          <cell r="AH93">
            <v>35396</v>
          </cell>
          <cell r="AX93">
            <v>205207</v>
          </cell>
        </row>
        <row r="94">
          <cell r="F94">
            <v>2167</v>
          </cell>
          <cell r="J94">
            <v>0</v>
          </cell>
          <cell r="M94">
            <v>0</v>
          </cell>
          <cell r="Q94">
            <v>0</v>
          </cell>
          <cell r="AB94">
            <v>0</v>
          </cell>
          <cell r="AX94">
            <v>2167</v>
          </cell>
        </row>
        <row r="95">
          <cell r="F95">
            <v>0</v>
          </cell>
          <cell r="J95">
            <v>0</v>
          </cell>
          <cell r="M95">
            <v>0</v>
          </cell>
          <cell r="Q95">
            <v>0</v>
          </cell>
          <cell r="AB95">
            <v>0</v>
          </cell>
          <cell r="AD95">
            <v>312799000</v>
          </cell>
          <cell r="AX95">
            <v>312799000</v>
          </cell>
        </row>
      </sheetData>
      <sheetData sheetId="11">
        <row r="7">
          <cell r="E7">
            <v>0</v>
          </cell>
          <cell r="H7">
            <v>0</v>
          </cell>
          <cell r="K7">
            <v>0</v>
          </cell>
          <cell r="N7">
            <v>0</v>
          </cell>
          <cell r="AA7">
            <v>0</v>
          </cell>
          <cell r="AN7">
            <v>0</v>
          </cell>
        </row>
        <row r="8">
          <cell r="B8">
            <v>25000</v>
          </cell>
          <cell r="E8">
            <v>0</v>
          </cell>
          <cell r="H8">
            <v>0</v>
          </cell>
          <cell r="K8">
            <v>0</v>
          </cell>
          <cell r="N8">
            <v>5000</v>
          </cell>
          <cell r="AA8">
            <v>0</v>
          </cell>
          <cell r="AN8">
            <v>30000</v>
          </cell>
        </row>
        <row r="9">
          <cell r="E9">
            <v>0</v>
          </cell>
          <cell r="H9">
            <v>0</v>
          </cell>
          <cell r="K9">
            <v>0</v>
          </cell>
          <cell r="N9">
            <v>0</v>
          </cell>
          <cell r="AA9">
            <v>0</v>
          </cell>
          <cell r="AN9">
            <v>0</v>
          </cell>
        </row>
        <row r="10">
          <cell r="B10">
            <v>1058330</v>
          </cell>
          <cell r="E10">
            <v>0</v>
          </cell>
          <cell r="H10">
            <v>0</v>
          </cell>
          <cell r="K10">
            <v>0</v>
          </cell>
          <cell r="N10">
            <v>0</v>
          </cell>
          <cell r="AA10">
            <v>0</v>
          </cell>
          <cell r="AN10">
            <v>1058330</v>
          </cell>
        </row>
        <row r="11">
          <cell r="B11">
            <v>541000</v>
          </cell>
          <cell r="E11">
            <v>0</v>
          </cell>
          <cell r="H11">
            <v>0</v>
          </cell>
          <cell r="K11">
            <v>0</v>
          </cell>
          <cell r="N11">
            <v>0</v>
          </cell>
          <cell r="AA11">
            <v>31756</v>
          </cell>
          <cell r="AN11">
            <v>572756</v>
          </cell>
        </row>
        <row r="12">
          <cell r="E12">
            <v>0</v>
          </cell>
          <cell r="H12">
            <v>0</v>
          </cell>
          <cell r="K12">
            <v>0</v>
          </cell>
          <cell r="N12">
            <v>0</v>
          </cell>
          <cell r="AA12">
            <v>0</v>
          </cell>
          <cell r="AN12">
            <v>0</v>
          </cell>
        </row>
        <row r="14">
          <cell r="B14">
            <v>516979</v>
          </cell>
          <cell r="E14">
            <v>0</v>
          </cell>
          <cell r="H14">
            <v>0</v>
          </cell>
          <cell r="K14">
            <v>0</v>
          </cell>
          <cell r="N14">
            <v>0</v>
          </cell>
          <cell r="O14">
            <v>40001</v>
          </cell>
          <cell r="AA14">
            <v>20940</v>
          </cell>
          <cell r="AN14">
            <v>577920</v>
          </cell>
        </row>
        <row r="15">
          <cell r="B15">
            <v>62470</v>
          </cell>
          <cell r="E15">
            <v>0</v>
          </cell>
          <cell r="H15">
            <v>0</v>
          </cell>
          <cell r="K15">
            <v>0</v>
          </cell>
          <cell r="N15">
            <v>0</v>
          </cell>
          <cell r="AA15">
            <v>0</v>
          </cell>
          <cell r="AN15">
            <v>62470</v>
          </cell>
        </row>
        <row r="16">
          <cell r="B16">
            <v>24700</v>
          </cell>
          <cell r="E16">
            <v>0</v>
          </cell>
          <cell r="H16">
            <v>0</v>
          </cell>
          <cell r="K16">
            <v>0</v>
          </cell>
          <cell r="N16">
            <v>0</v>
          </cell>
          <cell r="AA16">
            <v>32000</v>
          </cell>
          <cell r="AN16">
            <v>56700</v>
          </cell>
        </row>
        <row r="17">
          <cell r="E17">
            <v>0</v>
          </cell>
          <cell r="H17">
            <v>0</v>
          </cell>
          <cell r="K17">
            <v>0</v>
          </cell>
          <cell r="N17">
            <v>0</v>
          </cell>
          <cell r="AA17">
            <v>0</v>
          </cell>
          <cell r="AN17">
            <v>0</v>
          </cell>
        </row>
        <row r="18">
          <cell r="E18">
            <v>0</v>
          </cell>
          <cell r="H18">
            <v>0</v>
          </cell>
          <cell r="K18">
            <v>0</v>
          </cell>
          <cell r="N18">
            <v>0</v>
          </cell>
          <cell r="AA18">
            <v>0</v>
          </cell>
          <cell r="AN18">
            <v>0</v>
          </cell>
        </row>
        <row r="19">
          <cell r="B19">
            <v>5000</v>
          </cell>
          <cell r="E19">
            <v>0</v>
          </cell>
          <cell r="H19">
            <v>0</v>
          </cell>
          <cell r="K19">
            <v>0</v>
          </cell>
          <cell r="N19">
            <v>0</v>
          </cell>
          <cell r="AA19">
            <v>12750</v>
          </cell>
          <cell r="AN19">
            <v>17750</v>
          </cell>
        </row>
        <row r="20">
          <cell r="B20">
            <v>48751</v>
          </cell>
          <cell r="E20">
            <v>0</v>
          </cell>
          <cell r="H20">
            <v>0</v>
          </cell>
          <cell r="K20">
            <v>0</v>
          </cell>
          <cell r="N20">
            <v>0</v>
          </cell>
          <cell r="AA20">
            <v>0</v>
          </cell>
          <cell r="AN20">
            <v>48751</v>
          </cell>
        </row>
        <row r="21">
          <cell r="AN21">
            <v>769388</v>
          </cell>
        </row>
        <row r="22">
          <cell r="B22">
            <v>727208</v>
          </cell>
          <cell r="E22">
            <v>0</v>
          </cell>
          <cell r="H22">
            <v>0</v>
          </cell>
          <cell r="K22">
            <v>0</v>
          </cell>
          <cell r="N22">
            <v>0</v>
          </cell>
          <cell r="AA22">
            <v>42180</v>
          </cell>
          <cell r="AN22">
            <v>769388</v>
          </cell>
        </row>
        <row r="23">
          <cell r="E23">
            <v>0</v>
          </cell>
          <cell r="H23">
            <v>0</v>
          </cell>
          <cell r="K23">
            <v>0</v>
          </cell>
          <cell r="N23">
            <v>0</v>
          </cell>
          <cell r="AA23">
            <v>0</v>
          </cell>
          <cell r="AN23">
            <v>0</v>
          </cell>
        </row>
        <row r="24">
          <cell r="B24">
            <v>959710</v>
          </cell>
          <cell r="E24">
            <v>0</v>
          </cell>
          <cell r="H24">
            <v>0</v>
          </cell>
          <cell r="K24">
            <v>0</v>
          </cell>
          <cell r="N24">
            <v>0</v>
          </cell>
          <cell r="AA24">
            <v>31000</v>
          </cell>
          <cell r="AN24">
            <v>990710</v>
          </cell>
        </row>
        <row r="25">
          <cell r="B25">
            <v>71369</v>
          </cell>
          <cell r="E25">
            <v>0</v>
          </cell>
          <cell r="H25">
            <v>0</v>
          </cell>
          <cell r="K25">
            <v>0</v>
          </cell>
          <cell r="N25">
            <v>0</v>
          </cell>
          <cell r="AA25">
            <v>0</v>
          </cell>
          <cell r="AN25">
            <v>71369</v>
          </cell>
        </row>
        <row r="27">
          <cell r="B27">
            <v>72178</v>
          </cell>
          <cell r="E27">
            <v>0</v>
          </cell>
          <cell r="H27">
            <v>0</v>
          </cell>
          <cell r="K27">
            <v>0</v>
          </cell>
          <cell r="N27">
            <v>0</v>
          </cell>
          <cell r="AA27">
            <v>32813</v>
          </cell>
          <cell r="AN27">
            <v>104991</v>
          </cell>
        </row>
        <row r="28">
          <cell r="E28">
            <v>0</v>
          </cell>
          <cell r="H28">
            <v>0</v>
          </cell>
          <cell r="K28">
            <v>0</v>
          </cell>
          <cell r="N28">
            <v>0</v>
          </cell>
          <cell r="AA28">
            <v>0</v>
          </cell>
          <cell r="AN28">
            <v>0</v>
          </cell>
        </row>
        <row r="29">
          <cell r="B29">
            <v>16090</v>
          </cell>
          <cell r="E29">
            <v>0</v>
          </cell>
          <cell r="H29">
            <v>0</v>
          </cell>
          <cell r="K29">
            <v>0</v>
          </cell>
          <cell r="N29">
            <v>0</v>
          </cell>
          <cell r="AA29">
            <v>0</v>
          </cell>
          <cell r="AN29">
            <v>16090</v>
          </cell>
        </row>
        <row r="30">
          <cell r="AN30">
            <v>9389315</v>
          </cell>
        </row>
        <row r="31">
          <cell r="B31">
            <v>7998329</v>
          </cell>
          <cell r="E31">
            <v>0</v>
          </cell>
          <cell r="H31">
            <v>0</v>
          </cell>
          <cell r="K31">
            <v>13817</v>
          </cell>
          <cell r="N31">
            <v>30000</v>
          </cell>
          <cell r="O31">
            <v>43024</v>
          </cell>
          <cell r="AA31">
            <v>1304145</v>
          </cell>
          <cell r="AN31">
            <v>9389315</v>
          </cell>
        </row>
        <row r="32">
          <cell r="E32">
            <v>0</v>
          </cell>
          <cell r="H32">
            <v>0</v>
          </cell>
          <cell r="K32">
            <v>0</v>
          </cell>
          <cell r="N32">
            <v>0</v>
          </cell>
          <cell r="AA32">
            <v>0</v>
          </cell>
          <cell r="AN32">
            <v>0</v>
          </cell>
        </row>
        <row r="33">
          <cell r="B33">
            <v>4100</v>
          </cell>
          <cell r="E33">
            <v>0</v>
          </cell>
          <cell r="H33">
            <v>0</v>
          </cell>
          <cell r="K33">
            <v>0</v>
          </cell>
          <cell r="N33">
            <v>0</v>
          </cell>
          <cell r="AA33">
            <v>0</v>
          </cell>
          <cell r="AN33">
            <v>4100</v>
          </cell>
        </row>
        <row r="34">
          <cell r="B34">
            <v>30826</v>
          </cell>
          <cell r="E34">
            <v>0</v>
          </cell>
          <cell r="H34">
            <v>0</v>
          </cell>
          <cell r="K34">
            <v>128100</v>
          </cell>
          <cell r="N34">
            <v>0</v>
          </cell>
          <cell r="AA34">
            <v>160530</v>
          </cell>
          <cell r="AN34">
            <v>319456</v>
          </cell>
        </row>
        <row r="35">
          <cell r="B35">
            <v>1777226</v>
          </cell>
          <cell r="E35">
            <v>0</v>
          </cell>
          <cell r="H35">
            <v>0</v>
          </cell>
          <cell r="K35">
            <v>0</v>
          </cell>
          <cell r="N35">
            <v>0</v>
          </cell>
          <cell r="AA35">
            <v>0</v>
          </cell>
          <cell r="AN35">
            <v>1777226</v>
          </cell>
        </row>
        <row r="36">
          <cell r="B36">
            <v>67899</v>
          </cell>
          <cell r="E36">
            <v>0</v>
          </cell>
          <cell r="H36">
            <v>0</v>
          </cell>
          <cell r="K36">
            <v>0</v>
          </cell>
          <cell r="N36">
            <v>0</v>
          </cell>
          <cell r="AA36">
            <v>1600</v>
          </cell>
          <cell r="AN36">
            <v>69499</v>
          </cell>
        </row>
        <row r="37">
          <cell r="B37">
            <v>80000</v>
          </cell>
          <cell r="E37">
            <v>0</v>
          </cell>
          <cell r="H37">
            <v>0</v>
          </cell>
          <cell r="K37">
            <v>0</v>
          </cell>
          <cell r="N37">
            <v>0</v>
          </cell>
          <cell r="AA37">
            <v>0</v>
          </cell>
          <cell r="AN37">
            <v>80000</v>
          </cell>
        </row>
        <row r="38">
          <cell r="B38">
            <v>165105</v>
          </cell>
          <cell r="E38">
            <v>0</v>
          </cell>
          <cell r="H38">
            <v>0</v>
          </cell>
          <cell r="K38">
            <v>0</v>
          </cell>
          <cell r="N38">
            <v>0</v>
          </cell>
          <cell r="AA38">
            <v>0</v>
          </cell>
          <cell r="AN38">
            <v>165105</v>
          </cell>
        </row>
        <row r="39">
          <cell r="E39">
            <v>0</v>
          </cell>
          <cell r="H39">
            <v>0</v>
          </cell>
          <cell r="K39">
            <v>0</v>
          </cell>
          <cell r="N39">
            <v>0</v>
          </cell>
          <cell r="AA39">
            <v>0</v>
          </cell>
          <cell r="AN39">
            <v>0</v>
          </cell>
        </row>
        <row r="40">
          <cell r="B40">
            <v>9871</v>
          </cell>
          <cell r="E40">
            <v>0</v>
          </cell>
          <cell r="H40">
            <v>0</v>
          </cell>
          <cell r="K40">
            <v>0</v>
          </cell>
          <cell r="N40">
            <v>0</v>
          </cell>
          <cell r="O40">
            <v>48404</v>
          </cell>
          <cell r="AA40">
            <v>0</v>
          </cell>
          <cell r="AN40">
            <v>58275</v>
          </cell>
        </row>
        <row r="41">
          <cell r="E41">
            <v>0</v>
          </cell>
          <cell r="H41">
            <v>0</v>
          </cell>
          <cell r="K41">
            <v>0</v>
          </cell>
          <cell r="N41">
            <v>0</v>
          </cell>
          <cell r="AA41">
            <v>0</v>
          </cell>
          <cell r="AN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  <cell r="N42">
            <v>0</v>
          </cell>
          <cell r="AA42">
            <v>0</v>
          </cell>
          <cell r="AN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  <cell r="N43">
            <v>0</v>
          </cell>
          <cell r="AA43">
            <v>0</v>
          </cell>
          <cell r="AN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  <cell r="N44">
            <v>0</v>
          </cell>
          <cell r="AA44">
            <v>0</v>
          </cell>
          <cell r="AN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  <cell r="N45">
            <v>0</v>
          </cell>
          <cell r="AA45">
            <v>0</v>
          </cell>
          <cell r="AN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  <cell r="N46">
            <v>0</v>
          </cell>
          <cell r="AA46">
            <v>0</v>
          </cell>
          <cell r="AN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  <cell r="N47">
            <v>0</v>
          </cell>
          <cell r="AA47">
            <v>0</v>
          </cell>
          <cell r="AN47">
            <v>0</v>
          </cell>
        </row>
        <row r="50">
          <cell r="E50">
            <v>0</v>
          </cell>
          <cell r="H50">
            <v>0</v>
          </cell>
          <cell r="K50">
            <v>0</v>
          </cell>
          <cell r="N50">
            <v>0</v>
          </cell>
          <cell r="AA50">
            <v>0</v>
          </cell>
          <cell r="AN50">
            <v>0</v>
          </cell>
        </row>
        <row r="51">
          <cell r="AN51">
            <v>0</v>
          </cell>
        </row>
        <row r="52">
          <cell r="E52">
            <v>0</v>
          </cell>
          <cell r="H52">
            <v>0</v>
          </cell>
          <cell r="K52">
            <v>0</v>
          </cell>
          <cell r="N52">
            <v>0</v>
          </cell>
          <cell r="AA52">
            <v>0</v>
          </cell>
          <cell r="AN52">
            <v>0</v>
          </cell>
        </row>
        <row r="54">
          <cell r="B54">
            <v>8500</v>
          </cell>
          <cell r="E54">
            <v>0</v>
          </cell>
          <cell r="H54">
            <v>0</v>
          </cell>
          <cell r="K54">
            <v>0</v>
          </cell>
          <cell r="N54">
            <v>0</v>
          </cell>
          <cell r="AA54">
            <v>12550</v>
          </cell>
          <cell r="AN54">
            <v>21050</v>
          </cell>
        </row>
        <row r="55">
          <cell r="E55">
            <v>0</v>
          </cell>
          <cell r="H55">
            <v>0</v>
          </cell>
          <cell r="K55">
            <v>0</v>
          </cell>
          <cell r="N55">
            <v>0</v>
          </cell>
          <cell r="AA55">
            <v>0</v>
          </cell>
          <cell r="AN55">
            <v>0</v>
          </cell>
        </row>
        <row r="56">
          <cell r="E56">
            <v>0</v>
          </cell>
          <cell r="H56">
            <v>0</v>
          </cell>
          <cell r="K56">
            <v>0</v>
          </cell>
          <cell r="N56">
            <v>0</v>
          </cell>
          <cell r="AA56">
            <v>0</v>
          </cell>
          <cell r="AN56">
            <v>0</v>
          </cell>
        </row>
        <row r="57">
          <cell r="E57">
            <v>0</v>
          </cell>
          <cell r="H57">
            <v>0</v>
          </cell>
          <cell r="K57">
            <v>0</v>
          </cell>
          <cell r="N57">
            <v>0</v>
          </cell>
          <cell r="AA57">
            <v>0</v>
          </cell>
          <cell r="AN57">
            <v>0</v>
          </cell>
        </row>
        <row r="58">
          <cell r="E58">
            <v>0</v>
          </cell>
          <cell r="H58">
            <v>0</v>
          </cell>
          <cell r="K58">
            <v>0</v>
          </cell>
          <cell r="N58">
            <v>0</v>
          </cell>
          <cell r="AA58">
            <v>0</v>
          </cell>
          <cell r="AN58">
            <v>0</v>
          </cell>
        </row>
        <row r="59">
          <cell r="E59">
            <v>0</v>
          </cell>
          <cell r="H59">
            <v>0</v>
          </cell>
          <cell r="K59">
            <v>0</v>
          </cell>
          <cell r="N59">
            <v>0</v>
          </cell>
          <cell r="AA59">
            <v>0</v>
          </cell>
          <cell r="AN59">
            <v>0</v>
          </cell>
        </row>
        <row r="60">
          <cell r="E60">
            <v>0</v>
          </cell>
          <cell r="H60">
            <v>0</v>
          </cell>
          <cell r="K60">
            <v>0</v>
          </cell>
          <cell r="N60">
            <v>0</v>
          </cell>
          <cell r="AA60">
            <v>0</v>
          </cell>
          <cell r="AN60">
            <v>0</v>
          </cell>
        </row>
        <row r="61">
          <cell r="AN61">
            <v>0</v>
          </cell>
        </row>
        <row r="62">
          <cell r="E62">
            <v>0</v>
          </cell>
          <cell r="H62">
            <v>0</v>
          </cell>
          <cell r="K62">
            <v>0</v>
          </cell>
          <cell r="N62">
            <v>0</v>
          </cell>
          <cell r="AA62">
            <v>0</v>
          </cell>
          <cell r="AN62">
            <v>0</v>
          </cell>
        </row>
        <row r="63">
          <cell r="E63">
            <v>0</v>
          </cell>
          <cell r="H63">
            <v>0</v>
          </cell>
          <cell r="K63">
            <v>0</v>
          </cell>
          <cell r="N63">
            <v>0</v>
          </cell>
          <cell r="AA63">
            <v>0</v>
          </cell>
          <cell r="AN63">
            <v>0</v>
          </cell>
        </row>
        <row r="64">
          <cell r="E64">
            <v>0</v>
          </cell>
          <cell r="AN64">
            <v>0</v>
          </cell>
        </row>
        <row r="65">
          <cell r="B65">
            <v>30468</v>
          </cell>
          <cell r="E65">
            <v>0</v>
          </cell>
          <cell r="H65">
            <v>0</v>
          </cell>
          <cell r="K65">
            <v>0</v>
          </cell>
          <cell r="N65">
            <v>0</v>
          </cell>
          <cell r="AA65">
            <v>0</v>
          </cell>
          <cell r="AN65">
            <v>30468</v>
          </cell>
        </row>
        <row r="66">
          <cell r="E66">
            <v>0</v>
          </cell>
          <cell r="H66">
            <v>0</v>
          </cell>
          <cell r="K66">
            <v>0</v>
          </cell>
          <cell r="N66">
            <v>0</v>
          </cell>
          <cell r="AA66">
            <v>0</v>
          </cell>
          <cell r="AN66">
            <v>0</v>
          </cell>
        </row>
        <row r="68">
          <cell r="E68">
            <v>0</v>
          </cell>
          <cell r="H68">
            <v>0</v>
          </cell>
          <cell r="K68">
            <v>0</v>
          </cell>
          <cell r="N68">
            <v>0</v>
          </cell>
          <cell r="AA68">
            <v>0</v>
          </cell>
          <cell r="AN68">
            <v>0</v>
          </cell>
        </row>
        <row r="69">
          <cell r="E69">
            <v>0</v>
          </cell>
          <cell r="H69">
            <v>0</v>
          </cell>
          <cell r="K69">
            <v>0</v>
          </cell>
          <cell r="N69">
            <v>0</v>
          </cell>
          <cell r="AA69">
            <v>1000</v>
          </cell>
          <cell r="AN69">
            <v>1000</v>
          </cell>
        </row>
        <row r="70">
          <cell r="E70">
            <v>0</v>
          </cell>
          <cell r="H70">
            <v>0</v>
          </cell>
          <cell r="K70">
            <v>0</v>
          </cell>
          <cell r="N70">
            <v>0</v>
          </cell>
          <cell r="AA70">
            <v>0</v>
          </cell>
          <cell r="AN70">
            <v>0</v>
          </cell>
        </row>
        <row r="71">
          <cell r="E71">
            <v>0</v>
          </cell>
          <cell r="H71">
            <v>0</v>
          </cell>
          <cell r="K71">
            <v>0</v>
          </cell>
          <cell r="N71">
            <v>0</v>
          </cell>
          <cell r="AA71">
            <v>0</v>
          </cell>
          <cell r="AN71">
            <v>0</v>
          </cell>
        </row>
        <row r="72">
          <cell r="AA72">
            <v>0</v>
          </cell>
          <cell r="AN72">
            <v>0</v>
          </cell>
        </row>
        <row r="73">
          <cell r="E73">
            <v>0</v>
          </cell>
          <cell r="AA73">
            <v>14000</v>
          </cell>
          <cell r="AN73">
            <v>14000</v>
          </cell>
        </row>
        <row r="74">
          <cell r="E74">
            <v>0</v>
          </cell>
          <cell r="H74">
            <v>0</v>
          </cell>
          <cell r="K74">
            <v>0</v>
          </cell>
          <cell r="N74">
            <v>0</v>
          </cell>
          <cell r="AA74">
            <v>0</v>
          </cell>
          <cell r="AN74">
            <v>0</v>
          </cell>
        </row>
        <row r="75">
          <cell r="E75">
            <v>0</v>
          </cell>
          <cell r="H75">
            <v>0</v>
          </cell>
          <cell r="K75">
            <v>0</v>
          </cell>
          <cell r="N75">
            <v>0</v>
          </cell>
          <cell r="AA75">
            <v>0</v>
          </cell>
          <cell r="AN75">
            <v>0</v>
          </cell>
        </row>
        <row r="76">
          <cell r="AA76">
            <v>0</v>
          </cell>
          <cell r="AN76">
            <v>0</v>
          </cell>
        </row>
        <row r="77">
          <cell r="E77">
            <v>0</v>
          </cell>
          <cell r="H77">
            <v>0</v>
          </cell>
          <cell r="K77">
            <v>0</v>
          </cell>
          <cell r="N77">
            <v>0</v>
          </cell>
          <cell r="AA77">
            <v>0</v>
          </cell>
          <cell r="AN77">
            <v>0</v>
          </cell>
        </row>
        <row r="78">
          <cell r="AA78">
            <v>0</v>
          </cell>
          <cell r="AN78">
            <v>0</v>
          </cell>
        </row>
        <row r="79">
          <cell r="E79">
            <v>0</v>
          </cell>
          <cell r="H79">
            <v>0</v>
          </cell>
          <cell r="K79">
            <v>0</v>
          </cell>
          <cell r="N79">
            <v>0</v>
          </cell>
          <cell r="AA79">
            <v>0</v>
          </cell>
          <cell r="AN79">
            <v>0</v>
          </cell>
        </row>
        <row r="80">
          <cell r="E80">
            <v>0</v>
          </cell>
          <cell r="H80">
            <v>0</v>
          </cell>
          <cell r="K80">
            <v>0</v>
          </cell>
          <cell r="N80">
            <v>0</v>
          </cell>
          <cell r="AA80">
            <v>0</v>
          </cell>
          <cell r="AN80">
            <v>0</v>
          </cell>
        </row>
        <row r="81">
          <cell r="E81">
            <v>0</v>
          </cell>
          <cell r="H81">
            <v>0</v>
          </cell>
          <cell r="K81">
            <v>0</v>
          </cell>
          <cell r="N81">
            <v>0</v>
          </cell>
          <cell r="AA81">
            <v>0</v>
          </cell>
          <cell r="AN81">
            <v>0</v>
          </cell>
        </row>
        <row r="82">
          <cell r="B82">
            <v>14049</v>
          </cell>
          <cell r="AA82">
            <v>0</v>
          </cell>
          <cell r="AN82">
            <v>14049</v>
          </cell>
        </row>
        <row r="83">
          <cell r="E83">
            <v>0</v>
          </cell>
          <cell r="H83">
            <v>0</v>
          </cell>
          <cell r="K83">
            <v>0</v>
          </cell>
          <cell r="N83">
            <v>0</v>
          </cell>
          <cell r="AA83">
            <v>0</v>
          </cell>
          <cell r="AN83">
            <v>0</v>
          </cell>
        </row>
        <row r="84">
          <cell r="E84">
            <v>0</v>
          </cell>
          <cell r="H84">
            <v>0</v>
          </cell>
          <cell r="K84">
            <v>0</v>
          </cell>
          <cell r="N84">
            <v>0</v>
          </cell>
          <cell r="AA84">
            <v>0</v>
          </cell>
          <cell r="AN84">
            <v>0</v>
          </cell>
        </row>
        <row r="85">
          <cell r="E85">
            <v>0</v>
          </cell>
          <cell r="H85">
            <v>0</v>
          </cell>
          <cell r="K85">
            <v>0</v>
          </cell>
          <cell r="N85">
            <v>0</v>
          </cell>
          <cell r="AA85">
            <v>0</v>
          </cell>
          <cell r="AN85">
            <v>0</v>
          </cell>
        </row>
        <row r="86">
          <cell r="E86">
            <v>0</v>
          </cell>
          <cell r="H86">
            <v>0</v>
          </cell>
          <cell r="K86">
            <v>0</v>
          </cell>
          <cell r="N86">
            <v>0</v>
          </cell>
          <cell r="AA86">
            <v>0</v>
          </cell>
          <cell r="AN86">
            <v>0</v>
          </cell>
        </row>
        <row r="87">
          <cell r="E87">
            <v>0</v>
          </cell>
          <cell r="H87">
            <v>0</v>
          </cell>
          <cell r="K87">
            <v>0</v>
          </cell>
          <cell r="N87">
            <v>0</v>
          </cell>
          <cell r="AA87">
            <v>0</v>
          </cell>
          <cell r="AN87">
            <v>0</v>
          </cell>
        </row>
        <row r="90">
          <cell r="E90">
            <v>8183334</v>
          </cell>
          <cell r="H90">
            <v>0</v>
          </cell>
          <cell r="K90">
            <v>0</v>
          </cell>
          <cell r="N90">
            <v>221275</v>
          </cell>
          <cell r="AA90">
            <v>82256</v>
          </cell>
          <cell r="AN90">
            <v>8486865</v>
          </cell>
        </row>
        <row r="92">
          <cell r="E92">
            <v>0</v>
          </cell>
          <cell r="H92">
            <v>906958</v>
          </cell>
          <cell r="K92">
            <v>0</v>
          </cell>
          <cell r="AA92">
            <v>838822</v>
          </cell>
          <cell r="AN92">
            <v>1745780</v>
          </cell>
        </row>
        <row r="93">
          <cell r="E93">
            <v>0</v>
          </cell>
          <cell r="H93">
            <v>342788</v>
          </cell>
          <cell r="K93">
            <v>70765</v>
          </cell>
          <cell r="AA93">
            <v>0</v>
          </cell>
          <cell r="AN93">
            <v>413553</v>
          </cell>
        </row>
        <row r="94">
          <cell r="E94">
            <v>0</v>
          </cell>
          <cell r="H94">
            <v>0</v>
          </cell>
          <cell r="K94">
            <v>0</v>
          </cell>
          <cell r="N94">
            <v>0</v>
          </cell>
          <cell r="AA94">
            <v>0</v>
          </cell>
          <cell r="AN94">
            <v>0</v>
          </cell>
        </row>
        <row r="95">
          <cell r="AN95">
            <v>0</v>
          </cell>
        </row>
      </sheetData>
      <sheetData sheetId="12">
        <row r="7">
          <cell r="H7">
            <v>0</v>
          </cell>
          <cell r="L7">
            <v>0</v>
          </cell>
          <cell r="P7">
            <v>0</v>
          </cell>
          <cell r="T7">
            <v>0</v>
          </cell>
          <cell r="AB7">
            <v>0</v>
          </cell>
        </row>
        <row r="8">
          <cell r="H8">
            <v>0</v>
          </cell>
          <cell r="L8">
            <v>0</v>
          </cell>
          <cell r="P8">
            <v>0</v>
          </cell>
          <cell r="T8">
            <v>0</v>
          </cell>
          <cell r="AB8">
            <v>0</v>
          </cell>
        </row>
        <row r="9">
          <cell r="H9">
            <v>0</v>
          </cell>
          <cell r="L9">
            <v>0</v>
          </cell>
          <cell r="P9">
            <v>0</v>
          </cell>
          <cell r="T9">
            <v>0</v>
          </cell>
          <cell r="AB9">
            <v>0</v>
          </cell>
        </row>
        <row r="10">
          <cell r="H10">
            <v>0</v>
          </cell>
          <cell r="L10">
            <v>0</v>
          </cell>
          <cell r="P10">
            <v>0</v>
          </cell>
          <cell r="T10">
            <v>0</v>
          </cell>
          <cell r="AB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  <cell r="AB11">
            <v>0</v>
          </cell>
        </row>
        <row r="12">
          <cell r="H12">
            <v>0</v>
          </cell>
          <cell r="L12">
            <v>0</v>
          </cell>
          <cell r="P12">
            <v>0</v>
          </cell>
          <cell r="T12">
            <v>0</v>
          </cell>
          <cell r="AB12">
            <v>0</v>
          </cell>
        </row>
        <row r="14">
          <cell r="H14">
            <v>0</v>
          </cell>
          <cell r="L14">
            <v>0</v>
          </cell>
          <cell r="P14">
            <v>4070722</v>
          </cell>
          <cell r="T14">
            <v>0</v>
          </cell>
          <cell r="AB14">
            <v>4070722</v>
          </cell>
        </row>
        <row r="15">
          <cell r="H15">
            <v>0</v>
          </cell>
          <cell r="L15">
            <v>0</v>
          </cell>
          <cell r="P15">
            <v>0</v>
          </cell>
          <cell r="T15">
            <v>0</v>
          </cell>
          <cell r="AB15">
            <v>0</v>
          </cell>
        </row>
        <row r="16">
          <cell r="H16">
            <v>0</v>
          </cell>
          <cell r="L16">
            <v>0</v>
          </cell>
          <cell r="P16">
            <v>0</v>
          </cell>
          <cell r="T16">
            <v>0</v>
          </cell>
          <cell r="AB16">
            <v>0</v>
          </cell>
        </row>
        <row r="17">
          <cell r="H17">
            <v>0</v>
          </cell>
          <cell r="L17">
            <v>0</v>
          </cell>
          <cell r="P17">
            <v>0</v>
          </cell>
          <cell r="T17">
            <v>0</v>
          </cell>
          <cell r="AB17">
            <v>0</v>
          </cell>
        </row>
        <row r="18">
          <cell r="H18">
            <v>0</v>
          </cell>
          <cell r="L18">
            <v>1343</v>
          </cell>
          <cell r="P18">
            <v>0</v>
          </cell>
          <cell r="T18">
            <v>0</v>
          </cell>
          <cell r="AB18">
            <v>1343</v>
          </cell>
        </row>
        <row r="19">
          <cell r="H19">
            <v>0</v>
          </cell>
          <cell r="L19">
            <v>773493</v>
          </cell>
          <cell r="P19">
            <v>0</v>
          </cell>
          <cell r="T19">
            <v>0</v>
          </cell>
          <cell r="AB19">
            <v>773493</v>
          </cell>
        </row>
        <row r="20">
          <cell r="H20">
            <v>0</v>
          </cell>
          <cell r="L20">
            <v>0</v>
          </cell>
          <cell r="P20">
            <v>0</v>
          </cell>
          <cell r="T20">
            <v>0</v>
          </cell>
          <cell r="AB20">
            <v>0</v>
          </cell>
        </row>
        <row r="22">
          <cell r="H22">
            <v>0</v>
          </cell>
          <cell r="L22">
            <v>0</v>
          </cell>
          <cell r="P22">
            <v>0</v>
          </cell>
          <cell r="T22">
            <v>0</v>
          </cell>
          <cell r="AB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  <cell r="AB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  <cell r="AB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  <cell r="AB25">
            <v>0</v>
          </cell>
        </row>
        <row r="27">
          <cell r="H27">
            <v>0</v>
          </cell>
          <cell r="L27">
            <v>6496</v>
          </cell>
          <cell r="P27">
            <v>0</v>
          </cell>
          <cell r="T27">
            <v>0</v>
          </cell>
          <cell r="AB27">
            <v>6496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  <cell r="AB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  <cell r="AB29">
            <v>0</v>
          </cell>
        </row>
        <row r="31">
          <cell r="H31">
            <v>19000</v>
          </cell>
          <cell r="L31">
            <v>0</v>
          </cell>
          <cell r="P31">
            <v>0</v>
          </cell>
          <cell r="T31">
            <v>0</v>
          </cell>
          <cell r="AB31">
            <v>19000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  <cell r="AB32">
            <v>0</v>
          </cell>
        </row>
        <row r="33">
          <cell r="H33">
            <v>0</v>
          </cell>
          <cell r="L33">
            <v>0</v>
          </cell>
          <cell r="P33">
            <v>0</v>
          </cell>
          <cell r="T33">
            <v>0</v>
          </cell>
          <cell r="AB33">
            <v>0</v>
          </cell>
        </row>
        <row r="34">
          <cell r="H34">
            <v>0</v>
          </cell>
          <cell r="L34">
            <v>0</v>
          </cell>
          <cell r="P34">
            <v>0</v>
          </cell>
          <cell r="T34">
            <v>0</v>
          </cell>
          <cell r="AB34">
            <v>0</v>
          </cell>
        </row>
        <row r="35">
          <cell r="H35">
            <v>0</v>
          </cell>
          <cell r="L35">
            <v>0</v>
          </cell>
          <cell r="P35">
            <v>207000</v>
          </cell>
          <cell r="T35">
            <v>0</v>
          </cell>
          <cell r="AB35">
            <v>207000</v>
          </cell>
        </row>
        <row r="36">
          <cell r="H36">
            <v>0</v>
          </cell>
          <cell r="L36">
            <v>2540</v>
          </cell>
          <cell r="P36">
            <v>0</v>
          </cell>
          <cell r="T36">
            <v>0</v>
          </cell>
          <cell r="AB36">
            <v>2540</v>
          </cell>
        </row>
        <row r="37">
          <cell r="H37">
            <v>800000</v>
          </cell>
          <cell r="L37">
            <v>0</v>
          </cell>
          <cell r="P37">
            <v>0</v>
          </cell>
          <cell r="T37">
            <v>0</v>
          </cell>
          <cell r="AB37">
            <v>800000</v>
          </cell>
        </row>
        <row r="38">
          <cell r="H38">
            <v>0</v>
          </cell>
          <cell r="L38">
            <v>0</v>
          </cell>
          <cell r="P38">
            <v>0</v>
          </cell>
          <cell r="T38">
            <v>0</v>
          </cell>
          <cell r="AB38">
            <v>0</v>
          </cell>
        </row>
        <row r="39">
          <cell r="H39">
            <v>0</v>
          </cell>
          <cell r="L39">
            <v>0</v>
          </cell>
          <cell r="P39">
            <v>0</v>
          </cell>
          <cell r="T39">
            <v>0</v>
          </cell>
          <cell r="AB39">
            <v>0</v>
          </cell>
        </row>
        <row r="40">
          <cell r="H40">
            <v>0</v>
          </cell>
          <cell r="L40">
            <v>354791</v>
          </cell>
          <cell r="P40">
            <v>0</v>
          </cell>
          <cell r="T40">
            <v>0</v>
          </cell>
          <cell r="AB40">
            <v>354791</v>
          </cell>
        </row>
        <row r="41">
          <cell r="H41">
            <v>0</v>
          </cell>
          <cell r="L41">
            <v>0</v>
          </cell>
          <cell r="P41">
            <v>0</v>
          </cell>
          <cell r="T41">
            <v>0</v>
          </cell>
          <cell r="AB41">
            <v>0</v>
          </cell>
        </row>
        <row r="42">
          <cell r="H42">
            <v>0</v>
          </cell>
          <cell r="L42">
            <v>0</v>
          </cell>
          <cell r="P42">
            <v>0</v>
          </cell>
          <cell r="T42">
            <v>0</v>
          </cell>
          <cell r="AB42">
            <v>0</v>
          </cell>
        </row>
        <row r="43">
          <cell r="H43">
            <v>0</v>
          </cell>
          <cell r="L43">
            <v>0</v>
          </cell>
          <cell r="P43">
            <v>0</v>
          </cell>
          <cell r="T43">
            <v>0</v>
          </cell>
          <cell r="AB43">
            <v>0</v>
          </cell>
        </row>
        <row r="44">
          <cell r="H44">
            <v>0</v>
          </cell>
          <cell r="L44">
            <v>0</v>
          </cell>
          <cell r="P44">
            <v>0</v>
          </cell>
          <cell r="T44">
            <v>0</v>
          </cell>
          <cell r="AB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  <cell r="AB45">
            <v>0</v>
          </cell>
        </row>
        <row r="46">
          <cell r="H46">
            <v>0</v>
          </cell>
          <cell r="L46">
            <v>0</v>
          </cell>
          <cell r="P46">
            <v>0</v>
          </cell>
          <cell r="T46">
            <v>0</v>
          </cell>
          <cell r="AB46">
            <v>0</v>
          </cell>
        </row>
        <row r="47">
          <cell r="H47">
            <v>0</v>
          </cell>
          <cell r="L47">
            <v>0</v>
          </cell>
          <cell r="P47">
            <v>0</v>
          </cell>
          <cell r="T47">
            <v>0</v>
          </cell>
          <cell r="AB47">
            <v>0</v>
          </cell>
        </row>
        <row r="50">
          <cell r="H50">
            <v>0</v>
          </cell>
          <cell r="L50">
            <v>0</v>
          </cell>
          <cell r="P50">
            <v>0</v>
          </cell>
          <cell r="T50">
            <v>0</v>
          </cell>
          <cell r="AB50">
            <v>0</v>
          </cell>
        </row>
        <row r="51">
          <cell r="P51">
            <v>0</v>
          </cell>
        </row>
        <row r="52">
          <cell r="H52">
            <v>0</v>
          </cell>
          <cell r="L52">
            <v>0</v>
          </cell>
          <cell r="P52">
            <v>0</v>
          </cell>
          <cell r="T52">
            <v>0</v>
          </cell>
          <cell r="AB52">
            <v>0</v>
          </cell>
        </row>
        <row r="54">
          <cell r="H54">
            <v>0</v>
          </cell>
          <cell r="L54">
            <v>0</v>
          </cell>
          <cell r="P54">
            <v>0</v>
          </cell>
          <cell r="T54">
            <v>0</v>
          </cell>
          <cell r="AB54">
            <v>0</v>
          </cell>
        </row>
        <row r="55">
          <cell r="H55">
            <v>0</v>
          </cell>
          <cell r="L55">
            <v>0</v>
          </cell>
          <cell r="P55">
            <v>0</v>
          </cell>
          <cell r="T55">
            <v>0</v>
          </cell>
          <cell r="AB55">
            <v>0</v>
          </cell>
        </row>
        <row r="56">
          <cell r="H56">
            <v>0</v>
          </cell>
          <cell r="L56">
            <v>0</v>
          </cell>
          <cell r="P56">
            <v>0</v>
          </cell>
          <cell r="T56">
            <v>0</v>
          </cell>
          <cell r="AB56">
            <v>0</v>
          </cell>
        </row>
        <row r="57">
          <cell r="H57">
            <v>0</v>
          </cell>
          <cell r="L57">
            <v>0</v>
          </cell>
          <cell r="P57">
            <v>0</v>
          </cell>
          <cell r="T57">
            <v>0</v>
          </cell>
          <cell r="AB57">
            <v>0</v>
          </cell>
        </row>
        <row r="58">
          <cell r="H58">
            <v>0</v>
          </cell>
          <cell r="L58">
            <v>33809</v>
          </cell>
          <cell r="P58">
            <v>0</v>
          </cell>
          <cell r="T58">
            <v>0</v>
          </cell>
          <cell r="AB58">
            <v>33809</v>
          </cell>
        </row>
        <row r="59">
          <cell r="H59">
            <v>0</v>
          </cell>
          <cell r="L59">
            <v>0</v>
          </cell>
          <cell r="P59">
            <v>0</v>
          </cell>
          <cell r="T59">
            <v>0</v>
          </cell>
          <cell r="AB59">
            <v>0</v>
          </cell>
        </row>
        <row r="60">
          <cell r="H60">
            <v>0</v>
          </cell>
          <cell r="L60">
            <v>0</v>
          </cell>
          <cell r="P60">
            <v>0</v>
          </cell>
          <cell r="T60">
            <v>0</v>
          </cell>
          <cell r="AB60">
            <v>0</v>
          </cell>
        </row>
        <row r="62">
          <cell r="H62">
            <v>0</v>
          </cell>
          <cell r="L62">
            <v>0</v>
          </cell>
          <cell r="P62">
            <v>0</v>
          </cell>
          <cell r="T62">
            <v>0</v>
          </cell>
          <cell r="AB62">
            <v>0</v>
          </cell>
        </row>
        <row r="63">
          <cell r="H63">
            <v>0</v>
          </cell>
          <cell r="L63">
            <v>0</v>
          </cell>
          <cell r="P63">
            <v>0</v>
          </cell>
          <cell r="T63">
            <v>0</v>
          </cell>
          <cell r="AB63">
            <v>0</v>
          </cell>
        </row>
        <row r="64">
          <cell r="P64">
            <v>0</v>
          </cell>
          <cell r="T64">
            <v>0</v>
          </cell>
          <cell r="AB64">
            <v>0</v>
          </cell>
        </row>
        <row r="65">
          <cell r="H65">
            <v>0</v>
          </cell>
          <cell r="L65">
            <v>9425</v>
          </cell>
          <cell r="P65">
            <v>0</v>
          </cell>
          <cell r="T65">
            <v>0</v>
          </cell>
          <cell r="AB65">
            <v>9425</v>
          </cell>
        </row>
        <row r="66">
          <cell r="H66">
            <v>0</v>
          </cell>
          <cell r="L66">
            <v>0</v>
          </cell>
          <cell r="P66">
            <v>0</v>
          </cell>
          <cell r="T66">
            <v>0</v>
          </cell>
          <cell r="AB66">
            <v>0</v>
          </cell>
        </row>
        <row r="68">
          <cell r="H68">
            <v>0</v>
          </cell>
          <cell r="L68">
            <v>0</v>
          </cell>
          <cell r="P68">
            <v>0</v>
          </cell>
          <cell r="T68">
            <v>0</v>
          </cell>
          <cell r="AB68">
            <v>0</v>
          </cell>
        </row>
        <row r="69">
          <cell r="H69">
            <v>0</v>
          </cell>
          <cell r="L69">
            <v>0</v>
          </cell>
          <cell r="P69">
            <v>0</v>
          </cell>
          <cell r="T69">
            <v>0</v>
          </cell>
          <cell r="AB69">
            <v>0</v>
          </cell>
        </row>
        <row r="70">
          <cell r="H70">
            <v>0</v>
          </cell>
          <cell r="L70">
            <v>0</v>
          </cell>
          <cell r="P70">
            <v>0</v>
          </cell>
          <cell r="T70">
            <v>0</v>
          </cell>
          <cell r="AB70">
            <v>0</v>
          </cell>
        </row>
        <row r="71">
          <cell r="H71">
            <v>0</v>
          </cell>
          <cell r="L71">
            <v>0</v>
          </cell>
          <cell r="P71">
            <v>0</v>
          </cell>
          <cell r="T71">
            <v>0</v>
          </cell>
          <cell r="AB71">
            <v>0</v>
          </cell>
        </row>
        <row r="72">
          <cell r="P72">
            <v>0</v>
          </cell>
        </row>
        <row r="73">
          <cell r="H73">
            <v>0</v>
          </cell>
          <cell r="L73">
            <v>0</v>
          </cell>
          <cell r="P73">
            <v>0</v>
          </cell>
          <cell r="T73">
            <v>0</v>
          </cell>
          <cell r="AB73">
            <v>0</v>
          </cell>
        </row>
        <row r="74">
          <cell r="H74">
            <v>0</v>
          </cell>
          <cell r="L74">
            <v>0</v>
          </cell>
          <cell r="P74">
            <v>0</v>
          </cell>
          <cell r="T74">
            <v>0</v>
          </cell>
          <cell r="AB74">
            <v>0</v>
          </cell>
        </row>
        <row r="75">
          <cell r="H75">
            <v>0</v>
          </cell>
          <cell r="L75">
            <v>0</v>
          </cell>
          <cell r="P75">
            <v>0</v>
          </cell>
          <cell r="T75">
            <v>0</v>
          </cell>
          <cell r="AB75">
            <v>0</v>
          </cell>
        </row>
        <row r="76">
          <cell r="L76">
            <v>248797</v>
          </cell>
          <cell r="AB76">
            <v>248797</v>
          </cell>
        </row>
        <row r="77">
          <cell r="H77">
            <v>0</v>
          </cell>
          <cell r="L77">
            <v>0</v>
          </cell>
          <cell r="P77">
            <v>0</v>
          </cell>
          <cell r="T77">
            <v>0</v>
          </cell>
          <cell r="AB77">
            <v>0</v>
          </cell>
        </row>
        <row r="79">
          <cell r="H79">
            <v>0</v>
          </cell>
          <cell r="L79">
            <v>0</v>
          </cell>
          <cell r="P79">
            <v>0</v>
          </cell>
          <cell r="T79">
            <v>0</v>
          </cell>
          <cell r="AB79">
            <v>0</v>
          </cell>
        </row>
        <row r="80">
          <cell r="H80">
            <v>0</v>
          </cell>
          <cell r="L80">
            <v>0</v>
          </cell>
          <cell r="P80">
            <v>0</v>
          </cell>
          <cell r="T80">
            <v>0</v>
          </cell>
          <cell r="AB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  <cell r="AB81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  <cell r="AB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  <cell r="AB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  <cell r="AB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  <cell r="AB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  <cell r="AB87">
            <v>0</v>
          </cell>
        </row>
        <row r="90">
          <cell r="D90">
            <v>4469487</v>
          </cell>
          <cell r="H90">
            <v>0</v>
          </cell>
          <cell r="L90">
            <v>0</v>
          </cell>
          <cell r="P90">
            <v>9635480</v>
          </cell>
          <cell r="T90">
            <v>55529000</v>
          </cell>
          <cell r="AB90">
            <v>69633967</v>
          </cell>
        </row>
        <row r="92">
          <cell r="P92">
            <v>0</v>
          </cell>
          <cell r="AB92">
            <v>0</v>
          </cell>
        </row>
        <row r="93">
          <cell r="P93">
            <v>0</v>
          </cell>
          <cell r="AB93">
            <v>0</v>
          </cell>
        </row>
        <row r="94">
          <cell r="H94">
            <v>0</v>
          </cell>
          <cell r="L94">
            <v>0</v>
          </cell>
          <cell r="P94">
            <v>0</v>
          </cell>
          <cell r="T94">
            <v>0</v>
          </cell>
          <cell r="AB94">
            <v>0</v>
          </cell>
        </row>
        <row r="95">
          <cell r="H95">
            <v>0</v>
          </cell>
          <cell r="L95">
            <v>0</v>
          </cell>
          <cell r="P95">
            <v>0</v>
          </cell>
          <cell r="T95">
            <v>0</v>
          </cell>
          <cell r="AB95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3"/>
  </sheetPr>
  <dimension ref="A1:CX610"/>
  <sheetViews>
    <sheetView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2" sqref="A42"/>
    </sheetView>
  </sheetViews>
  <sheetFormatPr defaultColWidth="3.5703125" defaultRowHeight="12.75"/>
  <cols>
    <col min="1" max="1" width="43" style="147" customWidth="1"/>
    <col min="2" max="2" width="14.85546875" style="147" customWidth="1"/>
    <col min="3" max="3" width="15.42578125" style="147" customWidth="1"/>
    <col min="4" max="4" width="15.28515625" style="147" customWidth="1"/>
    <col min="5" max="5" width="10.140625" style="145" customWidth="1"/>
    <col min="6" max="6" width="14.140625" style="88" customWidth="1"/>
    <col min="7" max="7" width="10.140625" style="88" customWidth="1"/>
    <col min="8" max="251" width="3.5703125" style="88"/>
    <col min="252" max="252" width="39.7109375" style="88" customWidth="1"/>
    <col min="253" max="253" width="15.85546875" style="88" customWidth="1"/>
    <col min="254" max="254" width="14.28515625" style="88" customWidth="1"/>
    <col min="255" max="255" width="2" style="88" customWidth="1"/>
    <col min="256" max="256" width="12.28515625" style="88" customWidth="1"/>
    <col min="257" max="257" width="15" style="88" customWidth="1"/>
    <col min="258" max="258" width="14.28515625" style="88" customWidth="1"/>
    <col min="259" max="259" width="14" style="88" customWidth="1"/>
    <col min="260" max="260" width="14.140625" style="88" customWidth="1"/>
    <col min="261" max="261" width="14.28515625" style="88" customWidth="1"/>
    <col min="262" max="507" width="3.5703125" style="88"/>
    <col min="508" max="508" width="39.7109375" style="88" customWidth="1"/>
    <col min="509" max="509" width="15.85546875" style="88" customWidth="1"/>
    <col min="510" max="510" width="14.28515625" style="88" customWidth="1"/>
    <col min="511" max="511" width="2" style="88" customWidth="1"/>
    <col min="512" max="512" width="12.28515625" style="88" customWidth="1"/>
    <col min="513" max="513" width="15" style="88" customWidth="1"/>
    <col min="514" max="514" width="14.28515625" style="88" customWidth="1"/>
    <col min="515" max="515" width="14" style="88" customWidth="1"/>
    <col min="516" max="516" width="14.140625" style="88" customWidth="1"/>
    <col min="517" max="517" width="14.28515625" style="88" customWidth="1"/>
    <col min="518" max="763" width="3.5703125" style="88"/>
    <col min="764" max="764" width="39.7109375" style="88" customWidth="1"/>
    <col min="765" max="765" width="15.85546875" style="88" customWidth="1"/>
    <col min="766" max="766" width="14.28515625" style="88" customWidth="1"/>
    <col min="767" max="767" width="2" style="88" customWidth="1"/>
    <col min="768" max="768" width="12.28515625" style="88" customWidth="1"/>
    <col min="769" max="769" width="15" style="88" customWidth="1"/>
    <col min="770" max="770" width="14.28515625" style="88" customWidth="1"/>
    <col min="771" max="771" width="14" style="88" customWidth="1"/>
    <col min="772" max="772" width="14.140625" style="88" customWidth="1"/>
    <col min="773" max="773" width="14.28515625" style="88" customWidth="1"/>
    <col min="774" max="1019" width="3.5703125" style="88"/>
    <col min="1020" max="1020" width="39.7109375" style="88" customWidth="1"/>
    <col min="1021" max="1021" width="15.85546875" style="88" customWidth="1"/>
    <col min="1022" max="1022" width="14.28515625" style="88" customWidth="1"/>
    <col min="1023" max="1023" width="2" style="88" customWidth="1"/>
    <col min="1024" max="1024" width="12.28515625" style="88" customWidth="1"/>
    <col min="1025" max="1025" width="15" style="88" customWidth="1"/>
    <col min="1026" max="1026" width="14.28515625" style="88" customWidth="1"/>
    <col min="1027" max="1027" width="14" style="88" customWidth="1"/>
    <col min="1028" max="1028" width="14.140625" style="88" customWidth="1"/>
    <col min="1029" max="1029" width="14.28515625" style="88" customWidth="1"/>
    <col min="1030" max="1275" width="3.5703125" style="88"/>
    <col min="1276" max="1276" width="39.7109375" style="88" customWidth="1"/>
    <col min="1277" max="1277" width="15.85546875" style="88" customWidth="1"/>
    <col min="1278" max="1278" width="14.28515625" style="88" customWidth="1"/>
    <col min="1279" max="1279" width="2" style="88" customWidth="1"/>
    <col min="1280" max="1280" width="12.28515625" style="88" customWidth="1"/>
    <col min="1281" max="1281" width="15" style="88" customWidth="1"/>
    <col min="1282" max="1282" width="14.28515625" style="88" customWidth="1"/>
    <col min="1283" max="1283" width="14" style="88" customWidth="1"/>
    <col min="1284" max="1284" width="14.140625" style="88" customWidth="1"/>
    <col min="1285" max="1285" width="14.28515625" style="88" customWidth="1"/>
    <col min="1286" max="1531" width="3.5703125" style="88"/>
    <col min="1532" max="1532" width="39.7109375" style="88" customWidth="1"/>
    <col min="1533" max="1533" width="15.85546875" style="88" customWidth="1"/>
    <col min="1534" max="1534" width="14.28515625" style="88" customWidth="1"/>
    <col min="1535" max="1535" width="2" style="88" customWidth="1"/>
    <col min="1536" max="1536" width="12.28515625" style="88" customWidth="1"/>
    <col min="1537" max="1537" width="15" style="88" customWidth="1"/>
    <col min="1538" max="1538" width="14.28515625" style="88" customWidth="1"/>
    <col min="1539" max="1539" width="14" style="88" customWidth="1"/>
    <col min="1540" max="1540" width="14.140625" style="88" customWidth="1"/>
    <col min="1541" max="1541" width="14.28515625" style="88" customWidth="1"/>
    <col min="1542" max="1787" width="3.5703125" style="88"/>
    <col min="1788" max="1788" width="39.7109375" style="88" customWidth="1"/>
    <col min="1789" max="1789" width="15.85546875" style="88" customWidth="1"/>
    <col min="1790" max="1790" width="14.28515625" style="88" customWidth="1"/>
    <col min="1791" max="1791" width="2" style="88" customWidth="1"/>
    <col min="1792" max="1792" width="12.28515625" style="88" customWidth="1"/>
    <col min="1793" max="1793" width="15" style="88" customWidth="1"/>
    <col min="1794" max="1794" width="14.28515625" style="88" customWidth="1"/>
    <col min="1795" max="1795" width="14" style="88" customWidth="1"/>
    <col min="1796" max="1796" width="14.140625" style="88" customWidth="1"/>
    <col min="1797" max="1797" width="14.28515625" style="88" customWidth="1"/>
    <col min="1798" max="2043" width="3.5703125" style="88"/>
    <col min="2044" max="2044" width="39.7109375" style="88" customWidth="1"/>
    <col min="2045" max="2045" width="15.85546875" style="88" customWidth="1"/>
    <col min="2046" max="2046" width="14.28515625" style="88" customWidth="1"/>
    <col min="2047" max="2047" width="2" style="88" customWidth="1"/>
    <col min="2048" max="2048" width="12.28515625" style="88" customWidth="1"/>
    <col min="2049" max="2049" width="15" style="88" customWidth="1"/>
    <col min="2050" max="2050" width="14.28515625" style="88" customWidth="1"/>
    <col min="2051" max="2051" width="14" style="88" customWidth="1"/>
    <col min="2052" max="2052" width="14.140625" style="88" customWidth="1"/>
    <col min="2053" max="2053" width="14.28515625" style="88" customWidth="1"/>
    <col min="2054" max="2299" width="3.5703125" style="88"/>
    <col min="2300" max="2300" width="39.7109375" style="88" customWidth="1"/>
    <col min="2301" max="2301" width="15.85546875" style="88" customWidth="1"/>
    <col min="2302" max="2302" width="14.28515625" style="88" customWidth="1"/>
    <col min="2303" max="2303" width="2" style="88" customWidth="1"/>
    <col min="2304" max="2304" width="12.28515625" style="88" customWidth="1"/>
    <col min="2305" max="2305" width="15" style="88" customWidth="1"/>
    <col min="2306" max="2306" width="14.28515625" style="88" customWidth="1"/>
    <col min="2307" max="2307" width="14" style="88" customWidth="1"/>
    <col min="2308" max="2308" width="14.140625" style="88" customWidth="1"/>
    <col min="2309" max="2309" width="14.28515625" style="88" customWidth="1"/>
    <col min="2310" max="2555" width="3.5703125" style="88"/>
    <col min="2556" max="2556" width="39.7109375" style="88" customWidth="1"/>
    <col min="2557" max="2557" width="15.85546875" style="88" customWidth="1"/>
    <col min="2558" max="2558" width="14.28515625" style="88" customWidth="1"/>
    <col min="2559" max="2559" width="2" style="88" customWidth="1"/>
    <col min="2560" max="2560" width="12.28515625" style="88" customWidth="1"/>
    <col min="2561" max="2561" width="15" style="88" customWidth="1"/>
    <col min="2562" max="2562" width="14.28515625" style="88" customWidth="1"/>
    <col min="2563" max="2563" width="14" style="88" customWidth="1"/>
    <col min="2564" max="2564" width="14.140625" style="88" customWidth="1"/>
    <col min="2565" max="2565" width="14.28515625" style="88" customWidth="1"/>
    <col min="2566" max="2811" width="3.5703125" style="88"/>
    <col min="2812" max="2812" width="39.7109375" style="88" customWidth="1"/>
    <col min="2813" max="2813" width="15.85546875" style="88" customWidth="1"/>
    <col min="2814" max="2814" width="14.28515625" style="88" customWidth="1"/>
    <col min="2815" max="2815" width="2" style="88" customWidth="1"/>
    <col min="2816" max="2816" width="12.28515625" style="88" customWidth="1"/>
    <col min="2817" max="2817" width="15" style="88" customWidth="1"/>
    <col min="2818" max="2818" width="14.28515625" style="88" customWidth="1"/>
    <col min="2819" max="2819" width="14" style="88" customWidth="1"/>
    <col min="2820" max="2820" width="14.140625" style="88" customWidth="1"/>
    <col min="2821" max="2821" width="14.28515625" style="88" customWidth="1"/>
    <col min="2822" max="3067" width="3.5703125" style="88"/>
    <col min="3068" max="3068" width="39.7109375" style="88" customWidth="1"/>
    <col min="3069" max="3069" width="15.85546875" style="88" customWidth="1"/>
    <col min="3070" max="3070" width="14.28515625" style="88" customWidth="1"/>
    <col min="3071" max="3071" width="2" style="88" customWidth="1"/>
    <col min="3072" max="3072" width="12.28515625" style="88" customWidth="1"/>
    <col min="3073" max="3073" width="15" style="88" customWidth="1"/>
    <col min="3074" max="3074" width="14.28515625" style="88" customWidth="1"/>
    <col min="3075" max="3075" width="14" style="88" customWidth="1"/>
    <col min="3076" max="3076" width="14.140625" style="88" customWidth="1"/>
    <col min="3077" max="3077" width="14.28515625" style="88" customWidth="1"/>
    <col min="3078" max="3323" width="3.5703125" style="88"/>
    <col min="3324" max="3324" width="39.7109375" style="88" customWidth="1"/>
    <col min="3325" max="3325" width="15.85546875" style="88" customWidth="1"/>
    <col min="3326" max="3326" width="14.28515625" style="88" customWidth="1"/>
    <col min="3327" max="3327" width="2" style="88" customWidth="1"/>
    <col min="3328" max="3328" width="12.28515625" style="88" customWidth="1"/>
    <col min="3329" max="3329" width="15" style="88" customWidth="1"/>
    <col min="3330" max="3330" width="14.28515625" style="88" customWidth="1"/>
    <col min="3331" max="3331" width="14" style="88" customWidth="1"/>
    <col min="3332" max="3332" width="14.140625" style="88" customWidth="1"/>
    <col min="3333" max="3333" width="14.28515625" style="88" customWidth="1"/>
    <col min="3334" max="3579" width="3.5703125" style="88"/>
    <col min="3580" max="3580" width="39.7109375" style="88" customWidth="1"/>
    <col min="3581" max="3581" width="15.85546875" style="88" customWidth="1"/>
    <col min="3582" max="3582" width="14.28515625" style="88" customWidth="1"/>
    <col min="3583" max="3583" width="2" style="88" customWidth="1"/>
    <col min="3584" max="3584" width="12.28515625" style="88" customWidth="1"/>
    <col min="3585" max="3585" width="15" style="88" customWidth="1"/>
    <col min="3586" max="3586" width="14.28515625" style="88" customWidth="1"/>
    <col min="3587" max="3587" width="14" style="88" customWidth="1"/>
    <col min="3588" max="3588" width="14.140625" style="88" customWidth="1"/>
    <col min="3589" max="3589" width="14.28515625" style="88" customWidth="1"/>
    <col min="3590" max="3835" width="3.5703125" style="88"/>
    <col min="3836" max="3836" width="39.7109375" style="88" customWidth="1"/>
    <col min="3837" max="3837" width="15.85546875" style="88" customWidth="1"/>
    <col min="3838" max="3838" width="14.28515625" style="88" customWidth="1"/>
    <col min="3839" max="3839" width="2" style="88" customWidth="1"/>
    <col min="3840" max="3840" width="12.28515625" style="88" customWidth="1"/>
    <col min="3841" max="3841" width="15" style="88" customWidth="1"/>
    <col min="3842" max="3842" width="14.28515625" style="88" customWidth="1"/>
    <col min="3843" max="3843" width="14" style="88" customWidth="1"/>
    <col min="3844" max="3844" width="14.140625" style="88" customWidth="1"/>
    <col min="3845" max="3845" width="14.28515625" style="88" customWidth="1"/>
    <col min="3846" max="4091" width="3.5703125" style="88"/>
    <col min="4092" max="4092" width="39.7109375" style="88" customWidth="1"/>
    <col min="4093" max="4093" width="15.85546875" style="88" customWidth="1"/>
    <col min="4094" max="4094" width="14.28515625" style="88" customWidth="1"/>
    <col min="4095" max="4095" width="2" style="88" customWidth="1"/>
    <col min="4096" max="4096" width="12.28515625" style="88" customWidth="1"/>
    <col min="4097" max="4097" width="15" style="88" customWidth="1"/>
    <col min="4098" max="4098" width="14.28515625" style="88" customWidth="1"/>
    <col min="4099" max="4099" width="14" style="88" customWidth="1"/>
    <col min="4100" max="4100" width="14.140625" style="88" customWidth="1"/>
    <col min="4101" max="4101" width="14.28515625" style="88" customWidth="1"/>
    <col min="4102" max="4347" width="3.5703125" style="88"/>
    <col min="4348" max="4348" width="39.7109375" style="88" customWidth="1"/>
    <col min="4349" max="4349" width="15.85546875" style="88" customWidth="1"/>
    <col min="4350" max="4350" width="14.28515625" style="88" customWidth="1"/>
    <col min="4351" max="4351" width="2" style="88" customWidth="1"/>
    <col min="4352" max="4352" width="12.28515625" style="88" customWidth="1"/>
    <col min="4353" max="4353" width="15" style="88" customWidth="1"/>
    <col min="4354" max="4354" width="14.28515625" style="88" customWidth="1"/>
    <col min="4355" max="4355" width="14" style="88" customWidth="1"/>
    <col min="4356" max="4356" width="14.140625" style="88" customWidth="1"/>
    <col min="4357" max="4357" width="14.28515625" style="88" customWidth="1"/>
    <col min="4358" max="4603" width="3.5703125" style="88"/>
    <col min="4604" max="4604" width="39.7109375" style="88" customWidth="1"/>
    <col min="4605" max="4605" width="15.85546875" style="88" customWidth="1"/>
    <col min="4606" max="4606" width="14.28515625" style="88" customWidth="1"/>
    <col min="4607" max="4607" width="2" style="88" customWidth="1"/>
    <col min="4608" max="4608" width="12.28515625" style="88" customWidth="1"/>
    <col min="4609" max="4609" width="15" style="88" customWidth="1"/>
    <col min="4610" max="4610" width="14.28515625" style="88" customWidth="1"/>
    <col min="4611" max="4611" width="14" style="88" customWidth="1"/>
    <col min="4612" max="4612" width="14.140625" style="88" customWidth="1"/>
    <col min="4613" max="4613" width="14.28515625" style="88" customWidth="1"/>
    <col min="4614" max="4859" width="3.5703125" style="88"/>
    <col min="4860" max="4860" width="39.7109375" style="88" customWidth="1"/>
    <col min="4861" max="4861" width="15.85546875" style="88" customWidth="1"/>
    <col min="4862" max="4862" width="14.28515625" style="88" customWidth="1"/>
    <col min="4863" max="4863" width="2" style="88" customWidth="1"/>
    <col min="4864" max="4864" width="12.28515625" style="88" customWidth="1"/>
    <col min="4865" max="4865" width="15" style="88" customWidth="1"/>
    <col min="4866" max="4866" width="14.28515625" style="88" customWidth="1"/>
    <col min="4867" max="4867" width="14" style="88" customWidth="1"/>
    <col min="4868" max="4868" width="14.140625" style="88" customWidth="1"/>
    <col min="4869" max="4869" width="14.28515625" style="88" customWidth="1"/>
    <col min="4870" max="5115" width="3.5703125" style="88"/>
    <col min="5116" max="5116" width="39.7109375" style="88" customWidth="1"/>
    <col min="5117" max="5117" width="15.85546875" style="88" customWidth="1"/>
    <col min="5118" max="5118" width="14.28515625" style="88" customWidth="1"/>
    <col min="5119" max="5119" width="2" style="88" customWidth="1"/>
    <col min="5120" max="5120" width="12.28515625" style="88" customWidth="1"/>
    <col min="5121" max="5121" width="15" style="88" customWidth="1"/>
    <col min="5122" max="5122" width="14.28515625" style="88" customWidth="1"/>
    <col min="5123" max="5123" width="14" style="88" customWidth="1"/>
    <col min="5124" max="5124" width="14.140625" style="88" customWidth="1"/>
    <col min="5125" max="5125" width="14.28515625" style="88" customWidth="1"/>
    <col min="5126" max="5371" width="3.5703125" style="88"/>
    <col min="5372" max="5372" width="39.7109375" style="88" customWidth="1"/>
    <col min="5373" max="5373" width="15.85546875" style="88" customWidth="1"/>
    <col min="5374" max="5374" width="14.28515625" style="88" customWidth="1"/>
    <col min="5375" max="5375" width="2" style="88" customWidth="1"/>
    <col min="5376" max="5376" width="12.28515625" style="88" customWidth="1"/>
    <col min="5377" max="5377" width="15" style="88" customWidth="1"/>
    <col min="5378" max="5378" width="14.28515625" style="88" customWidth="1"/>
    <col min="5379" max="5379" width="14" style="88" customWidth="1"/>
    <col min="5380" max="5380" width="14.140625" style="88" customWidth="1"/>
    <col min="5381" max="5381" width="14.28515625" style="88" customWidth="1"/>
    <col min="5382" max="5627" width="3.5703125" style="88"/>
    <col min="5628" max="5628" width="39.7109375" style="88" customWidth="1"/>
    <col min="5629" max="5629" width="15.85546875" style="88" customWidth="1"/>
    <col min="5630" max="5630" width="14.28515625" style="88" customWidth="1"/>
    <col min="5631" max="5631" width="2" style="88" customWidth="1"/>
    <col min="5632" max="5632" width="12.28515625" style="88" customWidth="1"/>
    <col min="5633" max="5633" width="15" style="88" customWidth="1"/>
    <col min="5634" max="5634" width="14.28515625" style="88" customWidth="1"/>
    <col min="5635" max="5635" width="14" style="88" customWidth="1"/>
    <col min="5636" max="5636" width="14.140625" style="88" customWidth="1"/>
    <col min="5637" max="5637" width="14.28515625" style="88" customWidth="1"/>
    <col min="5638" max="5883" width="3.5703125" style="88"/>
    <col min="5884" max="5884" width="39.7109375" style="88" customWidth="1"/>
    <col min="5885" max="5885" width="15.85546875" style="88" customWidth="1"/>
    <col min="5886" max="5886" width="14.28515625" style="88" customWidth="1"/>
    <col min="5887" max="5887" width="2" style="88" customWidth="1"/>
    <col min="5888" max="5888" width="12.28515625" style="88" customWidth="1"/>
    <col min="5889" max="5889" width="15" style="88" customWidth="1"/>
    <col min="5890" max="5890" width="14.28515625" style="88" customWidth="1"/>
    <col min="5891" max="5891" width="14" style="88" customWidth="1"/>
    <col min="5892" max="5892" width="14.140625" style="88" customWidth="1"/>
    <col min="5893" max="5893" width="14.28515625" style="88" customWidth="1"/>
    <col min="5894" max="6139" width="3.5703125" style="88"/>
    <col min="6140" max="6140" width="39.7109375" style="88" customWidth="1"/>
    <col min="6141" max="6141" width="15.85546875" style="88" customWidth="1"/>
    <col min="6142" max="6142" width="14.28515625" style="88" customWidth="1"/>
    <col min="6143" max="6143" width="2" style="88" customWidth="1"/>
    <col min="6144" max="6144" width="12.28515625" style="88" customWidth="1"/>
    <col min="6145" max="6145" width="15" style="88" customWidth="1"/>
    <col min="6146" max="6146" width="14.28515625" style="88" customWidth="1"/>
    <col min="6147" max="6147" width="14" style="88" customWidth="1"/>
    <col min="6148" max="6148" width="14.140625" style="88" customWidth="1"/>
    <col min="6149" max="6149" width="14.28515625" style="88" customWidth="1"/>
    <col min="6150" max="6395" width="3.5703125" style="88"/>
    <col min="6396" max="6396" width="39.7109375" style="88" customWidth="1"/>
    <col min="6397" max="6397" width="15.85546875" style="88" customWidth="1"/>
    <col min="6398" max="6398" width="14.28515625" style="88" customWidth="1"/>
    <col min="6399" max="6399" width="2" style="88" customWidth="1"/>
    <col min="6400" max="6400" width="12.28515625" style="88" customWidth="1"/>
    <col min="6401" max="6401" width="15" style="88" customWidth="1"/>
    <col min="6402" max="6402" width="14.28515625" style="88" customWidth="1"/>
    <col min="6403" max="6403" width="14" style="88" customWidth="1"/>
    <col min="6404" max="6404" width="14.140625" style="88" customWidth="1"/>
    <col min="6405" max="6405" width="14.28515625" style="88" customWidth="1"/>
    <col min="6406" max="6651" width="3.5703125" style="88"/>
    <col min="6652" max="6652" width="39.7109375" style="88" customWidth="1"/>
    <col min="6653" max="6653" width="15.85546875" style="88" customWidth="1"/>
    <col min="6654" max="6654" width="14.28515625" style="88" customWidth="1"/>
    <col min="6655" max="6655" width="2" style="88" customWidth="1"/>
    <col min="6656" max="6656" width="12.28515625" style="88" customWidth="1"/>
    <col min="6657" max="6657" width="15" style="88" customWidth="1"/>
    <col min="6658" max="6658" width="14.28515625" style="88" customWidth="1"/>
    <col min="6659" max="6659" width="14" style="88" customWidth="1"/>
    <col min="6660" max="6660" width="14.140625" style="88" customWidth="1"/>
    <col min="6661" max="6661" width="14.28515625" style="88" customWidth="1"/>
    <col min="6662" max="6907" width="3.5703125" style="88"/>
    <col min="6908" max="6908" width="39.7109375" style="88" customWidth="1"/>
    <col min="6909" max="6909" width="15.85546875" style="88" customWidth="1"/>
    <col min="6910" max="6910" width="14.28515625" style="88" customWidth="1"/>
    <col min="6911" max="6911" width="2" style="88" customWidth="1"/>
    <col min="6912" max="6912" width="12.28515625" style="88" customWidth="1"/>
    <col min="6913" max="6913" width="15" style="88" customWidth="1"/>
    <col min="6914" max="6914" width="14.28515625" style="88" customWidth="1"/>
    <col min="6915" max="6915" width="14" style="88" customWidth="1"/>
    <col min="6916" max="6916" width="14.140625" style="88" customWidth="1"/>
    <col min="6917" max="6917" width="14.28515625" style="88" customWidth="1"/>
    <col min="6918" max="7163" width="3.5703125" style="88"/>
    <col min="7164" max="7164" width="39.7109375" style="88" customWidth="1"/>
    <col min="7165" max="7165" width="15.85546875" style="88" customWidth="1"/>
    <col min="7166" max="7166" width="14.28515625" style="88" customWidth="1"/>
    <col min="7167" max="7167" width="2" style="88" customWidth="1"/>
    <col min="7168" max="7168" width="12.28515625" style="88" customWidth="1"/>
    <col min="7169" max="7169" width="15" style="88" customWidth="1"/>
    <col min="7170" max="7170" width="14.28515625" style="88" customWidth="1"/>
    <col min="7171" max="7171" width="14" style="88" customWidth="1"/>
    <col min="7172" max="7172" width="14.140625" style="88" customWidth="1"/>
    <col min="7173" max="7173" width="14.28515625" style="88" customWidth="1"/>
    <col min="7174" max="7419" width="3.5703125" style="88"/>
    <col min="7420" max="7420" width="39.7109375" style="88" customWidth="1"/>
    <col min="7421" max="7421" width="15.85546875" style="88" customWidth="1"/>
    <col min="7422" max="7422" width="14.28515625" style="88" customWidth="1"/>
    <col min="7423" max="7423" width="2" style="88" customWidth="1"/>
    <col min="7424" max="7424" width="12.28515625" style="88" customWidth="1"/>
    <col min="7425" max="7425" width="15" style="88" customWidth="1"/>
    <col min="7426" max="7426" width="14.28515625" style="88" customWidth="1"/>
    <col min="7427" max="7427" width="14" style="88" customWidth="1"/>
    <col min="7428" max="7428" width="14.140625" style="88" customWidth="1"/>
    <col min="7429" max="7429" width="14.28515625" style="88" customWidth="1"/>
    <col min="7430" max="7675" width="3.5703125" style="88"/>
    <col min="7676" max="7676" width="39.7109375" style="88" customWidth="1"/>
    <col min="7677" max="7677" width="15.85546875" style="88" customWidth="1"/>
    <col min="7678" max="7678" width="14.28515625" style="88" customWidth="1"/>
    <col min="7679" max="7679" width="2" style="88" customWidth="1"/>
    <col min="7680" max="7680" width="12.28515625" style="88" customWidth="1"/>
    <col min="7681" max="7681" width="15" style="88" customWidth="1"/>
    <col min="7682" max="7682" width="14.28515625" style="88" customWidth="1"/>
    <col min="7683" max="7683" width="14" style="88" customWidth="1"/>
    <col min="7684" max="7684" width="14.140625" style="88" customWidth="1"/>
    <col min="7685" max="7685" width="14.28515625" style="88" customWidth="1"/>
    <col min="7686" max="7931" width="3.5703125" style="88"/>
    <col min="7932" max="7932" width="39.7109375" style="88" customWidth="1"/>
    <col min="7933" max="7933" width="15.85546875" style="88" customWidth="1"/>
    <col min="7934" max="7934" width="14.28515625" style="88" customWidth="1"/>
    <col min="7935" max="7935" width="2" style="88" customWidth="1"/>
    <col min="7936" max="7936" width="12.28515625" style="88" customWidth="1"/>
    <col min="7937" max="7937" width="15" style="88" customWidth="1"/>
    <col min="7938" max="7938" width="14.28515625" style="88" customWidth="1"/>
    <col min="7939" max="7939" width="14" style="88" customWidth="1"/>
    <col min="7940" max="7940" width="14.140625" style="88" customWidth="1"/>
    <col min="7941" max="7941" width="14.28515625" style="88" customWidth="1"/>
    <col min="7942" max="8187" width="3.5703125" style="88"/>
    <col min="8188" max="8188" width="39.7109375" style="88" customWidth="1"/>
    <col min="8189" max="8189" width="15.85546875" style="88" customWidth="1"/>
    <col min="8190" max="8190" width="14.28515625" style="88" customWidth="1"/>
    <col min="8191" max="8191" width="2" style="88" customWidth="1"/>
    <col min="8192" max="8192" width="12.28515625" style="88" customWidth="1"/>
    <col min="8193" max="8193" width="15" style="88" customWidth="1"/>
    <col min="8194" max="8194" width="14.28515625" style="88" customWidth="1"/>
    <col min="8195" max="8195" width="14" style="88" customWidth="1"/>
    <col min="8196" max="8196" width="14.140625" style="88" customWidth="1"/>
    <col min="8197" max="8197" width="14.28515625" style="88" customWidth="1"/>
    <col min="8198" max="8443" width="3.5703125" style="88"/>
    <col min="8444" max="8444" width="39.7109375" style="88" customWidth="1"/>
    <col min="8445" max="8445" width="15.85546875" style="88" customWidth="1"/>
    <col min="8446" max="8446" width="14.28515625" style="88" customWidth="1"/>
    <col min="8447" max="8447" width="2" style="88" customWidth="1"/>
    <col min="8448" max="8448" width="12.28515625" style="88" customWidth="1"/>
    <col min="8449" max="8449" width="15" style="88" customWidth="1"/>
    <col min="8450" max="8450" width="14.28515625" style="88" customWidth="1"/>
    <col min="8451" max="8451" width="14" style="88" customWidth="1"/>
    <col min="8452" max="8452" width="14.140625" style="88" customWidth="1"/>
    <col min="8453" max="8453" width="14.28515625" style="88" customWidth="1"/>
    <col min="8454" max="8699" width="3.5703125" style="88"/>
    <col min="8700" max="8700" width="39.7109375" style="88" customWidth="1"/>
    <col min="8701" max="8701" width="15.85546875" style="88" customWidth="1"/>
    <col min="8702" max="8702" width="14.28515625" style="88" customWidth="1"/>
    <col min="8703" max="8703" width="2" style="88" customWidth="1"/>
    <col min="8704" max="8704" width="12.28515625" style="88" customWidth="1"/>
    <col min="8705" max="8705" width="15" style="88" customWidth="1"/>
    <col min="8706" max="8706" width="14.28515625" style="88" customWidth="1"/>
    <col min="8707" max="8707" width="14" style="88" customWidth="1"/>
    <col min="8708" max="8708" width="14.140625" style="88" customWidth="1"/>
    <col min="8709" max="8709" width="14.28515625" style="88" customWidth="1"/>
    <col min="8710" max="8955" width="3.5703125" style="88"/>
    <col min="8956" max="8956" width="39.7109375" style="88" customWidth="1"/>
    <col min="8957" max="8957" width="15.85546875" style="88" customWidth="1"/>
    <col min="8958" max="8958" width="14.28515625" style="88" customWidth="1"/>
    <col min="8959" max="8959" width="2" style="88" customWidth="1"/>
    <col min="8960" max="8960" width="12.28515625" style="88" customWidth="1"/>
    <col min="8961" max="8961" width="15" style="88" customWidth="1"/>
    <col min="8962" max="8962" width="14.28515625" style="88" customWidth="1"/>
    <col min="8963" max="8963" width="14" style="88" customWidth="1"/>
    <col min="8964" max="8964" width="14.140625" style="88" customWidth="1"/>
    <col min="8965" max="8965" width="14.28515625" style="88" customWidth="1"/>
    <col min="8966" max="9211" width="3.5703125" style="88"/>
    <col min="9212" max="9212" width="39.7109375" style="88" customWidth="1"/>
    <col min="9213" max="9213" width="15.85546875" style="88" customWidth="1"/>
    <col min="9214" max="9214" width="14.28515625" style="88" customWidth="1"/>
    <col min="9215" max="9215" width="2" style="88" customWidth="1"/>
    <col min="9216" max="9216" width="12.28515625" style="88" customWidth="1"/>
    <col min="9217" max="9217" width="15" style="88" customWidth="1"/>
    <col min="9218" max="9218" width="14.28515625" style="88" customWidth="1"/>
    <col min="9219" max="9219" width="14" style="88" customWidth="1"/>
    <col min="9220" max="9220" width="14.140625" style="88" customWidth="1"/>
    <col min="9221" max="9221" width="14.28515625" style="88" customWidth="1"/>
    <col min="9222" max="9467" width="3.5703125" style="88"/>
    <col min="9468" max="9468" width="39.7109375" style="88" customWidth="1"/>
    <col min="9469" max="9469" width="15.85546875" style="88" customWidth="1"/>
    <col min="9470" max="9470" width="14.28515625" style="88" customWidth="1"/>
    <col min="9471" max="9471" width="2" style="88" customWidth="1"/>
    <col min="9472" max="9472" width="12.28515625" style="88" customWidth="1"/>
    <col min="9473" max="9473" width="15" style="88" customWidth="1"/>
    <col min="9474" max="9474" width="14.28515625" style="88" customWidth="1"/>
    <col min="9475" max="9475" width="14" style="88" customWidth="1"/>
    <col min="9476" max="9476" width="14.140625" style="88" customWidth="1"/>
    <col min="9477" max="9477" width="14.28515625" style="88" customWidth="1"/>
    <col min="9478" max="9723" width="3.5703125" style="88"/>
    <col min="9724" max="9724" width="39.7109375" style="88" customWidth="1"/>
    <col min="9725" max="9725" width="15.85546875" style="88" customWidth="1"/>
    <col min="9726" max="9726" width="14.28515625" style="88" customWidth="1"/>
    <col min="9727" max="9727" width="2" style="88" customWidth="1"/>
    <col min="9728" max="9728" width="12.28515625" style="88" customWidth="1"/>
    <col min="9729" max="9729" width="15" style="88" customWidth="1"/>
    <col min="9730" max="9730" width="14.28515625" style="88" customWidth="1"/>
    <col min="9731" max="9731" width="14" style="88" customWidth="1"/>
    <col min="9732" max="9732" width="14.140625" style="88" customWidth="1"/>
    <col min="9733" max="9733" width="14.28515625" style="88" customWidth="1"/>
    <col min="9734" max="9979" width="3.5703125" style="88"/>
    <col min="9980" max="9980" width="39.7109375" style="88" customWidth="1"/>
    <col min="9981" max="9981" width="15.85546875" style="88" customWidth="1"/>
    <col min="9982" max="9982" width="14.28515625" style="88" customWidth="1"/>
    <col min="9983" max="9983" width="2" style="88" customWidth="1"/>
    <col min="9984" max="9984" width="12.28515625" style="88" customWidth="1"/>
    <col min="9985" max="9985" width="15" style="88" customWidth="1"/>
    <col min="9986" max="9986" width="14.28515625" style="88" customWidth="1"/>
    <col min="9987" max="9987" width="14" style="88" customWidth="1"/>
    <col min="9988" max="9988" width="14.140625" style="88" customWidth="1"/>
    <col min="9989" max="9989" width="14.28515625" style="88" customWidth="1"/>
    <col min="9990" max="10235" width="3.5703125" style="88"/>
    <col min="10236" max="10236" width="39.7109375" style="88" customWidth="1"/>
    <col min="10237" max="10237" width="15.85546875" style="88" customWidth="1"/>
    <col min="10238" max="10238" width="14.28515625" style="88" customWidth="1"/>
    <col min="10239" max="10239" width="2" style="88" customWidth="1"/>
    <col min="10240" max="10240" width="12.28515625" style="88" customWidth="1"/>
    <col min="10241" max="10241" width="15" style="88" customWidth="1"/>
    <col min="10242" max="10242" width="14.28515625" style="88" customWidth="1"/>
    <col min="10243" max="10243" width="14" style="88" customWidth="1"/>
    <col min="10244" max="10244" width="14.140625" style="88" customWidth="1"/>
    <col min="10245" max="10245" width="14.28515625" style="88" customWidth="1"/>
    <col min="10246" max="10491" width="3.5703125" style="88"/>
    <col min="10492" max="10492" width="39.7109375" style="88" customWidth="1"/>
    <col min="10493" max="10493" width="15.85546875" style="88" customWidth="1"/>
    <col min="10494" max="10494" width="14.28515625" style="88" customWidth="1"/>
    <col min="10495" max="10495" width="2" style="88" customWidth="1"/>
    <col min="10496" max="10496" width="12.28515625" style="88" customWidth="1"/>
    <col min="10497" max="10497" width="15" style="88" customWidth="1"/>
    <col min="10498" max="10498" width="14.28515625" style="88" customWidth="1"/>
    <col min="10499" max="10499" width="14" style="88" customWidth="1"/>
    <col min="10500" max="10500" width="14.140625" style="88" customWidth="1"/>
    <col min="10501" max="10501" width="14.28515625" style="88" customWidth="1"/>
    <col min="10502" max="10747" width="3.5703125" style="88"/>
    <col min="10748" max="10748" width="39.7109375" style="88" customWidth="1"/>
    <col min="10749" max="10749" width="15.85546875" style="88" customWidth="1"/>
    <col min="10750" max="10750" width="14.28515625" style="88" customWidth="1"/>
    <col min="10751" max="10751" width="2" style="88" customWidth="1"/>
    <col min="10752" max="10752" width="12.28515625" style="88" customWidth="1"/>
    <col min="10753" max="10753" width="15" style="88" customWidth="1"/>
    <col min="10754" max="10754" width="14.28515625" style="88" customWidth="1"/>
    <col min="10755" max="10755" width="14" style="88" customWidth="1"/>
    <col min="10756" max="10756" width="14.140625" style="88" customWidth="1"/>
    <col min="10757" max="10757" width="14.28515625" style="88" customWidth="1"/>
    <col min="10758" max="11003" width="3.5703125" style="88"/>
    <col min="11004" max="11004" width="39.7109375" style="88" customWidth="1"/>
    <col min="11005" max="11005" width="15.85546875" style="88" customWidth="1"/>
    <col min="11006" max="11006" width="14.28515625" style="88" customWidth="1"/>
    <col min="11007" max="11007" width="2" style="88" customWidth="1"/>
    <col min="11008" max="11008" width="12.28515625" style="88" customWidth="1"/>
    <col min="11009" max="11009" width="15" style="88" customWidth="1"/>
    <col min="11010" max="11010" width="14.28515625" style="88" customWidth="1"/>
    <col min="11011" max="11011" width="14" style="88" customWidth="1"/>
    <col min="11012" max="11012" width="14.140625" style="88" customWidth="1"/>
    <col min="11013" max="11013" width="14.28515625" style="88" customWidth="1"/>
    <col min="11014" max="11259" width="3.5703125" style="88"/>
    <col min="11260" max="11260" width="39.7109375" style="88" customWidth="1"/>
    <col min="11261" max="11261" width="15.85546875" style="88" customWidth="1"/>
    <col min="11262" max="11262" width="14.28515625" style="88" customWidth="1"/>
    <col min="11263" max="11263" width="2" style="88" customWidth="1"/>
    <col min="11264" max="11264" width="12.28515625" style="88" customWidth="1"/>
    <col min="11265" max="11265" width="15" style="88" customWidth="1"/>
    <col min="11266" max="11266" width="14.28515625" style="88" customWidth="1"/>
    <col min="11267" max="11267" width="14" style="88" customWidth="1"/>
    <col min="11268" max="11268" width="14.140625" style="88" customWidth="1"/>
    <col min="11269" max="11269" width="14.28515625" style="88" customWidth="1"/>
    <col min="11270" max="11515" width="3.5703125" style="88"/>
    <col min="11516" max="11516" width="39.7109375" style="88" customWidth="1"/>
    <col min="11517" max="11517" width="15.85546875" style="88" customWidth="1"/>
    <col min="11518" max="11518" width="14.28515625" style="88" customWidth="1"/>
    <col min="11519" max="11519" width="2" style="88" customWidth="1"/>
    <col min="11520" max="11520" width="12.28515625" style="88" customWidth="1"/>
    <col min="11521" max="11521" width="15" style="88" customWidth="1"/>
    <col min="11522" max="11522" width="14.28515625" style="88" customWidth="1"/>
    <col min="11523" max="11523" width="14" style="88" customWidth="1"/>
    <col min="11524" max="11524" width="14.140625" style="88" customWidth="1"/>
    <col min="11525" max="11525" width="14.28515625" style="88" customWidth="1"/>
    <col min="11526" max="11771" width="3.5703125" style="88"/>
    <col min="11772" max="11772" width="39.7109375" style="88" customWidth="1"/>
    <col min="11773" max="11773" width="15.85546875" style="88" customWidth="1"/>
    <col min="11774" max="11774" width="14.28515625" style="88" customWidth="1"/>
    <col min="11775" max="11775" width="2" style="88" customWidth="1"/>
    <col min="11776" max="11776" width="12.28515625" style="88" customWidth="1"/>
    <col min="11777" max="11777" width="15" style="88" customWidth="1"/>
    <col min="11778" max="11778" width="14.28515625" style="88" customWidth="1"/>
    <col min="11779" max="11779" width="14" style="88" customWidth="1"/>
    <col min="11780" max="11780" width="14.140625" style="88" customWidth="1"/>
    <col min="11781" max="11781" width="14.28515625" style="88" customWidth="1"/>
    <col min="11782" max="12027" width="3.5703125" style="88"/>
    <col min="12028" max="12028" width="39.7109375" style="88" customWidth="1"/>
    <col min="12029" max="12029" width="15.85546875" style="88" customWidth="1"/>
    <col min="12030" max="12030" width="14.28515625" style="88" customWidth="1"/>
    <col min="12031" max="12031" width="2" style="88" customWidth="1"/>
    <col min="12032" max="12032" width="12.28515625" style="88" customWidth="1"/>
    <col min="12033" max="12033" width="15" style="88" customWidth="1"/>
    <col min="12034" max="12034" width="14.28515625" style="88" customWidth="1"/>
    <col min="12035" max="12035" width="14" style="88" customWidth="1"/>
    <col min="12036" max="12036" width="14.140625" style="88" customWidth="1"/>
    <col min="12037" max="12037" width="14.28515625" style="88" customWidth="1"/>
    <col min="12038" max="12283" width="3.5703125" style="88"/>
    <col min="12284" max="12284" width="39.7109375" style="88" customWidth="1"/>
    <col min="12285" max="12285" width="15.85546875" style="88" customWidth="1"/>
    <col min="12286" max="12286" width="14.28515625" style="88" customWidth="1"/>
    <col min="12287" max="12287" width="2" style="88" customWidth="1"/>
    <col min="12288" max="12288" width="12.28515625" style="88" customWidth="1"/>
    <col min="12289" max="12289" width="15" style="88" customWidth="1"/>
    <col min="12290" max="12290" width="14.28515625" style="88" customWidth="1"/>
    <col min="12291" max="12291" width="14" style="88" customWidth="1"/>
    <col min="12292" max="12292" width="14.140625" style="88" customWidth="1"/>
    <col min="12293" max="12293" width="14.28515625" style="88" customWidth="1"/>
    <col min="12294" max="12539" width="3.5703125" style="88"/>
    <col min="12540" max="12540" width="39.7109375" style="88" customWidth="1"/>
    <col min="12541" max="12541" width="15.85546875" style="88" customWidth="1"/>
    <col min="12542" max="12542" width="14.28515625" style="88" customWidth="1"/>
    <col min="12543" max="12543" width="2" style="88" customWidth="1"/>
    <col min="12544" max="12544" width="12.28515625" style="88" customWidth="1"/>
    <col min="12545" max="12545" width="15" style="88" customWidth="1"/>
    <col min="12546" max="12546" width="14.28515625" style="88" customWidth="1"/>
    <col min="12547" max="12547" width="14" style="88" customWidth="1"/>
    <col min="12548" max="12548" width="14.140625" style="88" customWidth="1"/>
    <col min="12549" max="12549" width="14.28515625" style="88" customWidth="1"/>
    <col min="12550" max="12795" width="3.5703125" style="88"/>
    <col min="12796" max="12796" width="39.7109375" style="88" customWidth="1"/>
    <col min="12797" max="12797" width="15.85546875" style="88" customWidth="1"/>
    <col min="12798" max="12798" width="14.28515625" style="88" customWidth="1"/>
    <col min="12799" max="12799" width="2" style="88" customWidth="1"/>
    <col min="12800" max="12800" width="12.28515625" style="88" customWidth="1"/>
    <col min="12801" max="12801" width="15" style="88" customWidth="1"/>
    <col min="12802" max="12802" width="14.28515625" style="88" customWidth="1"/>
    <col min="12803" max="12803" width="14" style="88" customWidth="1"/>
    <col min="12804" max="12804" width="14.140625" style="88" customWidth="1"/>
    <col min="12805" max="12805" width="14.28515625" style="88" customWidth="1"/>
    <col min="12806" max="13051" width="3.5703125" style="88"/>
    <col min="13052" max="13052" width="39.7109375" style="88" customWidth="1"/>
    <col min="13053" max="13053" width="15.85546875" style="88" customWidth="1"/>
    <col min="13054" max="13054" width="14.28515625" style="88" customWidth="1"/>
    <col min="13055" max="13055" width="2" style="88" customWidth="1"/>
    <col min="13056" max="13056" width="12.28515625" style="88" customWidth="1"/>
    <col min="13057" max="13057" width="15" style="88" customWidth="1"/>
    <col min="13058" max="13058" width="14.28515625" style="88" customWidth="1"/>
    <col min="13059" max="13059" width="14" style="88" customWidth="1"/>
    <col min="13060" max="13060" width="14.140625" style="88" customWidth="1"/>
    <col min="13061" max="13061" width="14.28515625" style="88" customWidth="1"/>
    <col min="13062" max="13307" width="3.5703125" style="88"/>
    <col min="13308" max="13308" width="39.7109375" style="88" customWidth="1"/>
    <col min="13309" max="13309" width="15.85546875" style="88" customWidth="1"/>
    <col min="13310" max="13310" width="14.28515625" style="88" customWidth="1"/>
    <col min="13311" max="13311" width="2" style="88" customWidth="1"/>
    <col min="13312" max="13312" width="12.28515625" style="88" customWidth="1"/>
    <col min="13313" max="13313" width="15" style="88" customWidth="1"/>
    <col min="13314" max="13314" width="14.28515625" style="88" customWidth="1"/>
    <col min="13315" max="13315" width="14" style="88" customWidth="1"/>
    <col min="13316" max="13316" width="14.140625" style="88" customWidth="1"/>
    <col min="13317" max="13317" width="14.28515625" style="88" customWidth="1"/>
    <col min="13318" max="13563" width="3.5703125" style="88"/>
    <col min="13564" max="13564" width="39.7109375" style="88" customWidth="1"/>
    <col min="13565" max="13565" width="15.85546875" style="88" customWidth="1"/>
    <col min="13566" max="13566" width="14.28515625" style="88" customWidth="1"/>
    <col min="13567" max="13567" width="2" style="88" customWidth="1"/>
    <col min="13568" max="13568" width="12.28515625" style="88" customWidth="1"/>
    <col min="13569" max="13569" width="15" style="88" customWidth="1"/>
    <col min="13570" max="13570" width="14.28515625" style="88" customWidth="1"/>
    <col min="13571" max="13571" width="14" style="88" customWidth="1"/>
    <col min="13572" max="13572" width="14.140625" style="88" customWidth="1"/>
    <col min="13573" max="13573" width="14.28515625" style="88" customWidth="1"/>
    <col min="13574" max="13819" width="3.5703125" style="88"/>
    <col min="13820" max="13820" width="39.7109375" style="88" customWidth="1"/>
    <col min="13821" max="13821" width="15.85546875" style="88" customWidth="1"/>
    <col min="13822" max="13822" width="14.28515625" style="88" customWidth="1"/>
    <col min="13823" max="13823" width="2" style="88" customWidth="1"/>
    <col min="13824" max="13824" width="12.28515625" style="88" customWidth="1"/>
    <col min="13825" max="13825" width="15" style="88" customWidth="1"/>
    <col min="13826" max="13826" width="14.28515625" style="88" customWidth="1"/>
    <col min="13827" max="13827" width="14" style="88" customWidth="1"/>
    <col min="13828" max="13828" width="14.140625" style="88" customWidth="1"/>
    <col min="13829" max="13829" width="14.28515625" style="88" customWidth="1"/>
    <col min="13830" max="14075" width="3.5703125" style="88"/>
    <col min="14076" max="14076" width="39.7109375" style="88" customWidth="1"/>
    <col min="14077" max="14077" width="15.85546875" style="88" customWidth="1"/>
    <col min="14078" max="14078" width="14.28515625" style="88" customWidth="1"/>
    <col min="14079" max="14079" width="2" style="88" customWidth="1"/>
    <col min="14080" max="14080" width="12.28515625" style="88" customWidth="1"/>
    <col min="14081" max="14081" width="15" style="88" customWidth="1"/>
    <col min="14082" max="14082" width="14.28515625" style="88" customWidth="1"/>
    <col min="14083" max="14083" width="14" style="88" customWidth="1"/>
    <col min="14084" max="14084" width="14.140625" style="88" customWidth="1"/>
    <col min="14085" max="14085" width="14.28515625" style="88" customWidth="1"/>
    <col min="14086" max="14331" width="3.5703125" style="88"/>
    <col min="14332" max="14332" width="39.7109375" style="88" customWidth="1"/>
    <col min="14333" max="14333" width="15.85546875" style="88" customWidth="1"/>
    <col min="14334" max="14334" width="14.28515625" style="88" customWidth="1"/>
    <col min="14335" max="14335" width="2" style="88" customWidth="1"/>
    <col min="14336" max="14336" width="12.28515625" style="88" customWidth="1"/>
    <col min="14337" max="14337" width="15" style="88" customWidth="1"/>
    <col min="14338" max="14338" width="14.28515625" style="88" customWidth="1"/>
    <col min="14339" max="14339" width="14" style="88" customWidth="1"/>
    <col min="14340" max="14340" width="14.140625" style="88" customWidth="1"/>
    <col min="14341" max="14341" width="14.28515625" style="88" customWidth="1"/>
    <col min="14342" max="14587" width="3.5703125" style="88"/>
    <col min="14588" max="14588" width="39.7109375" style="88" customWidth="1"/>
    <col min="14589" max="14589" width="15.85546875" style="88" customWidth="1"/>
    <col min="14590" max="14590" width="14.28515625" style="88" customWidth="1"/>
    <col min="14591" max="14591" width="2" style="88" customWidth="1"/>
    <col min="14592" max="14592" width="12.28515625" style="88" customWidth="1"/>
    <col min="14593" max="14593" width="15" style="88" customWidth="1"/>
    <col min="14594" max="14594" width="14.28515625" style="88" customWidth="1"/>
    <col min="14595" max="14595" width="14" style="88" customWidth="1"/>
    <col min="14596" max="14596" width="14.140625" style="88" customWidth="1"/>
    <col min="14597" max="14597" width="14.28515625" style="88" customWidth="1"/>
    <col min="14598" max="14843" width="3.5703125" style="88"/>
    <col min="14844" max="14844" width="39.7109375" style="88" customWidth="1"/>
    <col min="14845" max="14845" width="15.85546875" style="88" customWidth="1"/>
    <col min="14846" max="14846" width="14.28515625" style="88" customWidth="1"/>
    <col min="14847" max="14847" width="2" style="88" customWidth="1"/>
    <col min="14848" max="14848" width="12.28515625" style="88" customWidth="1"/>
    <col min="14849" max="14849" width="15" style="88" customWidth="1"/>
    <col min="14850" max="14850" width="14.28515625" style="88" customWidth="1"/>
    <col min="14851" max="14851" width="14" style="88" customWidth="1"/>
    <col min="14852" max="14852" width="14.140625" style="88" customWidth="1"/>
    <col min="14853" max="14853" width="14.28515625" style="88" customWidth="1"/>
    <col min="14854" max="15099" width="3.5703125" style="88"/>
    <col min="15100" max="15100" width="39.7109375" style="88" customWidth="1"/>
    <col min="15101" max="15101" width="15.85546875" style="88" customWidth="1"/>
    <col min="15102" max="15102" width="14.28515625" style="88" customWidth="1"/>
    <col min="15103" max="15103" width="2" style="88" customWidth="1"/>
    <col min="15104" max="15104" width="12.28515625" style="88" customWidth="1"/>
    <col min="15105" max="15105" width="15" style="88" customWidth="1"/>
    <col min="15106" max="15106" width="14.28515625" style="88" customWidth="1"/>
    <col min="15107" max="15107" width="14" style="88" customWidth="1"/>
    <col min="15108" max="15108" width="14.140625" style="88" customWidth="1"/>
    <col min="15109" max="15109" width="14.28515625" style="88" customWidth="1"/>
    <col min="15110" max="15355" width="3.5703125" style="88"/>
    <col min="15356" max="15356" width="39.7109375" style="88" customWidth="1"/>
    <col min="15357" max="15357" width="15.85546875" style="88" customWidth="1"/>
    <col min="15358" max="15358" width="14.28515625" style="88" customWidth="1"/>
    <col min="15359" max="15359" width="2" style="88" customWidth="1"/>
    <col min="15360" max="15360" width="12.28515625" style="88" customWidth="1"/>
    <col min="15361" max="15361" width="15" style="88" customWidth="1"/>
    <col min="15362" max="15362" width="14.28515625" style="88" customWidth="1"/>
    <col min="15363" max="15363" width="14" style="88" customWidth="1"/>
    <col min="15364" max="15364" width="14.140625" style="88" customWidth="1"/>
    <col min="15365" max="15365" width="14.28515625" style="88" customWidth="1"/>
    <col min="15366" max="15611" width="3.5703125" style="88"/>
    <col min="15612" max="15612" width="39.7109375" style="88" customWidth="1"/>
    <col min="15613" max="15613" width="15.85546875" style="88" customWidth="1"/>
    <col min="15614" max="15614" width="14.28515625" style="88" customWidth="1"/>
    <col min="15615" max="15615" width="2" style="88" customWidth="1"/>
    <col min="15616" max="15616" width="12.28515625" style="88" customWidth="1"/>
    <col min="15617" max="15617" width="15" style="88" customWidth="1"/>
    <col min="15618" max="15618" width="14.28515625" style="88" customWidth="1"/>
    <col min="15619" max="15619" width="14" style="88" customWidth="1"/>
    <col min="15620" max="15620" width="14.140625" style="88" customWidth="1"/>
    <col min="15621" max="15621" width="14.28515625" style="88" customWidth="1"/>
    <col min="15622" max="15867" width="3.5703125" style="88"/>
    <col min="15868" max="15868" width="39.7109375" style="88" customWidth="1"/>
    <col min="15869" max="15869" width="15.85546875" style="88" customWidth="1"/>
    <col min="15870" max="15870" width="14.28515625" style="88" customWidth="1"/>
    <col min="15871" max="15871" width="2" style="88" customWidth="1"/>
    <col min="15872" max="15872" width="12.28515625" style="88" customWidth="1"/>
    <col min="15873" max="15873" width="15" style="88" customWidth="1"/>
    <col min="15874" max="15874" width="14.28515625" style="88" customWidth="1"/>
    <col min="15875" max="15875" width="14" style="88" customWidth="1"/>
    <col min="15876" max="15876" width="14.140625" style="88" customWidth="1"/>
    <col min="15877" max="15877" width="14.28515625" style="88" customWidth="1"/>
    <col min="15878" max="16123" width="3.5703125" style="88"/>
    <col min="16124" max="16124" width="39.7109375" style="88" customWidth="1"/>
    <col min="16125" max="16125" width="15.85546875" style="88" customWidth="1"/>
    <col min="16126" max="16126" width="14.28515625" style="88" customWidth="1"/>
    <col min="16127" max="16127" width="2" style="88" customWidth="1"/>
    <col min="16128" max="16128" width="12.28515625" style="88" customWidth="1"/>
    <col min="16129" max="16129" width="15" style="88" customWidth="1"/>
    <col min="16130" max="16130" width="14.28515625" style="88" customWidth="1"/>
    <col min="16131" max="16131" width="14" style="88" customWidth="1"/>
    <col min="16132" max="16132" width="14.140625" style="88" customWidth="1"/>
    <col min="16133" max="16133" width="14.28515625" style="88" customWidth="1"/>
    <col min="16134" max="16384" width="3.5703125" style="88"/>
  </cols>
  <sheetData>
    <row r="1" spans="1:5" ht="16.5" customHeight="1">
      <c r="A1" s="85"/>
      <c r="B1" s="85"/>
      <c r="C1" s="85"/>
      <c r="D1" s="86" t="s">
        <v>277</v>
      </c>
      <c r="E1" s="87"/>
    </row>
    <row r="2" spans="1:5" ht="13.5" customHeight="1">
      <c r="A2" s="89" t="s">
        <v>278</v>
      </c>
      <c r="B2" s="90"/>
      <c r="C2" s="90"/>
      <c r="D2" s="91"/>
      <c r="E2" s="92"/>
    </row>
    <row r="3" spans="1:5">
      <c r="A3" s="90" t="s">
        <v>220</v>
      </c>
      <c r="B3" s="85"/>
      <c r="C3" s="85"/>
      <c r="D3" s="93"/>
      <c r="E3" s="87"/>
    </row>
    <row r="4" spans="1:5" ht="13.5" thickBot="1">
      <c r="A4" s="93" t="s">
        <v>0</v>
      </c>
      <c r="B4" s="93"/>
      <c r="C4" s="93"/>
      <c r="D4" s="93"/>
      <c r="E4" s="87"/>
    </row>
    <row r="5" spans="1:5" ht="21" customHeight="1" thickBot="1">
      <c r="A5" s="196" t="s">
        <v>1</v>
      </c>
      <c r="B5" s="197" t="s">
        <v>2</v>
      </c>
      <c r="C5" s="198" t="s">
        <v>279</v>
      </c>
      <c r="D5" s="201" t="s">
        <v>3</v>
      </c>
      <c r="E5" s="94"/>
    </row>
    <row r="6" spans="1:5" ht="16.5" customHeight="1" thickBot="1">
      <c r="A6" s="196"/>
      <c r="B6" s="197"/>
      <c r="C6" s="199"/>
      <c r="D6" s="202"/>
      <c r="E6" s="94"/>
    </row>
    <row r="7" spans="1:5" ht="30.75" customHeight="1" thickBot="1">
      <c r="A7" s="196"/>
      <c r="B7" s="197"/>
      <c r="C7" s="200"/>
      <c r="D7" s="203"/>
      <c r="E7" s="94"/>
    </row>
    <row r="8" spans="1:5" ht="15.75" customHeight="1">
      <c r="A8" s="95" t="s">
        <v>221</v>
      </c>
      <c r="B8" s="96">
        <f>SUM(B9:B11)</f>
        <v>1092371425</v>
      </c>
      <c r="C8" s="97">
        <f>SUM(C9:C11)</f>
        <v>1056566847</v>
      </c>
      <c r="D8" s="98">
        <f>SUM(D9:D11)</f>
        <v>35804578</v>
      </c>
      <c r="E8" s="94"/>
    </row>
    <row r="9" spans="1:5" ht="15" customHeight="1">
      <c r="A9" s="99" t="s">
        <v>4</v>
      </c>
      <c r="B9" s="100">
        <f>'[1]BY DEPT.-adjusted'!AK8</f>
        <v>867169089</v>
      </c>
      <c r="C9" s="101">
        <f>'[1]BY DEPT.-adjusted'!BE8</f>
        <v>854230591</v>
      </c>
      <c r="D9" s="102">
        <f>B9-C9</f>
        <v>12938498</v>
      </c>
      <c r="E9" s="94"/>
    </row>
    <row r="10" spans="1:5" ht="15" customHeight="1">
      <c r="A10" s="103" t="s">
        <v>5</v>
      </c>
      <c r="B10" s="100">
        <f>'[1]ANX-A1-website'!D90</f>
        <v>225202336</v>
      </c>
      <c r="C10" s="101">
        <f>'[1]BY DEPT.-adjusted'!BE91</f>
        <v>202336256</v>
      </c>
      <c r="D10" s="102">
        <f>B10-C10</f>
        <v>22866080</v>
      </c>
      <c r="E10" s="94"/>
    </row>
    <row r="11" spans="1:5" ht="18" hidden="1" customHeight="1">
      <c r="A11" s="103"/>
      <c r="B11" s="100"/>
      <c r="C11" s="101"/>
      <c r="D11" s="102">
        <f>B11-C11</f>
        <v>0</v>
      </c>
      <c r="E11" s="94"/>
    </row>
    <row r="12" spans="1:5" ht="17.25" customHeight="1">
      <c r="A12" s="95"/>
      <c r="B12" s="104"/>
      <c r="C12" s="105"/>
      <c r="D12" s="106"/>
      <c r="E12" s="94"/>
    </row>
    <row r="13" spans="1:5" ht="15" customHeight="1">
      <c r="A13" s="107" t="s">
        <v>222</v>
      </c>
      <c r="B13" s="108">
        <f>SUM(B14:B18)+SUM(B21:B24)</f>
        <v>723628575</v>
      </c>
      <c r="C13" s="109">
        <f>SUM(C14:C18)+SUM(C21:C24)</f>
        <v>698236379</v>
      </c>
      <c r="D13" s="110">
        <f>SUM(D14:D18)+SUM(D21:D24)</f>
        <v>25392196</v>
      </c>
      <c r="E13" s="94"/>
    </row>
    <row r="14" spans="1:5" ht="15.75" customHeight="1">
      <c r="A14" s="111" t="s">
        <v>223</v>
      </c>
      <c r="B14" s="112">
        <f>'[1]BY DEPT.-adjusted'!AK113</f>
        <v>23270917</v>
      </c>
      <c r="C14" s="113">
        <f>'[1]BY DEPT.-adjusted'!BE113</f>
        <v>27610990</v>
      </c>
      <c r="D14" s="102">
        <f>B14-C14</f>
        <v>-4340073</v>
      </c>
      <c r="E14" s="94"/>
    </row>
    <row r="15" spans="1:5" ht="15" customHeight="1">
      <c r="A15" s="114" t="s">
        <v>224</v>
      </c>
      <c r="B15" s="112">
        <f>'[1]BY DEPT.-adjusted'!AK114</f>
        <v>273309592</v>
      </c>
      <c r="C15" s="113">
        <f>'[1]BY DEPT.-adjusted'!BE114</f>
        <v>273309592</v>
      </c>
      <c r="D15" s="102">
        <f>B15-C15</f>
        <v>0</v>
      </c>
      <c r="E15" s="94"/>
    </row>
    <row r="16" spans="1:5" ht="15" customHeight="1">
      <c r="A16" s="111" t="s">
        <v>225</v>
      </c>
      <c r="B16" s="112">
        <f>'[1]BY DEPT.-adjusted'!AK115</f>
        <v>331</v>
      </c>
      <c r="C16" s="113">
        <f>'[1]BY DEPT.-adjusted'!BE115</f>
        <v>331</v>
      </c>
      <c r="D16" s="102">
        <f>B16-C16</f>
        <v>0</v>
      </c>
      <c r="E16" s="94"/>
    </row>
    <row r="17" spans="1:6" ht="15.75" customHeight="1">
      <c r="A17" s="111" t="s">
        <v>226</v>
      </c>
      <c r="B17" s="112">
        <f>'[1]BY DEPT.-adjusted'!AK116</f>
        <v>1094084</v>
      </c>
      <c r="C17" s="113">
        <f>'[1]BY DEPT.-adjusted'!BE116</f>
        <v>1094084</v>
      </c>
      <c r="D17" s="102">
        <f>B17-C17</f>
        <v>0</v>
      </c>
      <c r="E17" s="94"/>
    </row>
    <row r="18" spans="1:6" ht="15" customHeight="1">
      <c r="A18" s="111" t="s">
        <v>227</v>
      </c>
      <c r="B18" s="115">
        <f>SUM(B19:B20)</f>
        <v>26834442</v>
      </c>
      <c r="C18" s="116">
        <f>SUM(C19:C20)</f>
        <v>18736835</v>
      </c>
      <c r="D18" s="117">
        <f>SUM(D19:D20)</f>
        <v>8097607</v>
      </c>
      <c r="E18" s="94"/>
    </row>
    <row r="19" spans="1:6" ht="15" customHeight="1">
      <c r="A19" s="111" t="s">
        <v>214</v>
      </c>
      <c r="B19" s="112">
        <f>'[1]BY DEPT.-adjusted'!AK118</f>
        <v>15366575</v>
      </c>
      <c r="C19" s="113">
        <f>'[1]BY DEPT.-adjusted'!BE118</f>
        <v>12652165</v>
      </c>
      <c r="D19" s="102">
        <f t="shared" ref="D19:D24" si="0">B19-C19</f>
        <v>2714410</v>
      </c>
      <c r="E19" s="94"/>
    </row>
    <row r="20" spans="1:6" ht="15" customHeight="1">
      <c r="A20" s="111" t="s">
        <v>178</v>
      </c>
      <c r="B20" s="112">
        <f>'[1]BY DEPT.-adjusted'!AK119</f>
        <v>11467867</v>
      </c>
      <c r="C20" s="113">
        <f>'[1]BY DEPT.-adjusted'!BE119</f>
        <v>6084670</v>
      </c>
      <c r="D20" s="102">
        <f t="shared" si="0"/>
        <v>5383197</v>
      </c>
      <c r="E20" s="94"/>
    </row>
    <row r="21" spans="1:6" ht="15.75" customHeight="1">
      <c r="A21" s="111" t="s">
        <v>6</v>
      </c>
      <c r="B21" s="112">
        <f>'[1]BY DEPT.-adjusted'!AK120</f>
        <v>9969209</v>
      </c>
      <c r="C21" s="113">
        <f>'[1]BY DEPT.-adjusted'!BE120</f>
        <v>599760</v>
      </c>
      <c r="D21" s="102">
        <f t="shared" si="0"/>
        <v>9369449</v>
      </c>
      <c r="E21" s="94"/>
    </row>
    <row r="22" spans="1:6" ht="16.5" customHeight="1">
      <c r="A22" s="111" t="s">
        <v>7</v>
      </c>
      <c r="B22" s="112">
        <f>'[1]BY DEPT.-adjusted'!AK121</f>
        <v>23000000</v>
      </c>
      <c r="C22" s="113">
        <f>'[1]BY DEPT.-adjusted'!BE121</f>
        <v>27421000</v>
      </c>
      <c r="D22" s="102">
        <f t="shared" si="0"/>
        <v>-4421000</v>
      </c>
      <c r="E22" s="94"/>
    </row>
    <row r="23" spans="1:6" ht="15.75" customHeight="1">
      <c r="A23" s="111" t="s">
        <v>8</v>
      </c>
      <c r="B23" s="112">
        <f>'[1]BY DEPT.-adjusted'!AK122</f>
        <v>333107000</v>
      </c>
      <c r="C23" s="113">
        <f>'[1]BY DEPT.-adjusted'!BE122</f>
        <v>312799000</v>
      </c>
      <c r="D23" s="102">
        <f t="shared" si="0"/>
        <v>20308000</v>
      </c>
      <c r="E23" s="94"/>
    </row>
    <row r="24" spans="1:6" ht="15.75" customHeight="1">
      <c r="A24" s="114" t="s">
        <v>228</v>
      </c>
      <c r="B24" s="112">
        <f>'[1]BY DEPT.-adjusted'!AK123</f>
        <v>33043000</v>
      </c>
      <c r="C24" s="113">
        <f>'[1]BY DEPT.-adjusted'!BE123</f>
        <v>36664787</v>
      </c>
      <c r="D24" s="102">
        <f t="shared" si="0"/>
        <v>-3621787</v>
      </c>
      <c r="E24" s="94"/>
    </row>
    <row r="25" spans="1:6" ht="15.75" customHeight="1">
      <c r="A25" s="118"/>
      <c r="B25" s="112"/>
      <c r="C25" s="113"/>
      <c r="D25" s="119"/>
      <c r="E25" s="94"/>
    </row>
    <row r="26" spans="1:6" s="120" customFormat="1" ht="15" customHeight="1">
      <c r="A26" s="107" t="s">
        <v>229</v>
      </c>
      <c r="B26" s="108">
        <f>B27+B29+B33</f>
        <v>0</v>
      </c>
      <c r="C26" s="109">
        <f>C27+C29+C33</f>
        <v>61196774</v>
      </c>
      <c r="D26" s="110">
        <f>D27+D29+D33</f>
        <v>-61196774</v>
      </c>
      <c r="E26" s="94"/>
      <c r="F26" s="88"/>
    </row>
    <row r="27" spans="1:6" s="120" customFormat="1" ht="15" customHeight="1">
      <c r="A27" s="95" t="s">
        <v>230</v>
      </c>
      <c r="B27" s="107"/>
      <c r="C27" s="121">
        <f>'[1]BY DEPT.-adjusted'!BE232-C42</f>
        <v>20632383</v>
      </c>
      <c r="D27" s="106">
        <f>B27-C27</f>
        <v>-20632383</v>
      </c>
      <c r="E27" s="94"/>
    </row>
    <row r="28" spans="1:6" ht="16.5" customHeight="1">
      <c r="A28" s="99"/>
      <c r="B28" s="118"/>
      <c r="C28" s="122"/>
      <c r="D28" s="102"/>
      <c r="E28" s="94"/>
    </row>
    <row r="29" spans="1:6" ht="15" customHeight="1">
      <c r="A29" s="107" t="s">
        <v>231</v>
      </c>
      <c r="B29" s="108">
        <f>SUM(B30:B31)</f>
        <v>0</v>
      </c>
      <c r="C29" s="109">
        <f>SUM(C30:C31)</f>
        <v>26966966</v>
      </c>
      <c r="D29" s="110">
        <f>SUM(D30:D31)</f>
        <v>-26966966</v>
      </c>
      <c r="E29" s="104"/>
    </row>
    <row r="30" spans="1:6" ht="15" customHeight="1">
      <c r="A30" s="99" t="s">
        <v>232</v>
      </c>
      <c r="B30" s="111">
        <f>'[1]BY DEPT.-adjusted'!M128</f>
        <v>0</v>
      </c>
      <c r="C30" s="122">
        <f>'[1]BY DEPT.-adjusted'!BE128</f>
        <v>14315158</v>
      </c>
      <c r="D30" s="119">
        <f>B30-C30</f>
        <v>-14315158</v>
      </c>
      <c r="E30" s="94"/>
    </row>
    <row r="31" spans="1:6" ht="15" customHeight="1">
      <c r="A31" s="99" t="s">
        <v>233</v>
      </c>
      <c r="B31" s="118">
        <f>'[1]BY DEPT.-adjusted'!M212</f>
        <v>0</v>
      </c>
      <c r="C31" s="122">
        <f>'[1]BY DEPT.-adjusted'!BE212</f>
        <v>12651808</v>
      </c>
      <c r="D31" s="102">
        <f>B31-C31</f>
        <v>-12651808</v>
      </c>
      <c r="E31" s="94"/>
    </row>
    <row r="32" spans="1:6" ht="15" customHeight="1">
      <c r="A32" s="99"/>
      <c r="B32" s="103"/>
      <c r="C32" s="122"/>
      <c r="D32" s="119"/>
      <c r="E32" s="94"/>
    </row>
    <row r="33" spans="1:102" ht="15" customHeight="1">
      <c r="A33" s="107" t="s">
        <v>234</v>
      </c>
      <c r="B33" s="123">
        <f>SUM(B34:B37)</f>
        <v>0</v>
      </c>
      <c r="C33" s="124">
        <f>SUM(C34:C37)</f>
        <v>13597425</v>
      </c>
      <c r="D33" s="110">
        <f>SUM(D34:D37)</f>
        <v>-13597425</v>
      </c>
      <c r="E33" s="94"/>
    </row>
    <row r="34" spans="1:102" ht="15" customHeight="1">
      <c r="A34" s="111" t="s">
        <v>226</v>
      </c>
      <c r="B34" s="103"/>
      <c r="C34" s="122">
        <f>'[1]BY DEPT.-adjusted'!BE236</f>
        <v>518442</v>
      </c>
      <c r="D34" s="102">
        <f>B34-C34</f>
        <v>-518442</v>
      </c>
      <c r="E34" s="94"/>
    </row>
    <row r="35" spans="1:102" ht="15" customHeight="1">
      <c r="A35" s="111" t="s">
        <v>235</v>
      </c>
      <c r="B35" s="103"/>
      <c r="C35" s="122">
        <f>'[1]BY DEPT.-adjusted'!BE238</f>
        <v>1780199</v>
      </c>
      <c r="D35" s="102">
        <f>B35-C35</f>
        <v>-1780199</v>
      </c>
      <c r="E35" s="94"/>
    </row>
    <row r="36" spans="1:102" ht="15.75" customHeight="1">
      <c r="A36" s="114" t="s">
        <v>236</v>
      </c>
      <c r="B36" s="103"/>
      <c r="C36" s="122">
        <f>'[1]BY DEPT.-adjusted'!BE239</f>
        <v>11294533</v>
      </c>
      <c r="D36" s="102">
        <f>B36-C36</f>
        <v>-11294533</v>
      </c>
      <c r="E36" s="94"/>
    </row>
    <row r="37" spans="1:102" ht="15" customHeight="1">
      <c r="A37" s="125" t="s">
        <v>237</v>
      </c>
      <c r="B37" s="103"/>
      <c r="C37" s="122">
        <f>'[1]BY DEPT.-adjusted'!BE240</f>
        <v>4251</v>
      </c>
      <c r="D37" s="102">
        <f>B37-C37</f>
        <v>-4251</v>
      </c>
      <c r="E37" s="94"/>
    </row>
    <row r="38" spans="1:102" s="120" customFormat="1" ht="15" customHeight="1">
      <c r="A38" s="107"/>
      <c r="B38" s="107"/>
      <c r="C38" s="126"/>
      <c r="D38" s="102"/>
      <c r="E38" s="94"/>
      <c r="F38" s="88"/>
    </row>
    <row r="39" spans="1:102" s="120" customFormat="1" ht="15" customHeight="1">
      <c r="A39" s="107" t="s">
        <v>9</v>
      </c>
      <c r="B39" s="127">
        <f>B26+B13+B8</f>
        <v>1816000000</v>
      </c>
      <c r="C39" s="128">
        <f>C26+C13+C8</f>
        <v>1816000000</v>
      </c>
      <c r="D39" s="129">
        <f>D26+D13+D8</f>
        <v>0</v>
      </c>
      <c r="E39" s="94"/>
      <c r="F39" s="88"/>
    </row>
    <row r="40" spans="1:102" ht="15" customHeight="1">
      <c r="A40" s="118"/>
      <c r="B40" s="112"/>
      <c r="C40" s="113"/>
      <c r="D40" s="119"/>
      <c r="E40" s="94"/>
    </row>
    <row r="41" spans="1:102" ht="15" customHeight="1">
      <c r="A41" s="107" t="s">
        <v>238</v>
      </c>
      <c r="B41" s="130">
        <f>SUM(B42:B43)</f>
        <v>57035818</v>
      </c>
      <c r="C41" s="131">
        <f>SUM(C42:C43)</f>
        <v>57035818</v>
      </c>
      <c r="D41" s="132">
        <f>SUM(D42:D43)</f>
        <v>0</v>
      </c>
      <c r="E41" s="94"/>
    </row>
    <row r="42" spans="1:102" ht="15" customHeight="1">
      <c r="A42" s="118" t="s">
        <v>239</v>
      </c>
      <c r="B42" s="103">
        <f>C42</f>
        <v>55529000</v>
      </c>
      <c r="C42" s="122">
        <v>55529000</v>
      </c>
      <c r="D42" s="102">
        <f>B42-C42</f>
        <v>0</v>
      </c>
      <c r="E42" s="94"/>
    </row>
    <row r="43" spans="1:102" ht="15" customHeight="1">
      <c r="A43" s="114" t="s">
        <v>240</v>
      </c>
      <c r="B43" s="103">
        <f>C43</f>
        <v>1506818</v>
      </c>
      <c r="C43" s="122">
        <f>'[1]BY DEPT.-adjusted'!BE242</f>
        <v>1506818</v>
      </c>
      <c r="D43" s="102">
        <f>B43-C43</f>
        <v>0</v>
      </c>
      <c r="E43" s="94"/>
    </row>
    <row r="44" spans="1:102" ht="13.5" customHeight="1">
      <c r="A44" s="118"/>
      <c r="B44" s="118"/>
      <c r="C44" s="133"/>
      <c r="D44" s="119"/>
      <c r="E44" s="94"/>
    </row>
    <row r="45" spans="1:102" ht="15" customHeight="1" thickBot="1">
      <c r="A45" s="134" t="s">
        <v>13</v>
      </c>
      <c r="B45" s="134">
        <f>B41+B39</f>
        <v>1873035818</v>
      </c>
      <c r="C45" s="135">
        <f>C41+C39</f>
        <v>1873035818</v>
      </c>
      <c r="D45" s="136">
        <f>D41+D39</f>
        <v>0</v>
      </c>
      <c r="E45" s="137"/>
    </row>
    <row r="46" spans="1:102" s="139" customFormat="1" ht="15" customHeight="1" thickTop="1">
      <c r="A46" s="138"/>
      <c r="B46" s="93"/>
      <c r="C46" s="93"/>
      <c r="D46" s="93"/>
      <c r="E46" s="94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</row>
    <row r="47" spans="1:102" s="139" customFormat="1" ht="27.75" customHeight="1">
      <c r="A47" s="138"/>
      <c r="B47" s="93"/>
      <c r="C47" s="93"/>
      <c r="D47" s="93"/>
      <c r="E47" s="94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</row>
    <row r="48" spans="1:102" s="141" customFormat="1">
      <c r="A48" s="140"/>
      <c r="B48" s="140"/>
      <c r="D48" s="140"/>
      <c r="E48" s="94"/>
      <c r="F48" s="88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</row>
    <row r="49" spans="1:102" s="141" customFormat="1">
      <c r="A49" s="140"/>
      <c r="B49" s="140"/>
      <c r="C49" s="140"/>
      <c r="D49" s="140"/>
      <c r="E49" s="94"/>
      <c r="F49" s="88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</row>
    <row r="50" spans="1:102" s="141" customFormat="1" ht="13.5">
      <c r="A50" s="193" t="s">
        <v>280</v>
      </c>
      <c r="B50" s="194">
        <f>'[1]ANX-A1-website'!D242</f>
        <v>1873035818</v>
      </c>
      <c r="C50" s="195">
        <f>'[1]ANX-A1-website'!E242</f>
        <v>1873035818</v>
      </c>
      <c r="D50" s="194">
        <f>'[1]BY DEPT.-adjusted'!BI245</f>
        <v>0</v>
      </c>
      <c r="E50" s="94"/>
      <c r="F50" s="88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</row>
    <row r="51" spans="1:102" s="141" customFormat="1" ht="13.5">
      <c r="A51" s="143"/>
      <c r="B51" s="140">
        <f>B50-B45</f>
        <v>0</v>
      </c>
      <c r="C51" s="140">
        <f>C50-C45</f>
        <v>0</v>
      </c>
      <c r="D51" s="140">
        <f>D50-D45</f>
        <v>0</v>
      </c>
      <c r="E51" s="94"/>
      <c r="F51" s="88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</row>
    <row r="52" spans="1:102" s="141" customFormat="1" ht="13.5">
      <c r="A52" s="143"/>
      <c r="B52" s="140"/>
      <c r="C52" s="140"/>
      <c r="D52" s="140"/>
      <c r="E52" s="94"/>
      <c r="F52" s="88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</row>
    <row r="53" spans="1:102">
      <c r="A53" s="144"/>
      <c r="B53" s="144"/>
      <c r="C53" s="144"/>
      <c r="D53" s="145"/>
      <c r="E53" s="94"/>
    </row>
    <row r="54" spans="1:102">
      <c r="A54" s="144"/>
      <c r="B54" s="144"/>
      <c r="C54" s="144"/>
      <c r="D54" s="146"/>
      <c r="E54" s="94"/>
    </row>
    <row r="55" spans="1:102">
      <c r="A55" s="144"/>
      <c r="B55" s="144"/>
      <c r="C55" s="144"/>
      <c r="D55" s="145"/>
      <c r="E55" s="94"/>
    </row>
    <row r="56" spans="1:102">
      <c r="A56" s="144"/>
      <c r="B56" s="144"/>
      <c r="C56" s="144"/>
      <c r="D56" s="145"/>
      <c r="E56" s="94"/>
    </row>
    <row r="57" spans="1:102">
      <c r="A57" s="144"/>
      <c r="B57" s="144"/>
      <c r="C57" s="144"/>
      <c r="D57" s="145"/>
      <c r="E57" s="94"/>
    </row>
    <row r="58" spans="1:102">
      <c r="A58" s="144"/>
      <c r="B58" s="144"/>
      <c r="C58" s="144"/>
      <c r="D58" s="145"/>
      <c r="E58" s="94"/>
    </row>
    <row r="59" spans="1:102">
      <c r="A59" s="145"/>
      <c r="B59" s="145"/>
      <c r="C59" s="145"/>
      <c r="D59" s="145"/>
      <c r="E59" s="94"/>
    </row>
    <row r="60" spans="1:102">
      <c r="A60" s="145"/>
      <c r="B60" s="145"/>
      <c r="C60" s="145"/>
      <c r="D60" s="145"/>
      <c r="E60" s="94"/>
    </row>
    <row r="61" spans="1:102">
      <c r="A61" s="145"/>
      <c r="B61" s="145"/>
      <c r="C61" s="145"/>
      <c r="D61" s="145"/>
      <c r="E61" s="94"/>
    </row>
    <row r="62" spans="1:102">
      <c r="A62" s="145"/>
      <c r="B62" s="145"/>
      <c r="C62" s="145"/>
      <c r="D62" s="145"/>
      <c r="E62" s="94"/>
    </row>
    <row r="63" spans="1:102">
      <c r="A63" s="145"/>
      <c r="B63" s="145"/>
      <c r="C63" s="145"/>
      <c r="D63" s="145"/>
      <c r="E63" s="94"/>
    </row>
    <row r="64" spans="1:102">
      <c r="A64" s="145"/>
      <c r="B64" s="145"/>
      <c r="C64" s="145"/>
      <c r="D64" s="145"/>
      <c r="E64" s="94"/>
    </row>
    <row r="65" spans="1:102">
      <c r="A65" s="145"/>
      <c r="B65" s="145"/>
      <c r="C65" s="145"/>
      <c r="D65" s="145"/>
      <c r="E65" s="94"/>
    </row>
    <row r="66" spans="1:102">
      <c r="A66" s="145"/>
      <c r="B66" s="145"/>
      <c r="C66" s="145"/>
      <c r="D66" s="145"/>
      <c r="E66" s="94"/>
    </row>
    <row r="67" spans="1:102">
      <c r="A67" s="145"/>
      <c r="B67" s="145"/>
      <c r="C67" s="145"/>
      <c r="D67" s="145"/>
      <c r="E67" s="94"/>
    </row>
    <row r="68" spans="1:102">
      <c r="A68" s="145"/>
      <c r="B68" s="145"/>
      <c r="C68" s="145"/>
      <c r="D68" s="145"/>
      <c r="E68" s="94"/>
    </row>
    <row r="69" spans="1:102">
      <c r="A69" s="145"/>
      <c r="B69" s="145"/>
      <c r="C69" s="145"/>
      <c r="D69" s="145"/>
      <c r="E69" s="94"/>
    </row>
    <row r="70" spans="1:102">
      <c r="A70" s="145"/>
      <c r="B70" s="145"/>
      <c r="C70" s="145"/>
      <c r="D70" s="145"/>
      <c r="E70" s="94"/>
    </row>
    <row r="71" spans="1:102">
      <c r="A71" s="145"/>
      <c r="B71" s="145"/>
      <c r="C71" s="145"/>
      <c r="D71" s="145"/>
      <c r="E71" s="94"/>
    </row>
    <row r="72" spans="1:102">
      <c r="A72" s="145"/>
      <c r="B72" s="145"/>
      <c r="C72" s="145"/>
      <c r="D72" s="145"/>
    </row>
    <row r="73" spans="1:102">
      <c r="A73" s="145"/>
      <c r="B73" s="145"/>
      <c r="C73" s="145"/>
      <c r="D73" s="145"/>
    </row>
    <row r="74" spans="1:102">
      <c r="A74" s="145"/>
      <c r="B74" s="145"/>
      <c r="C74" s="145"/>
      <c r="D74" s="145"/>
    </row>
    <row r="75" spans="1:102">
      <c r="A75" s="145"/>
      <c r="B75" s="145"/>
      <c r="C75" s="145"/>
      <c r="D75" s="145"/>
    </row>
    <row r="76" spans="1:102">
      <c r="A76" s="145"/>
      <c r="B76" s="145"/>
      <c r="C76" s="145"/>
      <c r="D76" s="145"/>
    </row>
    <row r="77" spans="1:102" s="145" customFormat="1"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</row>
    <row r="78" spans="1:102" s="145" customFormat="1"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</row>
    <row r="79" spans="1:102" s="145" customFormat="1"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</row>
    <row r="80" spans="1:102" s="145" customFormat="1"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</row>
    <row r="81" spans="6:102" s="145" customFormat="1"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</row>
    <row r="82" spans="6:102" s="145" customFormat="1"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</row>
    <row r="83" spans="6:102" s="145" customFormat="1"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</row>
    <row r="84" spans="6:102" s="145" customFormat="1"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</row>
    <row r="85" spans="6:102" s="145" customFormat="1"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</row>
    <row r="86" spans="6:102" s="145" customFormat="1"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</row>
    <row r="87" spans="6:102" s="145" customFormat="1"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</row>
    <row r="88" spans="6:102" s="145" customFormat="1"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</row>
    <row r="89" spans="6:102" s="145" customFormat="1"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</row>
    <row r="90" spans="6:102" s="145" customFormat="1"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</row>
    <row r="91" spans="6:102" s="145" customFormat="1"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</row>
    <row r="92" spans="6:102" s="145" customFormat="1"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</row>
    <row r="93" spans="6:102" s="145" customFormat="1"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</row>
    <row r="94" spans="6:102" s="145" customFormat="1"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</row>
    <row r="95" spans="6:102" s="145" customFormat="1"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</row>
    <row r="96" spans="6:102" s="145" customFormat="1"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</row>
    <row r="97" spans="6:102" s="145" customFormat="1"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</row>
    <row r="98" spans="6:102" s="145" customFormat="1"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</row>
    <row r="99" spans="6:102" s="145" customFormat="1"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</row>
    <row r="100" spans="6:102" s="145" customFormat="1"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</row>
    <row r="101" spans="6:102" s="145" customFormat="1"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</row>
    <row r="102" spans="6:102" s="145" customFormat="1"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</row>
    <row r="103" spans="6:102" s="145" customFormat="1"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</row>
    <row r="104" spans="6:102" s="145" customFormat="1"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</row>
    <row r="105" spans="6:102" s="145" customFormat="1"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</row>
    <row r="106" spans="6:102" s="145" customFormat="1"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</row>
    <row r="107" spans="6:102" s="145" customFormat="1"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</row>
    <row r="108" spans="6:102" s="145" customFormat="1"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</row>
    <row r="109" spans="6:102" s="145" customFormat="1"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</row>
    <row r="110" spans="6:102" s="145" customFormat="1"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</row>
    <row r="111" spans="6:102" s="145" customFormat="1"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</row>
    <row r="112" spans="6:102" s="145" customFormat="1"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</row>
    <row r="113" spans="6:102" s="145" customFormat="1"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</row>
    <row r="114" spans="6:102" s="145" customFormat="1"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</row>
    <row r="115" spans="6:102" s="145" customFormat="1"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8"/>
      <c r="CW115" s="88"/>
      <c r="CX115" s="88"/>
    </row>
    <row r="116" spans="6:102" s="145" customFormat="1"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</row>
    <row r="117" spans="6:102" s="145" customFormat="1"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</row>
    <row r="118" spans="6:102" s="145" customFormat="1"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</row>
    <row r="119" spans="6:102" s="145" customFormat="1"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</row>
    <row r="120" spans="6:102" s="145" customFormat="1"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</row>
    <row r="121" spans="6:102" s="145" customFormat="1"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</row>
    <row r="122" spans="6:102" s="145" customFormat="1"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</row>
    <row r="123" spans="6:102" s="145" customFormat="1"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</row>
    <row r="124" spans="6:102" s="145" customFormat="1"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</row>
    <row r="125" spans="6:102" s="145" customFormat="1"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</row>
    <row r="126" spans="6:102" s="145" customFormat="1"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</row>
    <row r="127" spans="6:102" s="145" customFormat="1"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</row>
    <row r="128" spans="6:102" s="145" customFormat="1"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</row>
    <row r="129" spans="6:102" s="145" customFormat="1"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</row>
    <row r="130" spans="6:102" s="145" customFormat="1"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</row>
    <row r="131" spans="6:102" s="145" customFormat="1"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</row>
    <row r="132" spans="6:102" s="145" customFormat="1"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</row>
    <row r="133" spans="6:102" s="145" customFormat="1"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88"/>
      <c r="CV133" s="88"/>
      <c r="CW133" s="88"/>
      <c r="CX133" s="88"/>
    </row>
    <row r="134" spans="6:102" s="145" customFormat="1"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  <c r="CU134" s="88"/>
      <c r="CV134" s="88"/>
      <c r="CW134" s="88"/>
      <c r="CX134" s="88"/>
    </row>
    <row r="135" spans="6:102" s="145" customFormat="1"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  <c r="CU135" s="88"/>
      <c r="CV135" s="88"/>
      <c r="CW135" s="88"/>
      <c r="CX135" s="88"/>
    </row>
    <row r="136" spans="6:102" s="145" customFormat="1"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8"/>
    </row>
    <row r="137" spans="6:102" s="145" customFormat="1"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</row>
    <row r="138" spans="6:102" s="145" customFormat="1"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88"/>
      <c r="CV138" s="88"/>
      <c r="CW138" s="88"/>
      <c r="CX138" s="88"/>
    </row>
    <row r="139" spans="6:102" s="145" customFormat="1"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  <c r="BZ139" s="88"/>
      <c r="CA139" s="88"/>
      <c r="CB139" s="88"/>
      <c r="CC139" s="88"/>
      <c r="CD139" s="88"/>
      <c r="CE139" s="88"/>
      <c r="CF139" s="88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  <c r="CU139" s="88"/>
      <c r="CV139" s="88"/>
      <c r="CW139" s="88"/>
      <c r="CX139" s="88"/>
    </row>
    <row r="140" spans="6:102" s="145" customFormat="1"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  <c r="BZ140" s="88"/>
      <c r="CA140" s="88"/>
      <c r="CB140" s="88"/>
      <c r="CC140" s="88"/>
      <c r="CD140" s="88"/>
      <c r="CE140" s="88"/>
      <c r="CF140" s="88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  <c r="CU140" s="88"/>
      <c r="CV140" s="88"/>
      <c r="CW140" s="88"/>
      <c r="CX140" s="88"/>
    </row>
    <row r="141" spans="6:102" s="145" customFormat="1"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  <c r="BZ141" s="88"/>
      <c r="CA141" s="88"/>
      <c r="CB141" s="88"/>
      <c r="CC141" s="88"/>
      <c r="CD141" s="88"/>
      <c r="CE141" s="88"/>
      <c r="CF141" s="88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  <c r="CU141" s="88"/>
      <c r="CV141" s="88"/>
      <c r="CW141" s="88"/>
      <c r="CX141" s="88"/>
    </row>
    <row r="142" spans="6:102" s="145" customFormat="1"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  <c r="BZ142" s="88"/>
      <c r="CA142" s="88"/>
      <c r="CB142" s="88"/>
      <c r="CC142" s="88"/>
      <c r="CD142" s="88"/>
      <c r="CE142" s="88"/>
      <c r="CF142" s="88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  <c r="CU142" s="88"/>
      <c r="CV142" s="88"/>
      <c r="CW142" s="88"/>
      <c r="CX142" s="88"/>
    </row>
    <row r="143" spans="6:102" s="145" customFormat="1"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  <c r="BZ143" s="88"/>
      <c r="CA143" s="88"/>
      <c r="CB143" s="88"/>
      <c r="CC143" s="88"/>
      <c r="CD143" s="88"/>
      <c r="CE143" s="88"/>
      <c r="CF143" s="88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  <c r="CU143" s="88"/>
      <c r="CV143" s="88"/>
      <c r="CW143" s="88"/>
      <c r="CX143" s="88"/>
    </row>
    <row r="144" spans="6:102" s="145" customFormat="1"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8"/>
      <c r="CV144" s="88"/>
      <c r="CW144" s="88"/>
      <c r="CX144" s="88"/>
    </row>
    <row r="145" spans="6:102" s="145" customFormat="1"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  <c r="BZ145" s="88"/>
      <c r="CA145" s="88"/>
      <c r="CB145" s="88"/>
      <c r="CC145" s="88"/>
      <c r="CD145" s="88"/>
      <c r="CE145" s="88"/>
      <c r="CF145" s="88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  <c r="CU145" s="88"/>
      <c r="CV145" s="88"/>
      <c r="CW145" s="88"/>
      <c r="CX145" s="88"/>
    </row>
    <row r="146" spans="6:102" s="145" customFormat="1"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  <c r="CI146" s="88"/>
      <c r="CJ146" s="88"/>
      <c r="CK146" s="88"/>
      <c r="CL146" s="88"/>
      <c r="CM146" s="88"/>
      <c r="CN146" s="88"/>
      <c r="CO146" s="88"/>
      <c r="CP146" s="88"/>
      <c r="CQ146" s="88"/>
      <c r="CR146" s="88"/>
      <c r="CS146" s="88"/>
      <c r="CT146" s="88"/>
      <c r="CU146" s="88"/>
      <c r="CV146" s="88"/>
      <c r="CW146" s="88"/>
      <c r="CX146" s="88"/>
    </row>
    <row r="147" spans="6:102" s="145" customFormat="1"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8"/>
      <c r="CC147" s="88"/>
      <c r="CD147" s="88"/>
      <c r="CE147" s="88"/>
      <c r="CF147" s="88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  <c r="CU147" s="88"/>
      <c r="CV147" s="88"/>
      <c r="CW147" s="88"/>
      <c r="CX147" s="88"/>
    </row>
    <row r="148" spans="6:102" s="145" customFormat="1"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88"/>
      <c r="CX148" s="88"/>
    </row>
    <row r="149" spans="6:102" s="145" customFormat="1"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  <c r="BZ149" s="88"/>
      <c r="CA149" s="88"/>
      <c r="CB149" s="88"/>
      <c r="CC149" s="88"/>
      <c r="CD149" s="88"/>
      <c r="CE149" s="88"/>
      <c r="CF149" s="88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  <c r="CU149" s="88"/>
      <c r="CV149" s="88"/>
      <c r="CW149" s="88"/>
      <c r="CX149" s="88"/>
    </row>
    <row r="150" spans="6:102" s="145" customFormat="1"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  <c r="BZ150" s="88"/>
      <c r="CA150" s="88"/>
      <c r="CB150" s="88"/>
      <c r="CC150" s="88"/>
      <c r="CD150" s="88"/>
      <c r="CE150" s="88"/>
      <c r="CF150" s="88"/>
      <c r="CG150" s="88"/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  <c r="CU150" s="88"/>
      <c r="CV150" s="88"/>
      <c r="CW150" s="88"/>
      <c r="CX150" s="88"/>
    </row>
    <row r="151" spans="6:102" s="145" customFormat="1"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  <c r="BZ151" s="88"/>
      <c r="CA151" s="88"/>
      <c r="CB151" s="88"/>
      <c r="CC151" s="88"/>
      <c r="CD151" s="88"/>
      <c r="CE151" s="88"/>
      <c r="CF151" s="88"/>
      <c r="CG151" s="88"/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  <c r="CU151" s="88"/>
      <c r="CV151" s="88"/>
      <c r="CW151" s="88"/>
      <c r="CX151" s="88"/>
    </row>
    <row r="152" spans="6:102" s="145" customFormat="1"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  <c r="BZ152" s="88"/>
      <c r="CA152" s="88"/>
      <c r="CB152" s="88"/>
      <c r="CC152" s="88"/>
      <c r="CD152" s="88"/>
      <c r="CE152" s="88"/>
      <c r="CF152" s="88"/>
      <c r="CG152" s="88"/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  <c r="CU152" s="88"/>
      <c r="CV152" s="88"/>
      <c r="CW152" s="88"/>
      <c r="CX152" s="88"/>
    </row>
    <row r="153" spans="6:102" s="145" customFormat="1"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  <c r="BZ153" s="88"/>
      <c r="CA153" s="88"/>
      <c r="CB153" s="88"/>
      <c r="CC153" s="88"/>
      <c r="CD153" s="88"/>
      <c r="CE153" s="88"/>
      <c r="CF153" s="88"/>
      <c r="CG153" s="88"/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  <c r="CU153" s="88"/>
      <c r="CV153" s="88"/>
      <c r="CW153" s="88"/>
      <c r="CX153" s="88"/>
    </row>
    <row r="154" spans="6:102" s="145" customFormat="1"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  <c r="BZ154" s="88"/>
      <c r="CA154" s="88"/>
      <c r="CB154" s="88"/>
      <c r="CC154" s="88"/>
      <c r="CD154" s="88"/>
      <c r="CE154" s="88"/>
      <c r="CF154" s="88"/>
      <c r="CG154" s="88"/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  <c r="CU154" s="88"/>
      <c r="CV154" s="88"/>
      <c r="CW154" s="88"/>
      <c r="CX154" s="88"/>
    </row>
    <row r="155" spans="6:102" s="145" customFormat="1"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  <c r="BZ155" s="88"/>
      <c r="CA155" s="88"/>
      <c r="CB155" s="88"/>
      <c r="CC155" s="88"/>
      <c r="CD155" s="88"/>
      <c r="CE155" s="88"/>
      <c r="CF155" s="88"/>
      <c r="CG155" s="88"/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  <c r="CU155" s="88"/>
      <c r="CV155" s="88"/>
      <c r="CW155" s="88"/>
      <c r="CX155" s="88"/>
    </row>
    <row r="156" spans="6:102" s="145" customFormat="1"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  <c r="BZ156" s="88"/>
      <c r="CA156" s="88"/>
      <c r="CB156" s="88"/>
      <c r="CC156" s="88"/>
      <c r="CD156" s="88"/>
      <c r="CE156" s="88"/>
      <c r="CF156" s="88"/>
      <c r="CG156" s="88"/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  <c r="CU156" s="88"/>
      <c r="CV156" s="88"/>
      <c r="CW156" s="88"/>
      <c r="CX156" s="88"/>
    </row>
    <row r="157" spans="6:102" s="145" customFormat="1"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88"/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  <c r="CU157" s="88"/>
      <c r="CV157" s="88"/>
      <c r="CW157" s="88"/>
      <c r="CX157" s="88"/>
    </row>
    <row r="158" spans="6:102" s="145" customFormat="1"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88"/>
      <c r="CV158" s="88"/>
      <c r="CW158" s="88"/>
      <c r="CX158" s="88"/>
    </row>
    <row r="159" spans="6:102" s="145" customFormat="1"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  <c r="CU159" s="88"/>
      <c r="CV159" s="88"/>
      <c r="CW159" s="88"/>
      <c r="CX159" s="88"/>
    </row>
    <row r="160" spans="6:102" s="145" customFormat="1"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  <c r="CU160" s="88"/>
      <c r="CV160" s="88"/>
      <c r="CW160" s="88"/>
      <c r="CX160" s="88"/>
    </row>
    <row r="161" spans="6:102" s="145" customFormat="1"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  <c r="CU161" s="88"/>
      <c r="CV161" s="88"/>
      <c r="CW161" s="88"/>
      <c r="CX161" s="88"/>
    </row>
    <row r="162" spans="6:102" s="145" customFormat="1"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  <c r="CU162" s="88"/>
      <c r="CV162" s="88"/>
      <c r="CW162" s="88"/>
      <c r="CX162" s="88"/>
    </row>
    <row r="163" spans="6:102" s="145" customFormat="1"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88"/>
      <c r="CV163" s="88"/>
      <c r="CW163" s="88"/>
      <c r="CX163" s="88"/>
    </row>
    <row r="164" spans="6:102" s="145" customFormat="1"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  <c r="CU164" s="88"/>
      <c r="CV164" s="88"/>
      <c r="CW164" s="88"/>
      <c r="CX164" s="88"/>
    </row>
    <row r="165" spans="6:102" s="145" customFormat="1"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  <c r="CU165" s="88"/>
      <c r="CV165" s="88"/>
      <c r="CW165" s="88"/>
      <c r="CX165" s="88"/>
    </row>
    <row r="166" spans="6:102" s="145" customFormat="1"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  <c r="CU166" s="88"/>
      <c r="CV166" s="88"/>
      <c r="CW166" s="88"/>
      <c r="CX166" s="88"/>
    </row>
    <row r="167" spans="6:102" s="145" customFormat="1"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  <c r="CU167" s="88"/>
      <c r="CV167" s="88"/>
      <c r="CW167" s="88"/>
      <c r="CX167" s="88"/>
    </row>
    <row r="168" spans="6:102" s="145" customFormat="1"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  <c r="BZ168" s="88"/>
      <c r="CA168" s="88"/>
      <c r="CB168" s="88"/>
      <c r="CC168" s="88"/>
      <c r="CD168" s="88"/>
      <c r="CE168" s="88"/>
      <c r="CF168" s="88"/>
      <c r="CG168" s="88"/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  <c r="CU168" s="88"/>
      <c r="CV168" s="88"/>
      <c r="CW168" s="88"/>
      <c r="CX168" s="88"/>
    </row>
    <row r="169" spans="6:102" s="145" customFormat="1"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8"/>
      <c r="CF169" s="88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  <c r="CU169" s="88"/>
      <c r="CV169" s="88"/>
      <c r="CW169" s="88"/>
      <c r="CX169" s="88"/>
    </row>
    <row r="170" spans="6:102" s="145" customFormat="1"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8"/>
      <c r="CC170" s="88"/>
      <c r="CD170" s="88"/>
      <c r="CE170" s="88"/>
      <c r="CF170" s="88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  <c r="CU170" s="88"/>
      <c r="CV170" s="88"/>
      <c r="CW170" s="88"/>
      <c r="CX170" s="88"/>
    </row>
    <row r="171" spans="6:102" s="145" customFormat="1"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  <c r="CW171" s="88"/>
      <c r="CX171" s="88"/>
    </row>
    <row r="172" spans="6:102" s="145" customFormat="1"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  <c r="CW172" s="88"/>
      <c r="CX172" s="88"/>
    </row>
    <row r="173" spans="6:102" s="145" customFormat="1"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  <c r="BZ173" s="88"/>
      <c r="CA173" s="88"/>
      <c r="CB173" s="88"/>
      <c r="CC173" s="88"/>
      <c r="CD173" s="88"/>
      <c r="CE173" s="88"/>
      <c r="CF173" s="88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88"/>
      <c r="CV173" s="88"/>
      <c r="CW173" s="88"/>
      <c r="CX173" s="88"/>
    </row>
    <row r="174" spans="6:102" s="145" customFormat="1"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  <c r="BZ174" s="88"/>
      <c r="CA174" s="88"/>
      <c r="CB174" s="88"/>
      <c r="CC174" s="88"/>
      <c r="CD174" s="88"/>
      <c r="CE174" s="88"/>
      <c r="CF174" s="88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  <c r="CU174" s="88"/>
      <c r="CV174" s="88"/>
      <c r="CW174" s="88"/>
      <c r="CX174" s="88"/>
    </row>
    <row r="175" spans="6:102" s="145" customFormat="1"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  <c r="BZ175" s="88"/>
      <c r="CA175" s="88"/>
      <c r="CB175" s="88"/>
      <c r="CC175" s="88"/>
      <c r="CD175" s="88"/>
      <c r="CE175" s="88"/>
      <c r="CF175" s="88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  <c r="CU175" s="88"/>
      <c r="CV175" s="88"/>
      <c r="CW175" s="88"/>
      <c r="CX175" s="88"/>
    </row>
    <row r="176" spans="6:102" s="145" customFormat="1"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  <c r="BZ176" s="88"/>
      <c r="CA176" s="88"/>
      <c r="CB176" s="88"/>
      <c r="CC176" s="88"/>
      <c r="CD176" s="88"/>
      <c r="CE176" s="88"/>
      <c r="CF176" s="88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  <c r="CU176" s="88"/>
      <c r="CV176" s="88"/>
      <c r="CW176" s="88"/>
      <c r="CX176" s="88"/>
    </row>
    <row r="177" spans="6:102" s="145" customFormat="1"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  <c r="BZ177" s="88"/>
      <c r="CA177" s="88"/>
      <c r="CB177" s="88"/>
      <c r="CC177" s="88"/>
      <c r="CD177" s="88"/>
      <c r="CE177" s="88"/>
      <c r="CF177" s="88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  <c r="CU177" s="88"/>
      <c r="CV177" s="88"/>
      <c r="CW177" s="88"/>
      <c r="CX177" s="88"/>
    </row>
    <row r="178" spans="6:102" s="145" customFormat="1"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  <c r="CU178" s="88"/>
      <c r="CV178" s="88"/>
      <c r="CW178" s="88"/>
      <c r="CX178" s="88"/>
    </row>
    <row r="179" spans="6:102" s="145" customFormat="1"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88"/>
      <c r="CB179" s="88"/>
      <c r="CC179" s="88"/>
      <c r="CD179" s="88"/>
      <c r="CE179" s="88"/>
      <c r="CF179" s="88"/>
      <c r="CG179" s="88"/>
      <c r="CH179" s="88"/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  <c r="CU179" s="88"/>
      <c r="CV179" s="88"/>
      <c r="CW179" s="88"/>
      <c r="CX179" s="88"/>
    </row>
    <row r="180" spans="6:102" s="145" customFormat="1"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  <c r="BZ180" s="88"/>
      <c r="CA180" s="88"/>
      <c r="CB180" s="88"/>
      <c r="CC180" s="88"/>
      <c r="CD180" s="88"/>
      <c r="CE180" s="88"/>
      <c r="CF180" s="88"/>
      <c r="CG180" s="88"/>
      <c r="CH180" s="88"/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  <c r="CU180" s="88"/>
      <c r="CV180" s="88"/>
      <c r="CW180" s="88"/>
      <c r="CX180" s="88"/>
    </row>
    <row r="181" spans="6:102" s="145" customFormat="1"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  <c r="BZ181" s="88"/>
      <c r="CA181" s="88"/>
      <c r="CB181" s="88"/>
      <c r="CC181" s="88"/>
      <c r="CD181" s="88"/>
      <c r="CE181" s="88"/>
      <c r="CF181" s="88"/>
      <c r="CG181" s="88"/>
      <c r="CH181" s="88"/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  <c r="CU181" s="88"/>
      <c r="CV181" s="88"/>
      <c r="CW181" s="88"/>
      <c r="CX181" s="88"/>
    </row>
    <row r="182" spans="6:102" s="145" customFormat="1"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  <c r="BZ182" s="88"/>
      <c r="CA182" s="88"/>
      <c r="CB182" s="88"/>
      <c r="CC182" s="88"/>
      <c r="CD182" s="88"/>
      <c r="CE182" s="88"/>
      <c r="CF182" s="88"/>
      <c r="CG182" s="88"/>
      <c r="CH182" s="88"/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  <c r="CU182" s="88"/>
      <c r="CV182" s="88"/>
      <c r="CW182" s="88"/>
      <c r="CX182" s="88"/>
    </row>
    <row r="183" spans="6:102" s="145" customFormat="1"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  <c r="BZ183" s="88"/>
      <c r="CA183" s="88"/>
      <c r="CB183" s="88"/>
      <c r="CC183" s="88"/>
      <c r="CD183" s="88"/>
      <c r="CE183" s="88"/>
      <c r="CF183" s="88"/>
      <c r="CG183" s="88"/>
      <c r="CH183" s="88"/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  <c r="CU183" s="88"/>
      <c r="CV183" s="88"/>
      <c r="CW183" s="88"/>
      <c r="CX183" s="88"/>
    </row>
    <row r="184" spans="6:102" s="145" customFormat="1"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  <c r="BZ184" s="88"/>
      <c r="CA184" s="88"/>
      <c r="CB184" s="88"/>
      <c r="CC184" s="88"/>
      <c r="CD184" s="88"/>
      <c r="CE184" s="88"/>
      <c r="CF184" s="88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  <c r="CU184" s="88"/>
      <c r="CV184" s="88"/>
      <c r="CW184" s="88"/>
      <c r="CX184" s="88"/>
    </row>
    <row r="185" spans="6:102" s="145" customFormat="1"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  <c r="BZ185" s="88"/>
      <c r="CA185" s="88"/>
      <c r="CB185" s="88"/>
      <c r="CC185" s="88"/>
      <c r="CD185" s="88"/>
      <c r="CE185" s="88"/>
      <c r="CF185" s="88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  <c r="CU185" s="88"/>
      <c r="CV185" s="88"/>
      <c r="CW185" s="88"/>
      <c r="CX185" s="88"/>
    </row>
    <row r="186" spans="6:102" s="145" customFormat="1"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88"/>
      <c r="CB186" s="88"/>
      <c r="CC186" s="88"/>
      <c r="CD186" s="88"/>
      <c r="CE186" s="88"/>
      <c r="CF186" s="88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  <c r="CU186" s="88"/>
      <c r="CV186" s="88"/>
      <c r="CW186" s="88"/>
      <c r="CX186" s="88"/>
    </row>
    <row r="187" spans="6:102" s="145" customFormat="1"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  <c r="BZ187" s="88"/>
      <c r="CA187" s="88"/>
      <c r="CB187" s="88"/>
      <c r="CC187" s="88"/>
      <c r="CD187" s="88"/>
      <c r="CE187" s="88"/>
      <c r="CF187" s="88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  <c r="CU187" s="88"/>
      <c r="CV187" s="88"/>
      <c r="CW187" s="88"/>
      <c r="CX187" s="88"/>
    </row>
    <row r="188" spans="6:102" s="145" customFormat="1"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  <c r="BZ188" s="88"/>
      <c r="CA188" s="88"/>
      <c r="CB188" s="88"/>
      <c r="CC188" s="88"/>
      <c r="CD188" s="88"/>
      <c r="CE188" s="88"/>
      <c r="CF188" s="88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  <c r="CU188" s="88"/>
      <c r="CV188" s="88"/>
      <c r="CW188" s="88"/>
      <c r="CX188" s="88"/>
    </row>
    <row r="189" spans="6:102" s="145" customFormat="1"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  <c r="BZ189" s="88"/>
      <c r="CA189" s="88"/>
      <c r="CB189" s="88"/>
      <c r="CC189" s="88"/>
      <c r="CD189" s="88"/>
      <c r="CE189" s="88"/>
      <c r="CF189" s="88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  <c r="CU189" s="88"/>
      <c r="CV189" s="88"/>
      <c r="CW189" s="88"/>
      <c r="CX189" s="88"/>
    </row>
    <row r="190" spans="6:102" s="145" customFormat="1"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  <c r="BZ190" s="88"/>
      <c r="CA190" s="88"/>
      <c r="CB190" s="88"/>
      <c r="CC190" s="88"/>
      <c r="CD190" s="88"/>
      <c r="CE190" s="88"/>
      <c r="CF190" s="88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  <c r="CU190" s="88"/>
      <c r="CV190" s="88"/>
      <c r="CW190" s="88"/>
      <c r="CX190" s="88"/>
    </row>
    <row r="191" spans="6:102" s="145" customFormat="1"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</row>
    <row r="192" spans="6:102" s="145" customFormat="1"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  <c r="CU192" s="88"/>
      <c r="CV192" s="88"/>
      <c r="CW192" s="88"/>
      <c r="CX192" s="88"/>
    </row>
    <row r="193" spans="6:102" s="145" customFormat="1"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88"/>
      <c r="CB193" s="88"/>
      <c r="CC193" s="88"/>
      <c r="CD193" s="88"/>
      <c r="CE193" s="88"/>
      <c r="CF193" s="88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  <c r="CU193" s="88"/>
      <c r="CV193" s="88"/>
      <c r="CW193" s="88"/>
      <c r="CX193" s="88"/>
    </row>
    <row r="194" spans="6:102" s="145" customFormat="1"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88"/>
      <c r="CB194" s="88"/>
      <c r="CC194" s="88"/>
      <c r="CD194" s="88"/>
      <c r="CE194" s="88"/>
      <c r="CF194" s="88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  <c r="CU194" s="88"/>
      <c r="CV194" s="88"/>
      <c r="CW194" s="88"/>
      <c r="CX194" s="88"/>
    </row>
    <row r="195" spans="6:102" s="145" customFormat="1"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88"/>
      <c r="CB195" s="88"/>
      <c r="CC195" s="88"/>
      <c r="CD195" s="88"/>
      <c r="CE195" s="88"/>
      <c r="CF195" s="88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  <c r="CU195" s="88"/>
      <c r="CV195" s="88"/>
      <c r="CW195" s="88"/>
      <c r="CX195" s="88"/>
    </row>
    <row r="196" spans="6:102" s="145" customFormat="1"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88"/>
      <c r="CD196" s="88"/>
      <c r="CE196" s="88"/>
      <c r="CF196" s="88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  <c r="CU196" s="88"/>
      <c r="CV196" s="88"/>
      <c r="CW196" s="88"/>
      <c r="CX196" s="88"/>
    </row>
    <row r="197" spans="6:102" s="145" customFormat="1"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88"/>
      <c r="CB197" s="88"/>
      <c r="CC197" s="88"/>
      <c r="CD197" s="88"/>
      <c r="CE197" s="88"/>
      <c r="CF197" s="88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  <c r="CU197" s="88"/>
      <c r="CV197" s="88"/>
      <c r="CW197" s="88"/>
      <c r="CX197" s="88"/>
    </row>
    <row r="198" spans="6:102" s="145" customFormat="1"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  <c r="BZ198" s="88"/>
      <c r="CA198" s="88"/>
      <c r="CB198" s="88"/>
      <c r="CC198" s="88"/>
      <c r="CD198" s="88"/>
      <c r="CE198" s="88"/>
      <c r="CF198" s="88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  <c r="CU198" s="88"/>
      <c r="CV198" s="88"/>
      <c r="CW198" s="88"/>
      <c r="CX198" s="88"/>
    </row>
    <row r="199" spans="6:102" s="145" customFormat="1"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  <c r="CW199" s="88"/>
      <c r="CX199" s="88"/>
    </row>
    <row r="200" spans="6:102" s="145" customFormat="1"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  <c r="BZ200" s="88"/>
      <c r="CA200" s="88"/>
      <c r="CB200" s="88"/>
      <c r="CC200" s="88"/>
      <c r="CD200" s="88"/>
      <c r="CE200" s="88"/>
      <c r="CF200" s="88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  <c r="CU200" s="88"/>
      <c r="CV200" s="88"/>
      <c r="CW200" s="88"/>
      <c r="CX200" s="88"/>
    </row>
    <row r="201" spans="6:102" s="145" customFormat="1"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  <c r="BZ201" s="88"/>
      <c r="CA201" s="88"/>
      <c r="CB201" s="88"/>
      <c r="CC201" s="88"/>
      <c r="CD201" s="88"/>
      <c r="CE201" s="88"/>
      <c r="CF201" s="88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  <c r="CU201" s="88"/>
      <c r="CV201" s="88"/>
      <c r="CW201" s="88"/>
      <c r="CX201" s="88"/>
    </row>
    <row r="202" spans="6:102" s="145" customFormat="1"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  <c r="BZ202" s="88"/>
      <c r="CA202" s="88"/>
      <c r="CB202" s="88"/>
      <c r="CC202" s="88"/>
      <c r="CD202" s="88"/>
      <c r="CE202" s="88"/>
      <c r="CF202" s="88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  <c r="CU202" s="88"/>
      <c r="CV202" s="88"/>
      <c r="CW202" s="88"/>
      <c r="CX202" s="88"/>
    </row>
    <row r="203" spans="6:102" s="145" customFormat="1"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  <c r="BZ203" s="88"/>
      <c r="CA203" s="88"/>
      <c r="CB203" s="88"/>
      <c r="CC203" s="88"/>
      <c r="CD203" s="88"/>
      <c r="CE203" s="88"/>
      <c r="CF203" s="88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  <c r="CU203" s="88"/>
      <c r="CV203" s="88"/>
      <c r="CW203" s="88"/>
      <c r="CX203" s="88"/>
    </row>
    <row r="204" spans="6:102" s="145" customFormat="1"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  <c r="BZ204" s="88"/>
      <c r="CA204" s="88"/>
      <c r="CB204" s="88"/>
      <c r="CC204" s="88"/>
      <c r="CD204" s="88"/>
      <c r="CE204" s="88"/>
      <c r="CF204" s="88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  <c r="CU204" s="88"/>
      <c r="CV204" s="88"/>
      <c r="CW204" s="88"/>
      <c r="CX204" s="88"/>
    </row>
    <row r="205" spans="6:102" s="145" customFormat="1"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  <c r="BZ205" s="88"/>
      <c r="CA205" s="88"/>
      <c r="CB205" s="88"/>
      <c r="CC205" s="88"/>
      <c r="CD205" s="88"/>
      <c r="CE205" s="88"/>
      <c r="CF205" s="88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  <c r="CU205" s="88"/>
      <c r="CV205" s="88"/>
      <c r="CW205" s="88"/>
      <c r="CX205" s="88"/>
    </row>
    <row r="206" spans="6:102" s="145" customFormat="1"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  <c r="BZ206" s="88"/>
      <c r="CA206" s="88"/>
      <c r="CB206" s="88"/>
      <c r="CC206" s="88"/>
      <c r="CD206" s="88"/>
      <c r="CE206" s="88"/>
      <c r="CF206" s="88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  <c r="CU206" s="88"/>
      <c r="CV206" s="88"/>
      <c r="CW206" s="88"/>
      <c r="CX206" s="88"/>
    </row>
    <row r="207" spans="6:102" s="145" customFormat="1"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  <c r="CW207" s="88"/>
      <c r="CX207" s="88"/>
    </row>
    <row r="208" spans="6:102" s="145" customFormat="1"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88"/>
      <c r="CV208" s="88"/>
      <c r="CW208" s="88"/>
      <c r="CX208" s="88"/>
    </row>
    <row r="209" spans="6:102" s="145" customFormat="1"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  <c r="CU209" s="88"/>
      <c r="CV209" s="88"/>
      <c r="CW209" s="88"/>
      <c r="CX209" s="88"/>
    </row>
    <row r="210" spans="6:102" s="145" customFormat="1"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  <c r="CU210" s="88"/>
      <c r="CV210" s="88"/>
      <c r="CW210" s="88"/>
      <c r="CX210" s="88"/>
    </row>
    <row r="211" spans="6:102" s="145" customFormat="1"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  <c r="BZ211" s="88"/>
      <c r="CA211" s="88"/>
      <c r="CB211" s="88"/>
      <c r="CC211" s="88"/>
      <c r="CD211" s="88"/>
      <c r="CE211" s="88"/>
      <c r="CF211" s="88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  <c r="CU211" s="88"/>
      <c r="CV211" s="88"/>
      <c r="CW211" s="88"/>
      <c r="CX211" s="88"/>
    </row>
    <row r="212" spans="6:102" s="145" customFormat="1"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  <c r="BZ212" s="88"/>
      <c r="CA212" s="88"/>
      <c r="CB212" s="88"/>
      <c r="CC212" s="88"/>
      <c r="CD212" s="88"/>
      <c r="CE212" s="88"/>
      <c r="CF212" s="88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  <c r="CU212" s="88"/>
      <c r="CV212" s="88"/>
      <c r="CW212" s="88"/>
      <c r="CX212" s="88"/>
    </row>
    <row r="213" spans="6:102" s="145" customFormat="1"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  <c r="BZ213" s="88"/>
      <c r="CA213" s="88"/>
      <c r="CB213" s="88"/>
      <c r="CC213" s="88"/>
      <c r="CD213" s="88"/>
      <c r="CE213" s="88"/>
      <c r="CF213" s="88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  <c r="CU213" s="88"/>
      <c r="CV213" s="88"/>
      <c r="CW213" s="88"/>
      <c r="CX213" s="88"/>
    </row>
    <row r="214" spans="6:102" s="145" customFormat="1"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  <c r="BZ214" s="88"/>
      <c r="CA214" s="88"/>
      <c r="CB214" s="88"/>
      <c r="CC214" s="88"/>
      <c r="CD214" s="88"/>
      <c r="CE214" s="88"/>
      <c r="CF214" s="88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  <c r="CU214" s="88"/>
      <c r="CV214" s="88"/>
      <c r="CW214" s="88"/>
      <c r="CX214" s="88"/>
    </row>
    <row r="215" spans="6:102" s="145" customFormat="1"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  <c r="BZ215" s="88"/>
      <c r="CA215" s="88"/>
      <c r="CB215" s="88"/>
      <c r="CC215" s="88"/>
      <c r="CD215" s="88"/>
      <c r="CE215" s="88"/>
      <c r="CF215" s="88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  <c r="CU215" s="88"/>
      <c r="CV215" s="88"/>
      <c r="CW215" s="88"/>
      <c r="CX215" s="88"/>
    </row>
    <row r="216" spans="6:102" s="145" customFormat="1"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  <c r="BZ216" s="88"/>
      <c r="CA216" s="88"/>
      <c r="CB216" s="88"/>
      <c r="CC216" s="88"/>
      <c r="CD216" s="88"/>
      <c r="CE216" s="88"/>
      <c r="CF216" s="88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  <c r="CU216" s="88"/>
      <c r="CV216" s="88"/>
      <c r="CW216" s="88"/>
      <c r="CX216" s="88"/>
    </row>
    <row r="217" spans="6:102" s="145" customFormat="1"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  <c r="BZ217" s="88"/>
      <c r="CA217" s="88"/>
      <c r="CB217" s="88"/>
      <c r="CC217" s="88"/>
      <c r="CD217" s="88"/>
      <c r="CE217" s="88"/>
      <c r="CF217" s="88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  <c r="CU217" s="88"/>
      <c r="CV217" s="88"/>
      <c r="CW217" s="88"/>
      <c r="CX217" s="88"/>
    </row>
    <row r="218" spans="6:102" s="145" customFormat="1"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  <c r="BZ218" s="88"/>
      <c r="CA218" s="88"/>
      <c r="CB218" s="88"/>
      <c r="CC218" s="88"/>
      <c r="CD218" s="88"/>
      <c r="CE218" s="88"/>
      <c r="CF218" s="88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  <c r="CU218" s="88"/>
      <c r="CV218" s="88"/>
      <c r="CW218" s="88"/>
      <c r="CX218" s="88"/>
    </row>
    <row r="219" spans="6:102" s="145" customFormat="1"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  <c r="BZ219" s="88"/>
      <c r="CA219" s="88"/>
      <c r="CB219" s="88"/>
      <c r="CC219" s="88"/>
      <c r="CD219" s="88"/>
      <c r="CE219" s="88"/>
      <c r="CF219" s="88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  <c r="CU219" s="88"/>
      <c r="CV219" s="88"/>
      <c r="CW219" s="88"/>
      <c r="CX219" s="88"/>
    </row>
    <row r="220" spans="6:102" s="145" customFormat="1"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  <c r="CU220" s="88"/>
      <c r="CV220" s="88"/>
      <c r="CW220" s="88"/>
      <c r="CX220" s="88"/>
    </row>
    <row r="221" spans="6:102" s="145" customFormat="1"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  <c r="BZ221" s="88"/>
      <c r="CA221" s="88"/>
      <c r="CB221" s="88"/>
      <c r="CC221" s="88"/>
      <c r="CD221" s="88"/>
      <c r="CE221" s="88"/>
      <c r="CF221" s="88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  <c r="CU221" s="88"/>
      <c r="CV221" s="88"/>
      <c r="CW221" s="88"/>
      <c r="CX221" s="88"/>
    </row>
    <row r="222" spans="6:102" s="145" customFormat="1"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  <c r="BZ222" s="88"/>
      <c r="CA222" s="88"/>
      <c r="CB222" s="88"/>
      <c r="CC222" s="88"/>
      <c r="CD222" s="88"/>
      <c r="CE222" s="88"/>
      <c r="CF222" s="88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  <c r="CU222" s="88"/>
      <c r="CV222" s="88"/>
      <c r="CW222" s="88"/>
      <c r="CX222" s="88"/>
    </row>
    <row r="223" spans="6:102" s="145" customFormat="1"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  <c r="BZ223" s="88"/>
      <c r="CA223" s="88"/>
      <c r="CB223" s="88"/>
      <c r="CC223" s="88"/>
      <c r="CD223" s="88"/>
      <c r="CE223" s="88"/>
      <c r="CF223" s="88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  <c r="CU223" s="88"/>
      <c r="CV223" s="88"/>
      <c r="CW223" s="88"/>
      <c r="CX223" s="88"/>
    </row>
    <row r="224" spans="6:102" s="145" customFormat="1"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  <c r="BZ224" s="88"/>
      <c r="CA224" s="88"/>
      <c r="CB224" s="88"/>
      <c r="CC224" s="88"/>
      <c r="CD224" s="88"/>
      <c r="CE224" s="88"/>
      <c r="CF224" s="88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  <c r="CU224" s="88"/>
      <c r="CV224" s="88"/>
      <c r="CW224" s="88"/>
      <c r="CX224" s="88"/>
    </row>
    <row r="225" spans="6:102" s="145" customFormat="1"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  <c r="BZ225" s="88"/>
      <c r="CA225" s="88"/>
      <c r="CB225" s="88"/>
      <c r="CC225" s="88"/>
      <c r="CD225" s="88"/>
      <c r="CE225" s="88"/>
      <c r="CF225" s="88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  <c r="CU225" s="88"/>
      <c r="CV225" s="88"/>
      <c r="CW225" s="88"/>
      <c r="CX225" s="88"/>
    </row>
    <row r="226" spans="6:102" s="145" customFormat="1"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  <c r="BZ226" s="88"/>
      <c r="CA226" s="88"/>
      <c r="CB226" s="88"/>
      <c r="CC226" s="88"/>
      <c r="CD226" s="88"/>
      <c r="CE226" s="88"/>
      <c r="CF226" s="88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  <c r="CU226" s="88"/>
      <c r="CV226" s="88"/>
      <c r="CW226" s="88"/>
      <c r="CX226" s="88"/>
    </row>
    <row r="227" spans="6:102" s="145" customFormat="1"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  <c r="BZ227" s="88"/>
      <c r="CA227" s="88"/>
      <c r="CB227" s="88"/>
      <c r="CC227" s="88"/>
      <c r="CD227" s="88"/>
      <c r="CE227" s="88"/>
      <c r="CF227" s="88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  <c r="CU227" s="88"/>
      <c r="CV227" s="88"/>
      <c r="CW227" s="88"/>
      <c r="CX227" s="88"/>
    </row>
    <row r="228" spans="6:102" s="145" customFormat="1"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  <c r="CU228" s="88"/>
      <c r="CV228" s="88"/>
      <c r="CW228" s="88"/>
      <c r="CX228" s="88"/>
    </row>
    <row r="229" spans="6:102" s="145" customFormat="1"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  <c r="BZ229" s="88"/>
      <c r="CA229" s="88"/>
      <c r="CB229" s="88"/>
      <c r="CC229" s="88"/>
      <c r="CD229" s="88"/>
      <c r="CE229" s="88"/>
      <c r="CF229" s="88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  <c r="CU229" s="88"/>
      <c r="CV229" s="88"/>
      <c r="CW229" s="88"/>
      <c r="CX229" s="88"/>
    </row>
    <row r="230" spans="6:102" s="145" customFormat="1"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  <c r="BZ230" s="88"/>
      <c r="CA230" s="88"/>
      <c r="CB230" s="88"/>
      <c r="CC230" s="88"/>
      <c r="CD230" s="88"/>
      <c r="CE230" s="88"/>
      <c r="CF230" s="88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  <c r="CU230" s="88"/>
      <c r="CV230" s="88"/>
      <c r="CW230" s="88"/>
      <c r="CX230" s="88"/>
    </row>
    <row r="231" spans="6:102" s="145" customFormat="1"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  <c r="BZ231" s="88"/>
      <c r="CA231" s="88"/>
      <c r="CB231" s="88"/>
      <c r="CC231" s="88"/>
      <c r="CD231" s="88"/>
      <c r="CE231" s="88"/>
      <c r="CF231" s="88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  <c r="CU231" s="88"/>
      <c r="CV231" s="88"/>
      <c r="CW231" s="88"/>
      <c r="CX231" s="88"/>
    </row>
    <row r="232" spans="6:102" s="145" customFormat="1"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  <c r="BZ232" s="88"/>
      <c r="CA232" s="88"/>
      <c r="CB232" s="88"/>
      <c r="CC232" s="88"/>
      <c r="CD232" s="88"/>
      <c r="CE232" s="88"/>
      <c r="CF232" s="88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  <c r="CU232" s="88"/>
      <c r="CV232" s="88"/>
      <c r="CW232" s="88"/>
      <c r="CX232" s="88"/>
    </row>
    <row r="233" spans="6:102" s="145" customFormat="1"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  <c r="BZ233" s="88"/>
      <c r="CA233" s="88"/>
      <c r="CB233" s="88"/>
      <c r="CC233" s="88"/>
      <c r="CD233" s="88"/>
      <c r="CE233" s="88"/>
      <c r="CF233" s="88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  <c r="CU233" s="88"/>
      <c r="CV233" s="88"/>
      <c r="CW233" s="88"/>
      <c r="CX233" s="88"/>
    </row>
    <row r="234" spans="6:102" s="145" customFormat="1"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  <c r="BZ234" s="88"/>
      <c r="CA234" s="88"/>
      <c r="CB234" s="88"/>
      <c r="CC234" s="88"/>
      <c r="CD234" s="88"/>
      <c r="CE234" s="88"/>
      <c r="CF234" s="88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  <c r="CU234" s="88"/>
      <c r="CV234" s="88"/>
      <c r="CW234" s="88"/>
      <c r="CX234" s="88"/>
    </row>
    <row r="235" spans="6:102" s="145" customFormat="1"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  <c r="BZ235" s="88"/>
      <c r="CA235" s="88"/>
      <c r="CB235" s="88"/>
      <c r="CC235" s="88"/>
      <c r="CD235" s="88"/>
      <c r="CE235" s="88"/>
      <c r="CF235" s="88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  <c r="CU235" s="88"/>
      <c r="CV235" s="88"/>
      <c r="CW235" s="88"/>
      <c r="CX235" s="88"/>
    </row>
    <row r="236" spans="6:102" s="145" customFormat="1"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  <c r="BZ236" s="88"/>
      <c r="CA236" s="88"/>
      <c r="CB236" s="88"/>
      <c r="CC236" s="88"/>
      <c r="CD236" s="88"/>
      <c r="CE236" s="88"/>
      <c r="CF236" s="88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  <c r="CU236" s="88"/>
      <c r="CV236" s="88"/>
      <c r="CW236" s="88"/>
      <c r="CX236" s="88"/>
    </row>
    <row r="237" spans="6:102" s="145" customFormat="1"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  <c r="BZ237" s="88"/>
      <c r="CA237" s="88"/>
      <c r="CB237" s="88"/>
      <c r="CC237" s="88"/>
      <c r="CD237" s="88"/>
      <c r="CE237" s="88"/>
      <c r="CF237" s="88"/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  <c r="CU237" s="88"/>
      <c r="CV237" s="88"/>
      <c r="CW237" s="88"/>
      <c r="CX237" s="88"/>
    </row>
    <row r="238" spans="6:102" s="145" customFormat="1"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  <c r="CU238" s="88"/>
      <c r="CV238" s="88"/>
      <c r="CW238" s="88"/>
      <c r="CX238" s="88"/>
    </row>
    <row r="239" spans="6:102" s="145" customFormat="1"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  <c r="CU239" s="88"/>
      <c r="CV239" s="88"/>
      <c r="CW239" s="88"/>
      <c r="CX239" s="88"/>
    </row>
    <row r="240" spans="6:102" s="145" customFormat="1"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  <c r="CU240" s="88"/>
      <c r="CV240" s="88"/>
      <c r="CW240" s="88"/>
      <c r="CX240" s="88"/>
    </row>
    <row r="241" spans="6:102" s="145" customFormat="1"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  <c r="CU241" s="88"/>
      <c r="CV241" s="88"/>
      <c r="CW241" s="88"/>
      <c r="CX241" s="88"/>
    </row>
    <row r="242" spans="6:102" s="145" customFormat="1"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  <c r="BZ242" s="88"/>
      <c r="CA242" s="88"/>
      <c r="CB242" s="88"/>
      <c r="CC242" s="88"/>
      <c r="CD242" s="88"/>
      <c r="CE242" s="88"/>
      <c r="CF242" s="88"/>
      <c r="CG242" s="88"/>
      <c r="CH242" s="88"/>
      <c r="CI242" s="88"/>
      <c r="CJ242" s="88"/>
      <c r="CK242" s="88"/>
      <c r="CL242" s="88"/>
      <c r="CM242" s="88"/>
      <c r="CN242" s="88"/>
      <c r="CO242" s="88"/>
      <c r="CP242" s="88"/>
      <c r="CQ242" s="88"/>
      <c r="CR242" s="88"/>
      <c r="CS242" s="88"/>
      <c r="CT242" s="88"/>
      <c r="CU242" s="88"/>
      <c r="CV242" s="88"/>
      <c r="CW242" s="88"/>
      <c r="CX242" s="88"/>
    </row>
    <row r="243" spans="6:102" s="145" customFormat="1"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  <c r="BZ243" s="88"/>
      <c r="CA243" s="88"/>
      <c r="CB243" s="88"/>
      <c r="CC243" s="88"/>
      <c r="CD243" s="88"/>
      <c r="CE243" s="88"/>
      <c r="CF243" s="88"/>
      <c r="CG243" s="88"/>
      <c r="CH243" s="88"/>
      <c r="CI243" s="88"/>
      <c r="CJ243" s="88"/>
      <c r="CK243" s="88"/>
      <c r="CL243" s="88"/>
      <c r="CM243" s="88"/>
      <c r="CN243" s="88"/>
      <c r="CO243" s="88"/>
      <c r="CP243" s="88"/>
      <c r="CQ243" s="88"/>
      <c r="CR243" s="88"/>
      <c r="CS243" s="88"/>
      <c r="CT243" s="88"/>
      <c r="CU243" s="88"/>
      <c r="CV243" s="88"/>
      <c r="CW243" s="88"/>
      <c r="CX243" s="88"/>
    </row>
    <row r="244" spans="6:102" s="145" customFormat="1"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  <c r="BZ244" s="88"/>
      <c r="CA244" s="88"/>
      <c r="CB244" s="88"/>
      <c r="CC244" s="88"/>
      <c r="CD244" s="88"/>
      <c r="CE244" s="88"/>
      <c r="CF244" s="88"/>
      <c r="CG244" s="88"/>
      <c r="CH244" s="88"/>
      <c r="CI244" s="88"/>
      <c r="CJ244" s="88"/>
      <c r="CK244" s="88"/>
      <c r="CL244" s="88"/>
      <c r="CM244" s="88"/>
      <c r="CN244" s="88"/>
      <c r="CO244" s="88"/>
      <c r="CP244" s="88"/>
      <c r="CQ244" s="88"/>
      <c r="CR244" s="88"/>
      <c r="CS244" s="88"/>
      <c r="CT244" s="88"/>
      <c r="CU244" s="88"/>
      <c r="CV244" s="88"/>
      <c r="CW244" s="88"/>
      <c r="CX244" s="88"/>
    </row>
    <row r="245" spans="6:102" s="145" customFormat="1"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  <c r="BZ245" s="88"/>
      <c r="CA245" s="88"/>
      <c r="CB245" s="88"/>
      <c r="CC245" s="88"/>
      <c r="CD245" s="88"/>
      <c r="CE245" s="88"/>
      <c r="CF245" s="88"/>
      <c r="CG245" s="88"/>
      <c r="CH245" s="88"/>
      <c r="CI245" s="88"/>
      <c r="CJ245" s="88"/>
      <c r="CK245" s="88"/>
      <c r="CL245" s="88"/>
      <c r="CM245" s="88"/>
      <c r="CN245" s="88"/>
      <c r="CO245" s="88"/>
      <c r="CP245" s="88"/>
      <c r="CQ245" s="88"/>
      <c r="CR245" s="88"/>
      <c r="CS245" s="88"/>
      <c r="CT245" s="88"/>
      <c r="CU245" s="88"/>
      <c r="CV245" s="88"/>
      <c r="CW245" s="88"/>
      <c r="CX245" s="88"/>
    </row>
    <row r="246" spans="6:102" s="145" customFormat="1"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  <c r="CG246" s="88"/>
      <c r="CH246" s="88"/>
      <c r="CI246" s="88"/>
      <c r="CJ246" s="88"/>
      <c r="CK246" s="88"/>
      <c r="CL246" s="88"/>
      <c r="CM246" s="88"/>
      <c r="CN246" s="88"/>
      <c r="CO246" s="88"/>
      <c r="CP246" s="88"/>
      <c r="CQ246" s="88"/>
      <c r="CR246" s="88"/>
      <c r="CS246" s="88"/>
      <c r="CT246" s="88"/>
      <c r="CU246" s="88"/>
      <c r="CV246" s="88"/>
      <c r="CW246" s="88"/>
      <c r="CX246" s="88"/>
    </row>
    <row r="247" spans="6:102" s="145" customFormat="1"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  <c r="CG247" s="88"/>
      <c r="CH247" s="88"/>
      <c r="CI247" s="88"/>
      <c r="CJ247" s="88"/>
      <c r="CK247" s="88"/>
      <c r="CL247" s="88"/>
      <c r="CM247" s="88"/>
      <c r="CN247" s="88"/>
      <c r="CO247" s="88"/>
      <c r="CP247" s="88"/>
      <c r="CQ247" s="88"/>
      <c r="CR247" s="88"/>
      <c r="CS247" s="88"/>
      <c r="CT247" s="88"/>
      <c r="CU247" s="88"/>
      <c r="CV247" s="88"/>
      <c r="CW247" s="88"/>
      <c r="CX247" s="88"/>
    </row>
    <row r="248" spans="6:102" s="145" customFormat="1"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  <c r="BZ248" s="88"/>
      <c r="CA248" s="88"/>
      <c r="CB248" s="88"/>
      <c r="CC248" s="88"/>
      <c r="CD248" s="88"/>
      <c r="CE248" s="88"/>
      <c r="CF248" s="88"/>
      <c r="CG248" s="88"/>
      <c r="CH248" s="88"/>
      <c r="CI248" s="88"/>
      <c r="CJ248" s="88"/>
      <c r="CK248" s="88"/>
      <c r="CL248" s="88"/>
      <c r="CM248" s="88"/>
      <c r="CN248" s="88"/>
      <c r="CO248" s="88"/>
      <c r="CP248" s="88"/>
      <c r="CQ248" s="88"/>
      <c r="CR248" s="88"/>
      <c r="CS248" s="88"/>
      <c r="CT248" s="88"/>
      <c r="CU248" s="88"/>
      <c r="CV248" s="88"/>
      <c r="CW248" s="88"/>
      <c r="CX248" s="88"/>
    </row>
    <row r="249" spans="6:102" s="145" customFormat="1"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  <c r="BZ249" s="88"/>
      <c r="CA249" s="88"/>
      <c r="CB249" s="88"/>
      <c r="CC249" s="88"/>
      <c r="CD249" s="88"/>
      <c r="CE249" s="88"/>
      <c r="CF249" s="88"/>
      <c r="CG249" s="88"/>
      <c r="CH249" s="88"/>
      <c r="CI249" s="88"/>
      <c r="CJ249" s="88"/>
      <c r="CK249" s="88"/>
      <c r="CL249" s="88"/>
      <c r="CM249" s="88"/>
      <c r="CN249" s="88"/>
      <c r="CO249" s="88"/>
      <c r="CP249" s="88"/>
      <c r="CQ249" s="88"/>
      <c r="CR249" s="88"/>
      <c r="CS249" s="88"/>
      <c r="CT249" s="88"/>
      <c r="CU249" s="88"/>
      <c r="CV249" s="88"/>
      <c r="CW249" s="88"/>
      <c r="CX249" s="88"/>
    </row>
    <row r="250" spans="6:102" s="145" customFormat="1"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  <c r="BZ250" s="88"/>
      <c r="CA250" s="88"/>
      <c r="CB250" s="88"/>
      <c r="CC250" s="88"/>
      <c r="CD250" s="88"/>
      <c r="CE250" s="88"/>
      <c r="CF250" s="88"/>
      <c r="CG250" s="88"/>
      <c r="CH250" s="88"/>
      <c r="CI250" s="88"/>
      <c r="CJ250" s="88"/>
      <c r="CK250" s="88"/>
      <c r="CL250" s="88"/>
      <c r="CM250" s="88"/>
      <c r="CN250" s="88"/>
      <c r="CO250" s="88"/>
      <c r="CP250" s="88"/>
      <c r="CQ250" s="88"/>
      <c r="CR250" s="88"/>
      <c r="CS250" s="88"/>
      <c r="CT250" s="88"/>
      <c r="CU250" s="88"/>
      <c r="CV250" s="88"/>
      <c r="CW250" s="88"/>
      <c r="CX250" s="88"/>
    </row>
    <row r="251" spans="6:102" s="145" customFormat="1"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  <c r="BZ251" s="88"/>
      <c r="CA251" s="88"/>
      <c r="CB251" s="88"/>
      <c r="CC251" s="88"/>
      <c r="CD251" s="88"/>
      <c r="CE251" s="88"/>
      <c r="CF251" s="88"/>
      <c r="CG251" s="88"/>
      <c r="CH251" s="88"/>
      <c r="CI251" s="88"/>
      <c r="CJ251" s="88"/>
      <c r="CK251" s="88"/>
      <c r="CL251" s="88"/>
      <c r="CM251" s="88"/>
      <c r="CN251" s="88"/>
      <c r="CO251" s="88"/>
      <c r="CP251" s="88"/>
      <c r="CQ251" s="88"/>
      <c r="CR251" s="88"/>
      <c r="CS251" s="88"/>
      <c r="CT251" s="88"/>
      <c r="CU251" s="88"/>
      <c r="CV251" s="88"/>
      <c r="CW251" s="88"/>
      <c r="CX251" s="88"/>
    </row>
    <row r="252" spans="6:102" s="145" customFormat="1"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  <c r="BZ252" s="88"/>
      <c r="CA252" s="88"/>
      <c r="CB252" s="88"/>
      <c r="CC252" s="88"/>
      <c r="CD252" s="88"/>
      <c r="CE252" s="88"/>
      <c r="CF252" s="88"/>
      <c r="CG252" s="88"/>
      <c r="CH252" s="88"/>
      <c r="CI252" s="88"/>
      <c r="CJ252" s="88"/>
      <c r="CK252" s="88"/>
      <c r="CL252" s="88"/>
      <c r="CM252" s="88"/>
      <c r="CN252" s="88"/>
      <c r="CO252" s="88"/>
      <c r="CP252" s="88"/>
      <c r="CQ252" s="88"/>
      <c r="CR252" s="88"/>
      <c r="CS252" s="88"/>
      <c r="CT252" s="88"/>
      <c r="CU252" s="88"/>
      <c r="CV252" s="88"/>
      <c r="CW252" s="88"/>
      <c r="CX252" s="88"/>
    </row>
    <row r="253" spans="6:102" s="145" customFormat="1"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  <c r="BZ253" s="88"/>
      <c r="CA253" s="88"/>
      <c r="CB253" s="88"/>
      <c r="CC253" s="88"/>
      <c r="CD253" s="88"/>
      <c r="CE253" s="88"/>
      <c r="CF253" s="88"/>
      <c r="CG253" s="88"/>
      <c r="CH253" s="88"/>
      <c r="CI253" s="88"/>
      <c r="CJ253" s="88"/>
      <c r="CK253" s="88"/>
      <c r="CL253" s="88"/>
      <c r="CM253" s="88"/>
      <c r="CN253" s="88"/>
      <c r="CO253" s="88"/>
      <c r="CP253" s="88"/>
      <c r="CQ253" s="88"/>
      <c r="CR253" s="88"/>
      <c r="CS253" s="88"/>
      <c r="CT253" s="88"/>
      <c r="CU253" s="88"/>
      <c r="CV253" s="88"/>
      <c r="CW253" s="88"/>
      <c r="CX253" s="88"/>
    </row>
    <row r="254" spans="6:102" s="145" customFormat="1"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  <c r="BZ254" s="88"/>
      <c r="CA254" s="88"/>
      <c r="CB254" s="88"/>
      <c r="CC254" s="88"/>
      <c r="CD254" s="88"/>
      <c r="CE254" s="88"/>
      <c r="CF254" s="88"/>
      <c r="CG254" s="88"/>
      <c r="CH254" s="88"/>
      <c r="CI254" s="88"/>
      <c r="CJ254" s="88"/>
      <c r="CK254" s="88"/>
      <c r="CL254" s="88"/>
      <c r="CM254" s="88"/>
      <c r="CN254" s="88"/>
      <c r="CO254" s="88"/>
      <c r="CP254" s="88"/>
      <c r="CQ254" s="88"/>
      <c r="CR254" s="88"/>
      <c r="CS254" s="88"/>
      <c r="CT254" s="88"/>
      <c r="CU254" s="88"/>
      <c r="CV254" s="88"/>
      <c r="CW254" s="88"/>
      <c r="CX254" s="88"/>
    </row>
    <row r="255" spans="6:102" s="145" customFormat="1"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  <c r="BZ255" s="88"/>
      <c r="CA255" s="88"/>
      <c r="CB255" s="88"/>
      <c r="CC255" s="88"/>
      <c r="CD255" s="88"/>
      <c r="CE255" s="88"/>
      <c r="CF255" s="88"/>
      <c r="CG255" s="88"/>
      <c r="CH255" s="88"/>
      <c r="CI255" s="88"/>
      <c r="CJ255" s="88"/>
      <c r="CK255" s="88"/>
      <c r="CL255" s="88"/>
      <c r="CM255" s="88"/>
      <c r="CN255" s="88"/>
      <c r="CO255" s="88"/>
      <c r="CP255" s="88"/>
      <c r="CQ255" s="88"/>
      <c r="CR255" s="88"/>
      <c r="CS255" s="88"/>
      <c r="CT255" s="88"/>
      <c r="CU255" s="88"/>
      <c r="CV255" s="88"/>
      <c r="CW255" s="88"/>
      <c r="CX255" s="88"/>
    </row>
    <row r="256" spans="6:102" s="145" customFormat="1"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  <c r="BZ256" s="88"/>
      <c r="CA256" s="88"/>
      <c r="CB256" s="88"/>
      <c r="CC256" s="88"/>
      <c r="CD256" s="88"/>
      <c r="CE256" s="88"/>
      <c r="CF256" s="88"/>
      <c r="CG256" s="88"/>
      <c r="CH256" s="88"/>
      <c r="CI256" s="88"/>
      <c r="CJ256" s="88"/>
      <c r="CK256" s="88"/>
      <c r="CL256" s="88"/>
      <c r="CM256" s="88"/>
      <c r="CN256" s="88"/>
      <c r="CO256" s="88"/>
      <c r="CP256" s="88"/>
      <c r="CQ256" s="88"/>
      <c r="CR256" s="88"/>
      <c r="CS256" s="88"/>
      <c r="CT256" s="88"/>
      <c r="CU256" s="88"/>
      <c r="CV256" s="88"/>
      <c r="CW256" s="88"/>
      <c r="CX256" s="88"/>
    </row>
    <row r="257" spans="6:102" s="145" customFormat="1"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  <c r="BZ257" s="88"/>
      <c r="CA257" s="88"/>
      <c r="CB257" s="88"/>
      <c r="CC257" s="88"/>
      <c r="CD257" s="88"/>
      <c r="CE257" s="88"/>
      <c r="CF257" s="88"/>
      <c r="CG257" s="88"/>
      <c r="CH257" s="88"/>
      <c r="CI257" s="88"/>
      <c r="CJ257" s="88"/>
      <c r="CK257" s="88"/>
      <c r="CL257" s="88"/>
      <c r="CM257" s="88"/>
      <c r="CN257" s="88"/>
      <c r="CO257" s="88"/>
      <c r="CP257" s="88"/>
      <c r="CQ257" s="88"/>
      <c r="CR257" s="88"/>
      <c r="CS257" s="88"/>
      <c r="CT257" s="88"/>
      <c r="CU257" s="88"/>
      <c r="CV257" s="88"/>
      <c r="CW257" s="88"/>
      <c r="CX257" s="88"/>
    </row>
    <row r="258" spans="6:102" s="145" customFormat="1"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  <c r="BZ258" s="88"/>
      <c r="CA258" s="88"/>
      <c r="CB258" s="88"/>
      <c r="CC258" s="88"/>
      <c r="CD258" s="88"/>
      <c r="CE258" s="88"/>
      <c r="CF258" s="88"/>
      <c r="CG258" s="88"/>
      <c r="CH258" s="88"/>
      <c r="CI258" s="88"/>
      <c r="CJ258" s="88"/>
      <c r="CK258" s="88"/>
      <c r="CL258" s="88"/>
      <c r="CM258" s="88"/>
      <c r="CN258" s="88"/>
      <c r="CO258" s="88"/>
      <c r="CP258" s="88"/>
      <c r="CQ258" s="88"/>
      <c r="CR258" s="88"/>
      <c r="CS258" s="88"/>
      <c r="CT258" s="88"/>
      <c r="CU258" s="88"/>
      <c r="CV258" s="88"/>
      <c r="CW258" s="88"/>
      <c r="CX258" s="88"/>
    </row>
    <row r="259" spans="6:102" s="145" customFormat="1"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  <c r="CG259" s="88"/>
      <c r="CH259" s="88"/>
      <c r="CI259" s="88"/>
      <c r="CJ259" s="88"/>
      <c r="CK259" s="88"/>
      <c r="CL259" s="88"/>
      <c r="CM259" s="88"/>
      <c r="CN259" s="88"/>
      <c r="CO259" s="88"/>
      <c r="CP259" s="88"/>
      <c r="CQ259" s="88"/>
      <c r="CR259" s="88"/>
      <c r="CS259" s="88"/>
      <c r="CT259" s="88"/>
      <c r="CU259" s="88"/>
      <c r="CV259" s="88"/>
      <c r="CW259" s="88"/>
      <c r="CX259" s="88"/>
    </row>
    <row r="260" spans="6:102" s="145" customFormat="1"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  <c r="CG260" s="88"/>
      <c r="CH260" s="88"/>
      <c r="CI260" s="88"/>
      <c r="CJ260" s="88"/>
      <c r="CK260" s="88"/>
      <c r="CL260" s="88"/>
      <c r="CM260" s="88"/>
      <c r="CN260" s="88"/>
      <c r="CO260" s="88"/>
      <c r="CP260" s="88"/>
      <c r="CQ260" s="88"/>
      <c r="CR260" s="88"/>
      <c r="CS260" s="88"/>
      <c r="CT260" s="88"/>
      <c r="CU260" s="88"/>
      <c r="CV260" s="88"/>
      <c r="CW260" s="88"/>
      <c r="CX260" s="88"/>
    </row>
    <row r="261" spans="6:102" s="145" customFormat="1"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  <c r="CG261" s="88"/>
      <c r="CH261" s="88"/>
      <c r="CI261" s="88"/>
      <c r="CJ261" s="88"/>
      <c r="CK261" s="88"/>
      <c r="CL261" s="88"/>
      <c r="CM261" s="88"/>
      <c r="CN261" s="88"/>
      <c r="CO261" s="88"/>
      <c r="CP261" s="88"/>
      <c r="CQ261" s="88"/>
      <c r="CR261" s="88"/>
      <c r="CS261" s="88"/>
      <c r="CT261" s="88"/>
      <c r="CU261" s="88"/>
      <c r="CV261" s="88"/>
      <c r="CW261" s="88"/>
      <c r="CX261" s="88"/>
    </row>
    <row r="262" spans="6:102" s="145" customFormat="1"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8"/>
      <c r="CH262" s="88"/>
      <c r="CI262" s="88"/>
      <c r="CJ262" s="88"/>
      <c r="CK262" s="88"/>
      <c r="CL262" s="88"/>
      <c r="CM262" s="88"/>
      <c r="CN262" s="88"/>
      <c r="CO262" s="88"/>
      <c r="CP262" s="88"/>
      <c r="CQ262" s="88"/>
      <c r="CR262" s="88"/>
      <c r="CS262" s="88"/>
      <c r="CT262" s="88"/>
      <c r="CU262" s="88"/>
      <c r="CV262" s="88"/>
      <c r="CW262" s="88"/>
      <c r="CX262" s="88"/>
    </row>
    <row r="263" spans="6:102" s="145" customFormat="1"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  <c r="CG263" s="88"/>
      <c r="CH263" s="88"/>
      <c r="CI263" s="88"/>
      <c r="CJ263" s="88"/>
      <c r="CK263" s="88"/>
      <c r="CL263" s="88"/>
      <c r="CM263" s="88"/>
      <c r="CN263" s="88"/>
      <c r="CO263" s="88"/>
      <c r="CP263" s="88"/>
      <c r="CQ263" s="88"/>
      <c r="CR263" s="88"/>
      <c r="CS263" s="88"/>
      <c r="CT263" s="88"/>
      <c r="CU263" s="88"/>
      <c r="CV263" s="88"/>
      <c r="CW263" s="88"/>
      <c r="CX263" s="88"/>
    </row>
    <row r="264" spans="6:102" s="145" customFormat="1"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8"/>
      <c r="CH264" s="88"/>
      <c r="CI264" s="88"/>
      <c r="CJ264" s="88"/>
      <c r="CK264" s="88"/>
      <c r="CL264" s="88"/>
      <c r="CM264" s="88"/>
      <c r="CN264" s="88"/>
      <c r="CO264" s="88"/>
      <c r="CP264" s="88"/>
      <c r="CQ264" s="88"/>
      <c r="CR264" s="88"/>
      <c r="CS264" s="88"/>
      <c r="CT264" s="88"/>
      <c r="CU264" s="88"/>
      <c r="CV264" s="88"/>
      <c r="CW264" s="88"/>
      <c r="CX264" s="88"/>
    </row>
    <row r="265" spans="6:102" s="145" customFormat="1"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  <c r="BZ265" s="88"/>
      <c r="CA265" s="88"/>
      <c r="CB265" s="88"/>
      <c r="CC265" s="88"/>
      <c r="CD265" s="88"/>
      <c r="CE265" s="88"/>
      <c r="CF265" s="88"/>
      <c r="CG265" s="88"/>
      <c r="CH265" s="88"/>
      <c r="CI265" s="88"/>
      <c r="CJ265" s="88"/>
      <c r="CK265" s="88"/>
      <c r="CL265" s="88"/>
      <c r="CM265" s="88"/>
      <c r="CN265" s="88"/>
      <c r="CO265" s="88"/>
      <c r="CP265" s="88"/>
      <c r="CQ265" s="88"/>
      <c r="CR265" s="88"/>
      <c r="CS265" s="88"/>
      <c r="CT265" s="88"/>
      <c r="CU265" s="88"/>
      <c r="CV265" s="88"/>
      <c r="CW265" s="88"/>
      <c r="CX265" s="88"/>
    </row>
    <row r="266" spans="6:102" s="145" customFormat="1"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  <c r="BZ266" s="88"/>
      <c r="CA266" s="88"/>
      <c r="CB266" s="88"/>
      <c r="CC266" s="88"/>
      <c r="CD266" s="88"/>
      <c r="CE266" s="88"/>
      <c r="CF266" s="88"/>
      <c r="CG266" s="88"/>
      <c r="CH266" s="88"/>
      <c r="CI266" s="88"/>
      <c r="CJ266" s="88"/>
      <c r="CK266" s="88"/>
      <c r="CL266" s="88"/>
      <c r="CM266" s="88"/>
      <c r="CN266" s="88"/>
      <c r="CO266" s="88"/>
      <c r="CP266" s="88"/>
      <c r="CQ266" s="88"/>
      <c r="CR266" s="88"/>
      <c r="CS266" s="88"/>
      <c r="CT266" s="88"/>
      <c r="CU266" s="88"/>
      <c r="CV266" s="88"/>
      <c r="CW266" s="88"/>
      <c r="CX266" s="88"/>
    </row>
    <row r="267" spans="6:102" s="145" customFormat="1"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  <c r="CG267" s="88"/>
      <c r="CH267" s="88"/>
      <c r="CI267" s="88"/>
      <c r="CJ267" s="88"/>
      <c r="CK267" s="88"/>
      <c r="CL267" s="88"/>
      <c r="CM267" s="88"/>
      <c r="CN267" s="88"/>
      <c r="CO267" s="88"/>
      <c r="CP267" s="88"/>
      <c r="CQ267" s="88"/>
      <c r="CR267" s="88"/>
      <c r="CS267" s="88"/>
      <c r="CT267" s="88"/>
      <c r="CU267" s="88"/>
      <c r="CV267" s="88"/>
      <c r="CW267" s="88"/>
      <c r="CX267" s="88"/>
    </row>
    <row r="268" spans="6:102" s="145" customFormat="1"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  <c r="CG268" s="88"/>
      <c r="CH268" s="88"/>
      <c r="CI268" s="88"/>
      <c r="CJ268" s="88"/>
      <c r="CK268" s="88"/>
      <c r="CL268" s="88"/>
      <c r="CM268" s="88"/>
      <c r="CN268" s="88"/>
      <c r="CO268" s="88"/>
      <c r="CP268" s="88"/>
      <c r="CQ268" s="88"/>
      <c r="CR268" s="88"/>
      <c r="CS268" s="88"/>
      <c r="CT268" s="88"/>
      <c r="CU268" s="88"/>
      <c r="CV268" s="88"/>
      <c r="CW268" s="88"/>
      <c r="CX268" s="88"/>
    </row>
    <row r="269" spans="6:102" s="145" customFormat="1"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  <c r="BZ269" s="88"/>
      <c r="CA269" s="88"/>
      <c r="CB269" s="88"/>
      <c r="CC269" s="88"/>
      <c r="CD269" s="88"/>
      <c r="CE269" s="88"/>
      <c r="CF269" s="88"/>
      <c r="CG269" s="88"/>
      <c r="CH269" s="88"/>
      <c r="CI269" s="88"/>
      <c r="CJ269" s="88"/>
      <c r="CK269" s="88"/>
      <c r="CL269" s="88"/>
      <c r="CM269" s="88"/>
      <c r="CN269" s="88"/>
      <c r="CO269" s="88"/>
      <c r="CP269" s="88"/>
      <c r="CQ269" s="88"/>
      <c r="CR269" s="88"/>
      <c r="CS269" s="88"/>
      <c r="CT269" s="88"/>
      <c r="CU269" s="88"/>
      <c r="CV269" s="88"/>
      <c r="CW269" s="88"/>
      <c r="CX269" s="88"/>
    </row>
    <row r="270" spans="6:102" s="145" customFormat="1"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  <c r="BZ270" s="88"/>
      <c r="CA270" s="88"/>
      <c r="CB270" s="88"/>
      <c r="CC270" s="88"/>
      <c r="CD270" s="88"/>
      <c r="CE270" s="88"/>
      <c r="CF270" s="88"/>
      <c r="CG270" s="88"/>
      <c r="CH270" s="88"/>
      <c r="CI270" s="88"/>
      <c r="CJ270" s="88"/>
      <c r="CK270" s="88"/>
      <c r="CL270" s="88"/>
      <c r="CM270" s="88"/>
      <c r="CN270" s="88"/>
      <c r="CO270" s="88"/>
      <c r="CP270" s="88"/>
      <c r="CQ270" s="88"/>
      <c r="CR270" s="88"/>
      <c r="CS270" s="88"/>
      <c r="CT270" s="88"/>
      <c r="CU270" s="88"/>
      <c r="CV270" s="88"/>
      <c r="CW270" s="88"/>
      <c r="CX270" s="88"/>
    </row>
    <row r="271" spans="6:102" s="145" customFormat="1"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  <c r="BZ271" s="88"/>
      <c r="CA271" s="88"/>
      <c r="CB271" s="88"/>
      <c r="CC271" s="88"/>
      <c r="CD271" s="88"/>
      <c r="CE271" s="88"/>
      <c r="CF271" s="88"/>
      <c r="CG271" s="88"/>
      <c r="CH271" s="88"/>
      <c r="CI271" s="88"/>
      <c r="CJ271" s="88"/>
      <c r="CK271" s="88"/>
      <c r="CL271" s="88"/>
      <c r="CM271" s="88"/>
      <c r="CN271" s="88"/>
      <c r="CO271" s="88"/>
      <c r="CP271" s="88"/>
      <c r="CQ271" s="88"/>
      <c r="CR271" s="88"/>
      <c r="CS271" s="88"/>
      <c r="CT271" s="88"/>
      <c r="CU271" s="88"/>
      <c r="CV271" s="88"/>
      <c r="CW271" s="88"/>
      <c r="CX271" s="88"/>
    </row>
    <row r="272" spans="6:102" s="145" customFormat="1"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  <c r="BZ272" s="88"/>
      <c r="CA272" s="88"/>
      <c r="CB272" s="88"/>
      <c r="CC272" s="88"/>
      <c r="CD272" s="88"/>
      <c r="CE272" s="88"/>
      <c r="CF272" s="88"/>
      <c r="CG272" s="88"/>
      <c r="CH272" s="88"/>
      <c r="CI272" s="88"/>
      <c r="CJ272" s="88"/>
      <c r="CK272" s="88"/>
      <c r="CL272" s="88"/>
      <c r="CM272" s="88"/>
      <c r="CN272" s="88"/>
      <c r="CO272" s="88"/>
      <c r="CP272" s="88"/>
      <c r="CQ272" s="88"/>
      <c r="CR272" s="88"/>
      <c r="CS272" s="88"/>
      <c r="CT272" s="88"/>
      <c r="CU272" s="88"/>
      <c r="CV272" s="88"/>
      <c r="CW272" s="88"/>
      <c r="CX272" s="88"/>
    </row>
    <row r="273" spans="6:102" s="145" customFormat="1"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  <c r="BZ273" s="88"/>
      <c r="CA273" s="88"/>
      <c r="CB273" s="88"/>
      <c r="CC273" s="88"/>
      <c r="CD273" s="88"/>
      <c r="CE273" s="88"/>
      <c r="CF273" s="88"/>
      <c r="CG273" s="88"/>
      <c r="CH273" s="88"/>
      <c r="CI273" s="88"/>
      <c r="CJ273" s="88"/>
      <c r="CK273" s="88"/>
      <c r="CL273" s="88"/>
      <c r="CM273" s="88"/>
      <c r="CN273" s="88"/>
      <c r="CO273" s="88"/>
      <c r="CP273" s="88"/>
      <c r="CQ273" s="88"/>
      <c r="CR273" s="88"/>
      <c r="CS273" s="88"/>
      <c r="CT273" s="88"/>
      <c r="CU273" s="88"/>
      <c r="CV273" s="88"/>
      <c r="CW273" s="88"/>
      <c r="CX273" s="88"/>
    </row>
    <row r="274" spans="6:102" s="145" customFormat="1"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  <c r="BZ274" s="88"/>
      <c r="CA274" s="88"/>
      <c r="CB274" s="88"/>
      <c r="CC274" s="88"/>
      <c r="CD274" s="88"/>
      <c r="CE274" s="88"/>
      <c r="CF274" s="88"/>
      <c r="CG274" s="88"/>
      <c r="CH274" s="88"/>
      <c r="CI274" s="88"/>
      <c r="CJ274" s="88"/>
      <c r="CK274" s="88"/>
      <c r="CL274" s="88"/>
      <c r="CM274" s="88"/>
      <c r="CN274" s="88"/>
      <c r="CO274" s="88"/>
      <c r="CP274" s="88"/>
      <c r="CQ274" s="88"/>
      <c r="CR274" s="88"/>
      <c r="CS274" s="88"/>
      <c r="CT274" s="88"/>
      <c r="CU274" s="88"/>
      <c r="CV274" s="88"/>
      <c r="CW274" s="88"/>
      <c r="CX274" s="88"/>
    </row>
    <row r="275" spans="6:102" s="145" customFormat="1"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  <c r="CG275" s="88"/>
      <c r="CH275" s="88"/>
      <c r="CI275" s="88"/>
      <c r="CJ275" s="88"/>
      <c r="CK275" s="88"/>
      <c r="CL275" s="88"/>
      <c r="CM275" s="88"/>
      <c r="CN275" s="88"/>
      <c r="CO275" s="88"/>
      <c r="CP275" s="88"/>
      <c r="CQ275" s="88"/>
      <c r="CR275" s="88"/>
      <c r="CS275" s="88"/>
      <c r="CT275" s="88"/>
      <c r="CU275" s="88"/>
      <c r="CV275" s="88"/>
      <c r="CW275" s="88"/>
      <c r="CX275" s="88"/>
    </row>
    <row r="276" spans="6:102" s="145" customFormat="1"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  <c r="CG276" s="88"/>
      <c r="CH276" s="88"/>
      <c r="CI276" s="88"/>
      <c r="CJ276" s="88"/>
      <c r="CK276" s="88"/>
      <c r="CL276" s="88"/>
      <c r="CM276" s="88"/>
      <c r="CN276" s="88"/>
      <c r="CO276" s="88"/>
      <c r="CP276" s="88"/>
      <c r="CQ276" s="88"/>
      <c r="CR276" s="88"/>
      <c r="CS276" s="88"/>
      <c r="CT276" s="88"/>
      <c r="CU276" s="88"/>
      <c r="CV276" s="88"/>
      <c r="CW276" s="88"/>
      <c r="CX276" s="88"/>
    </row>
    <row r="277" spans="6:102" s="145" customFormat="1"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  <c r="BZ277" s="88"/>
      <c r="CA277" s="88"/>
      <c r="CB277" s="88"/>
      <c r="CC277" s="88"/>
      <c r="CD277" s="88"/>
      <c r="CE277" s="88"/>
      <c r="CF277" s="88"/>
      <c r="CG277" s="88"/>
      <c r="CH277" s="88"/>
      <c r="CI277" s="88"/>
      <c r="CJ277" s="88"/>
      <c r="CK277" s="88"/>
      <c r="CL277" s="88"/>
      <c r="CM277" s="88"/>
      <c r="CN277" s="88"/>
      <c r="CO277" s="88"/>
      <c r="CP277" s="88"/>
      <c r="CQ277" s="88"/>
      <c r="CR277" s="88"/>
      <c r="CS277" s="88"/>
      <c r="CT277" s="88"/>
      <c r="CU277" s="88"/>
      <c r="CV277" s="88"/>
      <c r="CW277" s="88"/>
      <c r="CX277" s="88"/>
    </row>
    <row r="278" spans="6:102" s="145" customFormat="1"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  <c r="BZ278" s="88"/>
      <c r="CA278" s="88"/>
      <c r="CB278" s="88"/>
      <c r="CC278" s="88"/>
      <c r="CD278" s="88"/>
      <c r="CE278" s="88"/>
      <c r="CF278" s="88"/>
      <c r="CG278" s="88"/>
      <c r="CH278" s="88"/>
      <c r="CI278" s="88"/>
      <c r="CJ278" s="88"/>
      <c r="CK278" s="88"/>
      <c r="CL278" s="88"/>
      <c r="CM278" s="88"/>
      <c r="CN278" s="88"/>
      <c r="CO278" s="88"/>
      <c r="CP278" s="88"/>
      <c r="CQ278" s="88"/>
      <c r="CR278" s="88"/>
      <c r="CS278" s="88"/>
      <c r="CT278" s="88"/>
      <c r="CU278" s="88"/>
      <c r="CV278" s="88"/>
      <c r="CW278" s="88"/>
      <c r="CX278" s="88"/>
    </row>
    <row r="279" spans="6:102" s="145" customFormat="1"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  <c r="CI279" s="88"/>
      <c r="CJ279" s="88"/>
      <c r="CK279" s="88"/>
      <c r="CL279" s="88"/>
      <c r="CM279" s="88"/>
      <c r="CN279" s="88"/>
      <c r="CO279" s="88"/>
      <c r="CP279" s="88"/>
      <c r="CQ279" s="88"/>
      <c r="CR279" s="88"/>
      <c r="CS279" s="88"/>
      <c r="CT279" s="88"/>
      <c r="CU279" s="88"/>
      <c r="CV279" s="88"/>
      <c r="CW279" s="88"/>
      <c r="CX279" s="88"/>
    </row>
    <row r="280" spans="6:102" s="145" customFormat="1"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88"/>
      <c r="CT280" s="88"/>
      <c r="CU280" s="88"/>
      <c r="CV280" s="88"/>
      <c r="CW280" s="88"/>
      <c r="CX280" s="88"/>
    </row>
    <row r="281" spans="6:102" s="145" customFormat="1"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  <c r="CI281" s="88"/>
      <c r="CJ281" s="88"/>
      <c r="CK281" s="88"/>
      <c r="CL281" s="88"/>
      <c r="CM281" s="88"/>
      <c r="CN281" s="88"/>
      <c r="CO281" s="88"/>
      <c r="CP281" s="88"/>
      <c r="CQ281" s="88"/>
      <c r="CR281" s="88"/>
      <c r="CS281" s="88"/>
      <c r="CT281" s="88"/>
      <c r="CU281" s="88"/>
      <c r="CV281" s="88"/>
      <c r="CW281" s="88"/>
      <c r="CX281" s="88"/>
    </row>
    <row r="282" spans="6:102" s="145" customFormat="1"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  <c r="CG282" s="88"/>
      <c r="CH282" s="88"/>
      <c r="CI282" s="88"/>
      <c r="CJ282" s="88"/>
      <c r="CK282" s="88"/>
      <c r="CL282" s="88"/>
      <c r="CM282" s="88"/>
      <c r="CN282" s="88"/>
      <c r="CO282" s="88"/>
      <c r="CP282" s="88"/>
      <c r="CQ282" s="88"/>
      <c r="CR282" s="88"/>
      <c r="CS282" s="88"/>
      <c r="CT282" s="88"/>
      <c r="CU282" s="88"/>
      <c r="CV282" s="88"/>
      <c r="CW282" s="88"/>
      <c r="CX282" s="88"/>
    </row>
    <row r="283" spans="6:102" s="145" customFormat="1"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  <c r="BZ283" s="88"/>
      <c r="CA283" s="88"/>
      <c r="CB283" s="88"/>
      <c r="CC283" s="88"/>
      <c r="CD283" s="88"/>
      <c r="CE283" s="88"/>
      <c r="CF283" s="88"/>
      <c r="CG283" s="88"/>
      <c r="CH283" s="88"/>
      <c r="CI283" s="88"/>
      <c r="CJ283" s="88"/>
      <c r="CK283" s="88"/>
      <c r="CL283" s="88"/>
      <c r="CM283" s="88"/>
      <c r="CN283" s="88"/>
      <c r="CO283" s="88"/>
      <c r="CP283" s="88"/>
      <c r="CQ283" s="88"/>
      <c r="CR283" s="88"/>
      <c r="CS283" s="88"/>
      <c r="CT283" s="88"/>
      <c r="CU283" s="88"/>
      <c r="CV283" s="88"/>
      <c r="CW283" s="88"/>
      <c r="CX283" s="88"/>
    </row>
    <row r="284" spans="6:102" s="145" customFormat="1"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  <c r="CG284" s="88"/>
      <c r="CH284" s="88"/>
      <c r="CI284" s="88"/>
      <c r="CJ284" s="88"/>
      <c r="CK284" s="88"/>
      <c r="CL284" s="88"/>
      <c r="CM284" s="88"/>
      <c r="CN284" s="88"/>
      <c r="CO284" s="88"/>
      <c r="CP284" s="88"/>
      <c r="CQ284" s="88"/>
      <c r="CR284" s="88"/>
      <c r="CS284" s="88"/>
      <c r="CT284" s="88"/>
      <c r="CU284" s="88"/>
      <c r="CV284" s="88"/>
      <c r="CW284" s="88"/>
      <c r="CX284" s="88"/>
    </row>
    <row r="285" spans="6:102" s="145" customFormat="1"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8"/>
      <c r="CH285" s="88"/>
      <c r="CI285" s="88"/>
      <c r="CJ285" s="88"/>
      <c r="CK285" s="88"/>
      <c r="CL285" s="88"/>
      <c r="CM285" s="88"/>
      <c r="CN285" s="88"/>
      <c r="CO285" s="88"/>
      <c r="CP285" s="88"/>
      <c r="CQ285" s="88"/>
      <c r="CR285" s="88"/>
      <c r="CS285" s="88"/>
      <c r="CT285" s="88"/>
      <c r="CU285" s="88"/>
      <c r="CV285" s="88"/>
      <c r="CW285" s="88"/>
      <c r="CX285" s="88"/>
    </row>
    <row r="286" spans="6:102" s="145" customFormat="1"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8"/>
      <c r="CH286" s="88"/>
      <c r="CI286" s="88"/>
      <c r="CJ286" s="88"/>
      <c r="CK286" s="88"/>
      <c r="CL286" s="88"/>
      <c r="CM286" s="88"/>
      <c r="CN286" s="88"/>
      <c r="CO286" s="88"/>
      <c r="CP286" s="88"/>
      <c r="CQ286" s="88"/>
      <c r="CR286" s="88"/>
      <c r="CS286" s="88"/>
      <c r="CT286" s="88"/>
      <c r="CU286" s="88"/>
      <c r="CV286" s="88"/>
      <c r="CW286" s="88"/>
      <c r="CX286" s="88"/>
    </row>
    <row r="287" spans="6:102" s="145" customFormat="1"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8"/>
      <c r="CH287" s="88"/>
      <c r="CI287" s="88"/>
      <c r="CJ287" s="88"/>
      <c r="CK287" s="88"/>
      <c r="CL287" s="88"/>
      <c r="CM287" s="88"/>
      <c r="CN287" s="88"/>
      <c r="CO287" s="88"/>
      <c r="CP287" s="88"/>
      <c r="CQ287" s="88"/>
      <c r="CR287" s="88"/>
      <c r="CS287" s="88"/>
      <c r="CT287" s="88"/>
      <c r="CU287" s="88"/>
      <c r="CV287" s="88"/>
      <c r="CW287" s="88"/>
      <c r="CX287" s="88"/>
    </row>
    <row r="288" spans="6:102" s="145" customFormat="1"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8"/>
      <c r="CH288" s="88"/>
      <c r="CI288" s="88"/>
      <c r="CJ288" s="88"/>
      <c r="CK288" s="88"/>
      <c r="CL288" s="88"/>
      <c r="CM288" s="88"/>
      <c r="CN288" s="88"/>
      <c r="CO288" s="88"/>
      <c r="CP288" s="88"/>
      <c r="CQ288" s="88"/>
      <c r="CR288" s="88"/>
      <c r="CS288" s="88"/>
      <c r="CT288" s="88"/>
      <c r="CU288" s="88"/>
      <c r="CV288" s="88"/>
      <c r="CW288" s="88"/>
      <c r="CX288" s="88"/>
    </row>
    <row r="289" spans="6:102" s="145" customFormat="1"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8"/>
      <c r="CH289" s="88"/>
      <c r="CI289" s="88"/>
      <c r="CJ289" s="88"/>
      <c r="CK289" s="88"/>
      <c r="CL289" s="88"/>
      <c r="CM289" s="88"/>
      <c r="CN289" s="88"/>
      <c r="CO289" s="88"/>
      <c r="CP289" s="88"/>
      <c r="CQ289" s="88"/>
      <c r="CR289" s="88"/>
      <c r="CS289" s="88"/>
      <c r="CT289" s="88"/>
      <c r="CU289" s="88"/>
      <c r="CV289" s="88"/>
      <c r="CW289" s="88"/>
      <c r="CX289" s="88"/>
    </row>
    <row r="290" spans="6:102" s="145" customFormat="1"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  <c r="CG290" s="88"/>
      <c r="CH290" s="88"/>
      <c r="CI290" s="88"/>
      <c r="CJ290" s="88"/>
      <c r="CK290" s="88"/>
      <c r="CL290" s="88"/>
      <c r="CM290" s="88"/>
      <c r="CN290" s="88"/>
      <c r="CO290" s="88"/>
      <c r="CP290" s="88"/>
      <c r="CQ290" s="88"/>
      <c r="CR290" s="88"/>
      <c r="CS290" s="88"/>
      <c r="CT290" s="88"/>
      <c r="CU290" s="88"/>
      <c r="CV290" s="88"/>
      <c r="CW290" s="88"/>
      <c r="CX290" s="88"/>
    </row>
    <row r="291" spans="6:102" s="145" customFormat="1"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  <c r="BZ291" s="88"/>
      <c r="CA291" s="88"/>
      <c r="CB291" s="88"/>
      <c r="CC291" s="88"/>
      <c r="CD291" s="88"/>
      <c r="CE291" s="88"/>
      <c r="CF291" s="88"/>
      <c r="CG291" s="88"/>
      <c r="CH291" s="88"/>
      <c r="CI291" s="88"/>
      <c r="CJ291" s="88"/>
      <c r="CK291" s="88"/>
      <c r="CL291" s="88"/>
      <c r="CM291" s="88"/>
      <c r="CN291" s="88"/>
      <c r="CO291" s="88"/>
      <c r="CP291" s="88"/>
      <c r="CQ291" s="88"/>
      <c r="CR291" s="88"/>
      <c r="CS291" s="88"/>
      <c r="CT291" s="88"/>
      <c r="CU291" s="88"/>
      <c r="CV291" s="88"/>
      <c r="CW291" s="88"/>
      <c r="CX291" s="88"/>
    </row>
    <row r="292" spans="6:102" s="145" customFormat="1"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8"/>
      <c r="CH292" s="88"/>
      <c r="CI292" s="88"/>
      <c r="CJ292" s="88"/>
      <c r="CK292" s="88"/>
      <c r="CL292" s="88"/>
      <c r="CM292" s="88"/>
      <c r="CN292" s="88"/>
      <c r="CO292" s="88"/>
      <c r="CP292" s="88"/>
      <c r="CQ292" s="88"/>
      <c r="CR292" s="88"/>
      <c r="CS292" s="88"/>
      <c r="CT292" s="88"/>
      <c r="CU292" s="88"/>
      <c r="CV292" s="88"/>
      <c r="CW292" s="88"/>
      <c r="CX292" s="88"/>
    </row>
    <row r="293" spans="6:102" s="145" customFormat="1"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  <c r="CG293" s="88"/>
      <c r="CH293" s="88"/>
      <c r="CI293" s="88"/>
      <c r="CJ293" s="88"/>
      <c r="CK293" s="88"/>
      <c r="CL293" s="88"/>
      <c r="CM293" s="88"/>
      <c r="CN293" s="88"/>
      <c r="CO293" s="88"/>
      <c r="CP293" s="88"/>
      <c r="CQ293" s="88"/>
      <c r="CR293" s="88"/>
      <c r="CS293" s="88"/>
      <c r="CT293" s="88"/>
      <c r="CU293" s="88"/>
      <c r="CV293" s="88"/>
      <c r="CW293" s="88"/>
      <c r="CX293" s="88"/>
    </row>
    <row r="294" spans="6:102" s="145" customFormat="1"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8"/>
      <c r="CH294" s="88"/>
      <c r="CI294" s="88"/>
      <c r="CJ294" s="88"/>
      <c r="CK294" s="88"/>
      <c r="CL294" s="88"/>
      <c r="CM294" s="88"/>
      <c r="CN294" s="88"/>
      <c r="CO294" s="88"/>
      <c r="CP294" s="88"/>
      <c r="CQ294" s="88"/>
      <c r="CR294" s="88"/>
      <c r="CS294" s="88"/>
      <c r="CT294" s="88"/>
      <c r="CU294" s="88"/>
      <c r="CV294" s="88"/>
      <c r="CW294" s="88"/>
      <c r="CX294" s="88"/>
    </row>
    <row r="295" spans="6:102" s="145" customFormat="1"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8"/>
      <c r="CH295" s="88"/>
      <c r="CI295" s="88"/>
      <c r="CJ295" s="88"/>
      <c r="CK295" s="88"/>
      <c r="CL295" s="88"/>
      <c r="CM295" s="88"/>
      <c r="CN295" s="88"/>
      <c r="CO295" s="88"/>
      <c r="CP295" s="88"/>
      <c r="CQ295" s="88"/>
      <c r="CR295" s="88"/>
      <c r="CS295" s="88"/>
      <c r="CT295" s="88"/>
      <c r="CU295" s="88"/>
      <c r="CV295" s="88"/>
      <c r="CW295" s="88"/>
      <c r="CX295" s="88"/>
    </row>
    <row r="296" spans="6:102" s="145" customFormat="1"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  <c r="CG296" s="88"/>
      <c r="CH296" s="88"/>
      <c r="CI296" s="88"/>
      <c r="CJ296" s="88"/>
      <c r="CK296" s="88"/>
      <c r="CL296" s="88"/>
      <c r="CM296" s="88"/>
      <c r="CN296" s="88"/>
      <c r="CO296" s="88"/>
      <c r="CP296" s="88"/>
      <c r="CQ296" s="88"/>
      <c r="CR296" s="88"/>
      <c r="CS296" s="88"/>
      <c r="CT296" s="88"/>
      <c r="CU296" s="88"/>
      <c r="CV296" s="88"/>
      <c r="CW296" s="88"/>
      <c r="CX296" s="88"/>
    </row>
    <row r="297" spans="6:102" s="145" customFormat="1"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  <c r="CG297" s="88"/>
      <c r="CH297" s="88"/>
      <c r="CI297" s="88"/>
      <c r="CJ297" s="88"/>
      <c r="CK297" s="88"/>
      <c r="CL297" s="88"/>
      <c r="CM297" s="88"/>
      <c r="CN297" s="88"/>
      <c r="CO297" s="88"/>
      <c r="CP297" s="88"/>
      <c r="CQ297" s="88"/>
      <c r="CR297" s="88"/>
      <c r="CS297" s="88"/>
      <c r="CT297" s="88"/>
      <c r="CU297" s="88"/>
      <c r="CV297" s="88"/>
      <c r="CW297" s="88"/>
      <c r="CX297" s="88"/>
    </row>
    <row r="298" spans="6:102" s="145" customFormat="1"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  <c r="BZ298" s="88"/>
      <c r="CA298" s="88"/>
      <c r="CB298" s="88"/>
      <c r="CC298" s="88"/>
      <c r="CD298" s="88"/>
      <c r="CE298" s="88"/>
      <c r="CF298" s="88"/>
      <c r="CG298" s="88"/>
      <c r="CH298" s="88"/>
      <c r="CI298" s="88"/>
      <c r="CJ298" s="88"/>
      <c r="CK298" s="88"/>
      <c r="CL298" s="88"/>
      <c r="CM298" s="88"/>
      <c r="CN298" s="88"/>
      <c r="CO298" s="88"/>
      <c r="CP298" s="88"/>
      <c r="CQ298" s="88"/>
      <c r="CR298" s="88"/>
      <c r="CS298" s="88"/>
      <c r="CT298" s="88"/>
      <c r="CU298" s="88"/>
      <c r="CV298" s="88"/>
      <c r="CW298" s="88"/>
      <c r="CX298" s="88"/>
    </row>
    <row r="299" spans="6:102" s="145" customFormat="1"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8"/>
      <c r="CH299" s="88"/>
      <c r="CI299" s="88"/>
      <c r="CJ299" s="88"/>
      <c r="CK299" s="88"/>
      <c r="CL299" s="88"/>
      <c r="CM299" s="88"/>
      <c r="CN299" s="88"/>
      <c r="CO299" s="88"/>
      <c r="CP299" s="88"/>
      <c r="CQ299" s="88"/>
      <c r="CR299" s="88"/>
      <c r="CS299" s="88"/>
      <c r="CT299" s="88"/>
      <c r="CU299" s="88"/>
      <c r="CV299" s="88"/>
      <c r="CW299" s="88"/>
      <c r="CX299" s="88"/>
    </row>
    <row r="300" spans="6:102" s="145" customFormat="1"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  <c r="CG300" s="88"/>
      <c r="CH300" s="88"/>
      <c r="CI300" s="88"/>
      <c r="CJ300" s="88"/>
      <c r="CK300" s="88"/>
      <c r="CL300" s="88"/>
      <c r="CM300" s="88"/>
      <c r="CN300" s="88"/>
      <c r="CO300" s="88"/>
      <c r="CP300" s="88"/>
      <c r="CQ300" s="88"/>
      <c r="CR300" s="88"/>
      <c r="CS300" s="88"/>
      <c r="CT300" s="88"/>
      <c r="CU300" s="88"/>
      <c r="CV300" s="88"/>
      <c r="CW300" s="88"/>
      <c r="CX300" s="88"/>
    </row>
    <row r="301" spans="6:102" s="145" customFormat="1"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8"/>
      <c r="CH301" s="88"/>
      <c r="CI301" s="88"/>
      <c r="CJ301" s="88"/>
      <c r="CK301" s="88"/>
      <c r="CL301" s="88"/>
      <c r="CM301" s="88"/>
      <c r="CN301" s="88"/>
      <c r="CO301" s="88"/>
      <c r="CP301" s="88"/>
      <c r="CQ301" s="88"/>
      <c r="CR301" s="88"/>
      <c r="CS301" s="88"/>
      <c r="CT301" s="88"/>
      <c r="CU301" s="88"/>
      <c r="CV301" s="88"/>
      <c r="CW301" s="88"/>
      <c r="CX301" s="88"/>
    </row>
    <row r="302" spans="6:102" s="145" customFormat="1"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8"/>
      <c r="CH302" s="88"/>
      <c r="CI302" s="88"/>
      <c r="CJ302" s="88"/>
      <c r="CK302" s="88"/>
      <c r="CL302" s="88"/>
      <c r="CM302" s="88"/>
      <c r="CN302" s="88"/>
      <c r="CO302" s="88"/>
      <c r="CP302" s="88"/>
      <c r="CQ302" s="88"/>
      <c r="CR302" s="88"/>
      <c r="CS302" s="88"/>
      <c r="CT302" s="88"/>
      <c r="CU302" s="88"/>
      <c r="CV302" s="88"/>
      <c r="CW302" s="88"/>
      <c r="CX302" s="88"/>
    </row>
    <row r="303" spans="6:102" s="145" customFormat="1"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  <c r="CG303" s="88"/>
      <c r="CH303" s="88"/>
      <c r="CI303" s="88"/>
      <c r="CJ303" s="88"/>
      <c r="CK303" s="88"/>
      <c r="CL303" s="88"/>
      <c r="CM303" s="88"/>
      <c r="CN303" s="88"/>
      <c r="CO303" s="88"/>
      <c r="CP303" s="88"/>
      <c r="CQ303" s="88"/>
      <c r="CR303" s="88"/>
      <c r="CS303" s="88"/>
      <c r="CT303" s="88"/>
      <c r="CU303" s="88"/>
      <c r="CV303" s="88"/>
      <c r="CW303" s="88"/>
      <c r="CX303" s="88"/>
    </row>
    <row r="304" spans="6:102" s="145" customFormat="1"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  <c r="CG304" s="88"/>
      <c r="CH304" s="88"/>
      <c r="CI304" s="88"/>
      <c r="CJ304" s="88"/>
      <c r="CK304" s="88"/>
      <c r="CL304" s="88"/>
      <c r="CM304" s="88"/>
      <c r="CN304" s="88"/>
      <c r="CO304" s="88"/>
      <c r="CP304" s="88"/>
      <c r="CQ304" s="88"/>
      <c r="CR304" s="88"/>
      <c r="CS304" s="88"/>
      <c r="CT304" s="88"/>
      <c r="CU304" s="88"/>
      <c r="CV304" s="88"/>
      <c r="CW304" s="88"/>
      <c r="CX304" s="88"/>
    </row>
    <row r="305" spans="6:102" s="145" customFormat="1"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  <c r="BZ305" s="88"/>
      <c r="CA305" s="88"/>
      <c r="CB305" s="88"/>
      <c r="CC305" s="88"/>
      <c r="CD305" s="88"/>
      <c r="CE305" s="88"/>
      <c r="CF305" s="88"/>
      <c r="CG305" s="88"/>
      <c r="CH305" s="88"/>
      <c r="CI305" s="88"/>
      <c r="CJ305" s="88"/>
      <c r="CK305" s="88"/>
      <c r="CL305" s="88"/>
      <c r="CM305" s="88"/>
      <c r="CN305" s="88"/>
      <c r="CO305" s="88"/>
      <c r="CP305" s="88"/>
      <c r="CQ305" s="88"/>
      <c r="CR305" s="88"/>
      <c r="CS305" s="88"/>
      <c r="CT305" s="88"/>
      <c r="CU305" s="88"/>
      <c r="CV305" s="88"/>
      <c r="CW305" s="88"/>
      <c r="CX305" s="88"/>
    </row>
    <row r="306" spans="6:102" s="145" customFormat="1"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8"/>
      <c r="CH306" s="88"/>
      <c r="CI306" s="88"/>
      <c r="CJ306" s="88"/>
      <c r="CK306" s="88"/>
      <c r="CL306" s="88"/>
      <c r="CM306" s="88"/>
      <c r="CN306" s="88"/>
      <c r="CO306" s="88"/>
      <c r="CP306" s="88"/>
      <c r="CQ306" s="88"/>
      <c r="CR306" s="88"/>
      <c r="CS306" s="88"/>
      <c r="CT306" s="88"/>
      <c r="CU306" s="88"/>
      <c r="CV306" s="88"/>
      <c r="CW306" s="88"/>
      <c r="CX306" s="88"/>
    </row>
    <row r="307" spans="6:102" s="145" customFormat="1"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  <c r="CG307" s="88"/>
      <c r="CH307" s="88"/>
      <c r="CI307" s="88"/>
      <c r="CJ307" s="88"/>
      <c r="CK307" s="88"/>
      <c r="CL307" s="88"/>
      <c r="CM307" s="88"/>
      <c r="CN307" s="88"/>
      <c r="CO307" s="88"/>
      <c r="CP307" s="88"/>
      <c r="CQ307" s="88"/>
      <c r="CR307" s="88"/>
      <c r="CS307" s="88"/>
      <c r="CT307" s="88"/>
      <c r="CU307" s="88"/>
      <c r="CV307" s="88"/>
      <c r="CW307" s="88"/>
      <c r="CX307" s="88"/>
    </row>
    <row r="308" spans="6:102" s="145" customFormat="1"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8"/>
      <c r="CH308" s="88"/>
      <c r="CI308" s="88"/>
      <c r="CJ308" s="88"/>
      <c r="CK308" s="88"/>
      <c r="CL308" s="88"/>
      <c r="CM308" s="88"/>
      <c r="CN308" s="88"/>
      <c r="CO308" s="88"/>
      <c r="CP308" s="88"/>
      <c r="CQ308" s="88"/>
      <c r="CR308" s="88"/>
      <c r="CS308" s="88"/>
      <c r="CT308" s="88"/>
      <c r="CU308" s="88"/>
      <c r="CV308" s="88"/>
      <c r="CW308" s="88"/>
      <c r="CX308" s="88"/>
    </row>
    <row r="309" spans="6:102" s="145" customFormat="1"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8"/>
      <c r="CH309" s="88"/>
      <c r="CI309" s="88"/>
      <c r="CJ309" s="88"/>
      <c r="CK309" s="88"/>
      <c r="CL309" s="88"/>
      <c r="CM309" s="88"/>
      <c r="CN309" s="88"/>
      <c r="CO309" s="88"/>
      <c r="CP309" s="88"/>
      <c r="CQ309" s="88"/>
      <c r="CR309" s="88"/>
      <c r="CS309" s="88"/>
      <c r="CT309" s="88"/>
      <c r="CU309" s="88"/>
      <c r="CV309" s="88"/>
      <c r="CW309" s="88"/>
      <c r="CX309" s="88"/>
    </row>
    <row r="310" spans="6:102" s="145" customFormat="1"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  <c r="BZ310" s="88"/>
      <c r="CA310" s="88"/>
      <c r="CB310" s="88"/>
      <c r="CC310" s="88"/>
      <c r="CD310" s="88"/>
      <c r="CE310" s="88"/>
      <c r="CF310" s="88"/>
      <c r="CG310" s="88"/>
      <c r="CH310" s="88"/>
      <c r="CI310" s="88"/>
      <c r="CJ310" s="88"/>
      <c r="CK310" s="88"/>
      <c r="CL310" s="88"/>
      <c r="CM310" s="88"/>
      <c r="CN310" s="88"/>
      <c r="CO310" s="88"/>
      <c r="CP310" s="88"/>
      <c r="CQ310" s="88"/>
      <c r="CR310" s="88"/>
      <c r="CS310" s="88"/>
      <c r="CT310" s="88"/>
      <c r="CU310" s="88"/>
      <c r="CV310" s="88"/>
      <c r="CW310" s="88"/>
      <c r="CX310" s="88"/>
    </row>
    <row r="311" spans="6:102" s="145" customFormat="1"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  <c r="BZ311" s="88"/>
      <c r="CA311" s="88"/>
      <c r="CB311" s="88"/>
      <c r="CC311" s="88"/>
      <c r="CD311" s="88"/>
      <c r="CE311" s="88"/>
      <c r="CF311" s="88"/>
      <c r="CG311" s="88"/>
      <c r="CH311" s="88"/>
      <c r="CI311" s="88"/>
      <c r="CJ311" s="88"/>
      <c r="CK311" s="88"/>
      <c r="CL311" s="88"/>
      <c r="CM311" s="88"/>
      <c r="CN311" s="88"/>
      <c r="CO311" s="88"/>
      <c r="CP311" s="88"/>
      <c r="CQ311" s="88"/>
      <c r="CR311" s="88"/>
      <c r="CS311" s="88"/>
      <c r="CT311" s="88"/>
      <c r="CU311" s="88"/>
      <c r="CV311" s="88"/>
      <c r="CW311" s="88"/>
      <c r="CX311" s="88"/>
    </row>
    <row r="312" spans="6:102" s="145" customFormat="1"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  <c r="CG312" s="88"/>
      <c r="CH312" s="88"/>
      <c r="CI312" s="88"/>
      <c r="CJ312" s="88"/>
      <c r="CK312" s="88"/>
      <c r="CL312" s="88"/>
      <c r="CM312" s="88"/>
      <c r="CN312" s="88"/>
      <c r="CO312" s="88"/>
      <c r="CP312" s="88"/>
      <c r="CQ312" s="88"/>
      <c r="CR312" s="88"/>
      <c r="CS312" s="88"/>
      <c r="CT312" s="88"/>
      <c r="CU312" s="88"/>
      <c r="CV312" s="88"/>
      <c r="CW312" s="88"/>
      <c r="CX312" s="88"/>
    </row>
    <row r="313" spans="6:102" s="145" customFormat="1"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  <c r="CG313" s="88"/>
      <c r="CH313" s="88"/>
      <c r="CI313" s="88"/>
      <c r="CJ313" s="88"/>
      <c r="CK313" s="88"/>
      <c r="CL313" s="88"/>
      <c r="CM313" s="88"/>
      <c r="CN313" s="88"/>
      <c r="CO313" s="88"/>
      <c r="CP313" s="88"/>
      <c r="CQ313" s="88"/>
      <c r="CR313" s="88"/>
      <c r="CS313" s="88"/>
      <c r="CT313" s="88"/>
      <c r="CU313" s="88"/>
      <c r="CV313" s="88"/>
      <c r="CW313" s="88"/>
      <c r="CX313" s="88"/>
    </row>
    <row r="314" spans="6:102" s="145" customFormat="1"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  <c r="CG314" s="88"/>
      <c r="CH314" s="88"/>
      <c r="CI314" s="88"/>
      <c r="CJ314" s="88"/>
      <c r="CK314" s="88"/>
      <c r="CL314" s="88"/>
      <c r="CM314" s="88"/>
      <c r="CN314" s="88"/>
      <c r="CO314" s="88"/>
      <c r="CP314" s="88"/>
      <c r="CQ314" s="88"/>
      <c r="CR314" s="88"/>
      <c r="CS314" s="88"/>
      <c r="CT314" s="88"/>
      <c r="CU314" s="88"/>
      <c r="CV314" s="88"/>
      <c r="CW314" s="88"/>
      <c r="CX314" s="88"/>
    </row>
    <row r="315" spans="6:102" s="145" customFormat="1"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  <c r="CG315" s="88"/>
      <c r="CH315" s="88"/>
      <c r="CI315" s="88"/>
      <c r="CJ315" s="88"/>
      <c r="CK315" s="88"/>
      <c r="CL315" s="88"/>
      <c r="CM315" s="88"/>
      <c r="CN315" s="88"/>
      <c r="CO315" s="88"/>
      <c r="CP315" s="88"/>
      <c r="CQ315" s="88"/>
      <c r="CR315" s="88"/>
      <c r="CS315" s="88"/>
      <c r="CT315" s="88"/>
      <c r="CU315" s="88"/>
      <c r="CV315" s="88"/>
      <c r="CW315" s="88"/>
      <c r="CX315" s="88"/>
    </row>
    <row r="316" spans="6:102" s="145" customFormat="1"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  <c r="BZ316" s="88"/>
      <c r="CA316" s="88"/>
      <c r="CB316" s="88"/>
      <c r="CC316" s="88"/>
      <c r="CD316" s="88"/>
      <c r="CE316" s="88"/>
      <c r="CF316" s="88"/>
      <c r="CG316" s="88"/>
      <c r="CH316" s="88"/>
      <c r="CI316" s="88"/>
      <c r="CJ316" s="88"/>
      <c r="CK316" s="88"/>
      <c r="CL316" s="88"/>
      <c r="CM316" s="88"/>
      <c r="CN316" s="88"/>
      <c r="CO316" s="88"/>
      <c r="CP316" s="88"/>
      <c r="CQ316" s="88"/>
      <c r="CR316" s="88"/>
      <c r="CS316" s="88"/>
      <c r="CT316" s="88"/>
      <c r="CU316" s="88"/>
      <c r="CV316" s="88"/>
      <c r="CW316" s="88"/>
      <c r="CX316" s="88"/>
    </row>
    <row r="317" spans="6:102" s="145" customFormat="1"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  <c r="BZ317" s="88"/>
      <c r="CA317" s="88"/>
      <c r="CB317" s="88"/>
      <c r="CC317" s="88"/>
      <c r="CD317" s="88"/>
      <c r="CE317" s="88"/>
      <c r="CF317" s="88"/>
      <c r="CG317" s="88"/>
      <c r="CH317" s="88"/>
      <c r="CI317" s="88"/>
      <c r="CJ317" s="88"/>
      <c r="CK317" s="88"/>
      <c r="CL317" s="88"/>
      <c r="CM317" s="88"/>
      <c r="CN317" s="88"/>
      <c r="CO317" s="88"/>
      <c r="CP317" s="88"/>
      <c r="CQ317" s="88"/>
      <c r="CR317" s="88"/>
      <c r="CS317" s="88"/>
      <c r="CT317" s="88"/>
      <c r="CU317" s="88"/>
      <c r="CV317" s="88"/>
      <c r="CW317" s="88"/>
      <c r="CX317" s="88"/>
    </row>
    <row r="318" spans="6:102" s="145" customFormat="1"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  <c r="BZ318" s="88"/>
      <c r="CA318" s="88"/>
      <c r="CB318" s="88"/>
      <c r="CC318" s="88"/>
      <c r="CD318" s="88"/>
      <c r="CE318" s="88"/>
      <c r="CF318" s="88"/>
      <c r="CG318" s="88"/>
      <c r="CH318" s="88"/>
      <c r="CI318" s="88"/>
      <c r="CJ318" s="88"/>
      <c r="CK318" s="88"/>
      <c r="CL318" s="88"/>
      <c r="CM318" s="88"/>
      <c r="CN318" s="88"/>
      <c r="CO318" s="88"/>
      <c r="CP318" s="88"/>
      <c r="CQ318" s="88"/>
      <c r="CR318" s="88"/>
      <c r="CS318" s="88"/>
      <c r="CT318" s="88"/>
      <c r="CU318" s="88"/>
      <c r="CV318" s="88"/>
      <c r="CW318" s="88"/>
      <c r="CX318" s="88"/>
    </row>
    <row r="319" spans="6:102" s="145" customFormat="1"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  <c r="CG319" s="88"/>
      <c r="CH319" s="88"/>
      <c r="CI319" s="88"/>
      <c r="CJ319" s="88"/>
      <c r="CK319" s="88"/>
      <c r="CL319" s="88"/>
      <c r="CM319" s="88"/>
      <c r="CN319" s="88"/>
      <c r="CO319" s="88"/>
      <c r="CP319" s="88"/>
      <c r="CQ319" s="88"/>
      <c r="CR319" s="88"/>
      <c r="CS319" s="88"/>
      <c r="CT319" s="88"/>
      <c r="CU319" s="88"/>
      <c r="CV319" s="88"/>
      <c r="CW319" s="88"/>
      <c r="CX319" s="88"/>
    </row>
    <row r="320" spans="6:102" s="145" customFormat="1"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  <c r="CG320" s="88"/>
      <c r="CH320" s="88"/>
      <c r="CI320" s="88"/>
      <c r="CJ320" s="88"/>
      <c r="CK320" s="88"/>
      <c r="CL320" s="88"/>
      <c r="CM320" s="88"/>
      <c r="CN320" s="88"/>
      <c r="CO320" s="88"/>
      <c r="CP320" s="88"/>
      <c r="CQ320" s="88"/>
      <c r="CR320" s="88"/>
      <c r="CS320" s="88"/>
      <c r="CT320" s="88"/>
      <c r="CU320" s="88"/>
      <c r="CV320" s="88"/>
      <c r="CW320" s="88"/>
      <c r="CX320" s="88"/>
    </row>
    <row r="321" spans="6:102" s="145" customFormat="1"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  <c r="CG321" s="88"/>
      <c r="CH321" s="88"/>
      <c r="CI321" s="88"/>
      <c r="CJ321" s="88"/>
      <c r="CK321" s="88"/>
      <c r="CL321" s="88"/>
      <c r="CM321" s="88"/>
      <c r="CN321" s="88"/>
      <c r="CO321" s="88"/>
      <c r="CP321" s="88"/>
      <c r="CQ321" s="88"/>
      <c r="CR321" s="88"/>
      <c r="CS321" s="88"/>
      <c r="CT321" s="88"/>
      <c r="CU321" s="88"/>
      <c r="CV321" s="88"/>
      <c r="CW321" s="88"/>
      <c r="CX321" s="88"/>
    </row>
    <row r="322" spans="6:102" s="145" customFormat="1"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  <c r="CG322" s="88"/>
      <c r="CH322" s="88"/>
      <c r="CI322" s="88"/>
      <c r="CJ322" s="88"/>
      <c r="CK322" s="88"/>
      <c r="CL322" s="88"/>
      <c r="CM322" s="88"/>
      <c r="CN322" s="88"/>
      <c r="CO322" s="88"/>
      <c r="CP322" s="88"/>
      <c r="CQ322" s="88"/>
      <c r="CR322" s="88"/>
      <c r="CS322" s="88"/>
      <c r="CT322" s="88"/>
      <c r="CU322" s="88"/>
      <c r="CV322" s="88"/>
      <c r="CW322" s="88"/>
      <c r="CX322" s="88"/>
    </row>
    <row r="323" spans="6:102" s="145" customFormat="1"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  <c r="BZ323" s="88"/>
      <c r="CA323" s="88"/>
      <c r="CB323" s="88"/>
      <c r="CC323" s="88"/>
      <c r="CD323" s="88"/>
      <c r="CE323" s="88"/>
      <c r="CF323" s="88"/>
      <c r="CG323" s="88"/>
      <c r="CH323" s="88"/>
      <c r="CI323" s="88"/>
      <c r="CJ323" s="88"/>
      <c r="CK323" s="88"/>
      <c r="CL323" s="88"/>
      <c r="CM323" s="88"/>
      <c r="CN323" s="88"/>
      <c r="CO323" s="88"/>
      <c r="CP323" s="88"/>
      <c r="CQ323" s="88"/>
      <c r="CR323" s="88"/>
      <c r="CS323" s="88"/>
      <c r="CT323" s="88"/>
      <c r="CU323" s="88"/>
      <c r="CV323" s="88"/>
      <c r="CW323" s="88"/>
      <c r="CX323" s="88"/>
    </row>
    <row r="324" spans="6:102" s="145" customFormat="1"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  <c r="BZ324" s="88"/>
      <c r="CA324" s="88"/>
      <c r="CB324" s="88"/>
      <c r="CC324" s="88"/>
      <c r="CD324" s="88"/>
      <c r="CE324" s="88"/>
      <c r="CF324" s="88"/>
      <c r="CG324" s="88"/>
      <c r="CH324" s="88"/>
      <c r="CI324" s="88"/>
      <c r="CJ324" s="88"/>
      <c r="CK324" s="88"/>
      <c r="CL324" s="88"/>
      <c r="CM324" s="88"/>
      <c r="CN324" s="88"/>
      <c r="CO324" s="88"/>
      <c r="CP324" s="88"/>
      <c r="CQ324" s="88"/>
      <c r="CR324" s="88"/>
      <c r="CS324" s="88"/>
      <c r="CT324" s="88"/>
      <c r="CU324" s="88"/>
      <c r="CV324" s="88"/>
      <c r="CW324" s="88"/>
      <c r="CX324" s="88"/>
    </row>
    <row r="325" spans="6:102" s="145" customFormat="1"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  <c r="BZ325" s="88"/>
      <c r="CA325" s="88"/>
      <c r="CB325" s="88"/>
      <c r="CC325" s="88"/>
      <c r="CD325" s="88"/>
      <c r="CE325" s="88"/>
      <c r="CF325" s="88"/>
      <c r="CG325" s="88"/>
      <c r="CH325" s="88"/>
      <c r="CI325" s="88"/>
      <c r="CJ325" s="88"/>
      <c r="CK325" s="88"/>
      <c r="CL325" s="88"/>
      <c r="CM325" s="88"/>
      <c r="CN325" s="88"/>
      <c r="CO325" s="88"/>
      <c r="CP325" s="88"/>
      <c r="CQ325" s="88"/>
      <c r="CR325" s="88"/>
      <c r="CS325" s="88"/>
      <c r="CT325" s="88"/>
      <c r="CU325" s="88"/>
      <c r="CV325" s="88"/>
      <c r="CW325" s="88"/>
      <c r="CX325" s="88"/>
    </row>
    <row r="326" spans="6:102" s="145" customFormat="1"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88"/>
      <c r="CI326" s="88"/>
      <c r="CJ326" s="88"/>
      <c r="CK326" s="88"/>
      <c r="CL326" s="88"/>
      <c r="CM326" s="88"/>
      <c r="CN326" s="88"/>
      <c r="CO326" s="88"/>
      <c r="CP326" s="88"/>
      <c r="CQ326" s="88"/>
      <c r="CR326" s="88"/>
      <c r="CS326" s="88"/>
      <c r="CT326" s="88"/>
      <c r="CU326" s="88"/>
      <c r="CV326" s="88"/>
      <c r="CW326" s="88"/>
      <c r="CX326" s="88"/>
    </row>
    <row r="327" spans="6:102" s="145" customFormat="1"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  <c r="CG327" s="88"/>
      <c r="CH327" s="88"/>
      <c r="CI327" s="88"/>
      <c r="CJ327" s="88"/>
      <c r="CK327" s="88"/>
      <c r="CL327" s="88"/>
      <c r="CM327" s="88"/>
      <c r="CN327" s="88"/>
      <c r="CO327" s="88"/>
      <c r="CP327" s="88"/>
      <c r="CQ327" s="88"/>
      <c r="CR327" s="88"/>
      <c r="CS327" s="88"/>
      <c r="CT327" s="88"/>
      <c r="CU327" s="88"/>
      <c r="CV327" s="88"/>
      <c r="CW327" s="88"/>
      <c r="CX327" s="88"/>
    </row>
    <row r="328" spans="6:102" s="145" customFormat="1"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  <c r="CG328" s="88"/>
      <c r="CH328" s="88"/>
      <c r="CI328" s="88"/>
      <c r="CJ328" s="88"/>
      <c r="CK328" s="88"/>
      <c r="CL328" s="88"/>
      <c r="CM328" s="88"/>
      <c r="CN328" s="88"/>
      <c r="CO328" s="88"/>
      <c r="CP328" s="88"/>
      <c r="CQ328" s="88"/>
      <c r="CR328" s="88"/>
      <c r="CS328" s="88"/>
      <c r="CT328" s="88"/>
      <c r="CU328" s="88"/>
      <c r="CV328" s="88"/>
      <c r="CW328" s="88"/>
      <c r="CX328" s="88"/>
    </row>
    <row r="329" spans="6:102" s="145" customFormat="1"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  <c r="CG329" s="88"/>
      <c r="CH329" s="88"/>
      <c r="CI329" s="88"/>
      <c r="CJ329" s="88"/>
      <c r="CK329" s="88"/>
      <c r="CL329" s="88"/>
      <c r="CM329" s="88"/>
      <c r="CN329" s="88"/>
      <c r="CO329" s="88"/>
      <c r="CP329" s="88"/>
      <c r="CQ329" s="88"/>
      <c r="CR329" s="88"/>
      <c r="CS329" s="88"/>
      <c r="CT329" s="88"/>
      <c r="CU329" s="88"/>
      <c r="CV329" s="88"/>
      <c r="CW329" s="88"/>
      <c r="CX329" s="88"/>
    </row>
    <row r="330" spans="6:102" s="145" customFormat="1"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  <c r="BZ330" s="88"/>
      <c r="CA330" s="88"/>
      <c r="CB330" s="88"/>
      <c r="CC330" s="88"/>
      <c r="CD330" s="88"/>
      <c r="CE330" s="88"/>
      <c r="CF330" s="88"/>
      <c r="CG330" s="88"/>
      <c r="CH330" s="88"/>
      <c r="CI330" s="88"/>
      <c r="CJ330" s="88"/>
      <c r="CK330" s="88"/>
      <c r="CL330" s="88"/>
      <c r="CM330" s="88"/>
      <c r="CN330" s="88"/>
      <c r="CO330" s="88"/>
      <c r="CP330" s="88"/>
      <c r="CQ330" s="88"/>
      <c r="CR330" s="88"/>
      <c r="CS330" s="88"/>
      <c r="CT330" s="88"/>
      <c r="CU330" s="88"/>
      <c r="CV330" s="88"/>
      <c r="CW330" s="88"/>
      <c r="CX330" s="88"/>
    </row>
    <row r="331" spans="6:102" s="145" customFormat="1"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  <c r="BZ331" s="88"/>
      <c r="CA331" s="88"/>
      <c r="CB331" s="88"/>
      <c r="CC331" s="88"/>
      <c r="CD331" s="88"/>
      <c r="CE331" s="88"/>
      <c r="CF331" s="88"/>
      <c r="CG331" s="88"/>
      <c r="CH331" s="88"/>
      <c r="CI331" s="88"/>
      <c r="CJ331" s="88"/>
      <c r="CK331" s="88"/>
      <c r="CL331" s="88"/>
      <c r="CM331" s="88"/>
      <c r="CN331" s="88"/>
      <c r="CO331" s="88"/>
      <c r="CP331" s="88"/>
      <c r="CQ331" s="88"/>
      <c r="CR331" s="88"/>
      <c r="CS331" s="88"/>
      <c r="CT331" s="88"/>
      <c r="CU331" s="88"/>
      <c r="CV331" s="88"/>
      <c r="CW331" s="88"/>
      <c r="CX331" s="88"/>
    </row>
    <row r="332" spans="6:102" s="145" customFormat="1"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  <c r="BZ332" s="88"/>
      <c r="CA332" s="88"/>
      <c r="CB332" s="88"/>
      <c r="CC332" s="88"/>
      <c r="CD332" s="88"/>
      <c r="CE332" s="88"/>
      <c r="CF332" s="88"/>
      <c r="CG332" s="88"/>
      <c r="CH332" s="88"/>
      <c r="CI332" s="88"/>
      <c r="CJ332" s="88"/>
      <c r="CK332" s="88"/>
      <c r="CL332" s="88"/>
      <c r="CM332" s="88"/>
      <c r="CN332" s="88"/>
      <c r="CO332" s="88"/>
      <c r="CP332" s="88"/>
      <c r="CQ332" s="88"/>
      <c r="CR332" s="88"/>
      <c r="CS332" s="88"/>
      <c r="CT332" s="88"/>
      <c r="CU332" s="88"/>
      <c r="CV332" s="88"/>
      <c r="CW332" s="88"/>
      <c r="CX332" s="88"/>
    </row>
    <row r="333" spans="6:102" s="145" customFormat="1"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88"/>
      <c r="CI333" s="88"/>
      <c r="CJ333" s="88"/>
      <c r="CK333" s="88"/>
      <c r="CL333" s="88"/>
      <c r="CM333" s="88"/>
      <c r="CN333" s="88"/>
      <c r="CO333" s="88"/>
      <c r="CP333" s="88"/>
      <c r="CQ333" s="88"/>
      <c r="CR333" s="88"/>
      <c r="CS333" s="88"/>
      <c r="CT333" s="88"/>
      <c r="CU333" s="88"/>
      <c r="CV333" s="88"/>
      <c r="CW333" s="88"/>
      <c r="CX333" s="88"/>
    </row>
    <row r="334" spans="6:102" s="145" customFormat="1"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  <c r="CG334" s="88"/>
      <c r="CH334" s="88"/>
      <c r="CI334" s="88"/>
      <c r="CJ334" s="88"/>
      <c r="CK334" s="88"/>
      <c r="CL334" s="88"/>
      <c r="CM334" s="88"/>
      <c r="CN334" s="88"/>
      <c r="CO334" s="88"/>
      <c r="CP334" s="88"/>
      <c r="CQ334" s="88"/>
      <c r="CR334" s="88"/>
      <c r="CS334" s="88"/>
      <c r="CT334" s="88"/>
      <c r="CU334" s="88"/>
      <c r="CV334" s="88"/>
      <c r="CW334" s="88"/>
      <c r="CX334" s="88"/>
    </row>
    <row r="335" spans="6:102" s="145" customFormat="1"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  <c r="CG335" s="88"/>
      <c r="CH335" s="88"/>
      <c r="CI335" s="88"/>
      <c r="CJ335" s="88"/>
      <c r="CK335" s="88"/>
      <c r="CL335" s="88"/>
      <c r="CM335" s="88"/>
      <c r="CN335" s="88"/>
      <c r="CO335" s="88"/>
      <c r="CP335" s="88"/>
      <c r="CQ335" s="88"/>
      <c r="CR335" s="88"/>
      <c r="CS335" s="88"/>
      <c r="CT335" s="88"/>
      <c r="CU335" s="88"/>
      <c r="CV335" s="88"/>
      <c r="CW335" s="88"/>
      <c r="CX335" s="88"/>
    </row>
    <row r="336" spans="6:102" s="145" customFormat="1"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  <c r="CG336" s="88"/>
      <c r="CH336" s="88"/>
      <c r="CI336" s="88"/>
      <c r="CJ336" s="88"/>
      <c r="CK336" s="88"/>
      <c r="CL336" s="88"/>
      <c r="CM336" s="88"/>
      <c r="CN336" s="88"/>
      <c r="CO336" s="88"/>
      <c r="CP336" s="88"/>
      <c r="CQ336" s="88"/>
      <c r="CR336" s="88"/>
      <c r="CS336" s="88"/>
      <c r="CT336" s="88"/>
      <c r="CU336" s="88"/>
      <c r="CV336" s="88"/>
      <c r="CW336" s="88"/>
      <c r="CX336" s="88"/>
    </row>
    <row r="337" spans="6:102" s="145" customFormat="1"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  <c r="BZ337" s="88"/>
      <c r="CA337" s="88"/>
      <c r="CB337" s="88"/>
      <c r="CC337" s="88"/>
      <c r="CD337" s="88"/>
      <c r="CE337" s="88"/>
      <c r="CF337" s="88"/>
      <c r="CG337" s="88"/>
      <c r="CH337" s="88"/>
      <c r="CI337" s="88"/>
      <c r="CJ337" s="88"/>
      <c r="CK337" s="88"/>
      <c r="CL337" s="88"/>
      <c r="CM337" s="88"/>
      <c r="CN337" s="88"/>
      <c r="CO337" s="88"/>
      <c r="CP337" s="88"/>
      <c r="CQ337" s="88"/>
      <c r="CR337" s="88"/>
      <c r="CS337" s="88"/>
      <c r="CT337" s="88"/>
      <c r="CU337" s="88"/>
      <c r="CV337" s="88"/>
      <c r="CW337" s="88"/>
      <c r="CX337" s="88"/>
    </row>
    <row r="338" spans="6:102" s="145" customFormat="1"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  <c r="BZ338" s="88"/>
      <c r="CA338" s="88"/>
      <c r="CB338" s="88"/>
      <c r="CC338" s="88"/>
      <c r="CD338" s="88"/>
      <c r="CE338" s="88"/>
      <c r="CF338" s="88"/>
      <c r="CG338" s="88"/>
      <c r="CH338" s="88"/>
      <c r="CI338" s="88"/>
      <c r="CJ338" s="88"/>
      <c r="CK338" s="88"/>
      <c r="CL338" s="88"/>
      <c r="CM338" s="88"/>
      <c r="CN338" s="88"/>
      <c r="CO338" s="88"/>
      <c r="CP338" s="88"/>
      <c r="CQ338" s="88"/>
      <c r="CR338" s="88"/>
      <c r="CS338" s="88"/>
      <c r="CT338" s="88"/>
      <c r="CU338" s="88"/>
      <c r="CV338" s="88"/>
      <c r="CW338" s="88"/>
      <c r="CX338" s="88"/>
    </row>
    <row r="339" spans="6:102" s="145" customFormat="1"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  <c r="BZ339" s="88"/>
      <c r="CA339" s="88"/>
      <c r="CB339" s="88"/>
      <c r="CC339" s="88"/>
      <c r="CD339" s="88"/>
      <c r="CE339" s="88"/>
      <c r="CF339" s="88"/>
      <c r="CG339" s="88"/>
      <c r="CH339" s="88"/>
      <c r="CI339" s="88"/>
      <c r="CJ339" s="88"/>
      <c r="CK339" s="88"/>
      <c r="CL339" s="88"/>
      <c r="CM339" s="88"/>
      <c r="CN339" s="88"/>
      <c r="CO339" s="88"/>
      <c r="CP339" s="88"/>
      <c r="CQ339" s="88"/>
      <c r="CR339" s="88"/>
      <c r="CS339" s="88"/>
      <c r="CT339" s="88"/>
      <c r="CU339" s="88"/>
      <c r="CV339" s="88"/>
      <c r="CW339" s="88"/>
      <c r="CX339" s="88"/>
    </row>
    <row r="340" spans="6:102" s="145" customFormat="1"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8"/>
      <c r="CH340" s="88"/>
      <c r="CI340" s="88"/>
      <c r="CJ340" s="88"/>
      <c r="CK340" s="88"/>
      <c r="CL340" s="88"/>
      <c r="CM340" s="88"/>
      <c r="CN340" s="88"/>
      <c r="CO340" s="88"/>
      <c r="CP340" s="88"/>
      <c r="CQ340" s="88"/>
      <c r="CR340" s="88"/>
      <c r="CS340" s="88"/>
      <c r="CT340" s="88"/>
      <c r="CU340" s="88"/>
      <c r="CV340" s="88"/>
      <c r="CW340" s="88"/>
      <c r="CX340" s="88"/>
    </row>
    <row r="341" spans="6:102" s="145" customFormat="1"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8"/>
      <c r="CH341" s="88"/>
      <c r="CI341" s="88"/>
      <c r="CJ341" s="88"/>
      <c r="CK341" s="88"/>
      <c r="CL341" s="88"/>
      <c r="CM341" s="88"/>
      <c r="CN341" s="88"/>
      <c r="CO341" s="88"/>
      <c r="CP341" s="88"/>
      <c r="CQ341" s="88"/>
      <c r="CR341" s="88"/>
      <c r="CS341" s="88"/>
      <c r="CT341" s="88"/>
      <c r="CU341" s="88"/>
      <c r="CV341" s="88"/>
      <c r="CW341" s="88"/>
      <c r="CX341" s="88"/>
    </row>
    <row r="342" spans="6:102" s="145" customFormat="1"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8"/>
      <c r="CH342" s="88"/>
      <c r="CI342" s="88"/>
      <c r="CJ342" s="88"/>
      <c r="CK342" s="88"/>
      <c r="CL342" s="88"/>
      <c r="CM342" s="88"/>
      <c r="CN342" s="88"/>
      <c r="CO342" s="88"/>
      <c r="CP342" s="88"/>
      <c r="CQ342" s="88"/>
      <c r="CR342" s="88"/>
      <c r="CS342" s="88"/>
      <c r="CT342" s="88"/>
      <c r="CU342" s="88"/>
      <c r="CV342" s="88"/>
      <c r="CW342" s="88"/>
      <c r="CX342" s="88"/>
    </row>
    <row r="343" spans="6:102" s="145" customFormat="1"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8"/>
      <c r="CH343" s="88"/>
      <c r="CI343" s="88"/>
      <c r="CJ343" s="88"/>
      <c r="CK343" s="88"/>
      <c r="CL343" s="88"/>
      <c r="CM343" s="88"/>
      <c r="CN343" s="88"/>
      <c r="CO343" s="88"/>
      <c r="CP343" s="88"/>
      <c r="CQ343" s="88"/>
      <c r="CR343" s="88"/>
      <c r="CS343" s="88"/>
      <c r="CT343" s="88"/>
      <c r="CU343" s="88"/>
      <c r="CV343" s="88"/>
      <c r="CW343" s="88"/>
      <c r="CX343" s="88"/>
    </row>
    <row r="344" spans="6:102" s="145" customFormat="1"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8"/>
      <c r="CH344" s="88"/>
      <c r="CI344" s="88"/>
      <c r="CJ344" s="88"/>
      <c r="CK344" s="88"/>
      <c r="CL344" s="88"/>
      <c r="CM344" s="88"/>
      <c r="CN344" s="88"/>
      <c r="CO344" s="88"/>
      <c r="CP344" s="88"/>
      <c r="CQ344" s="88"/>
      <c r="CR344" s="88"/>
      <c r="CS344" s="88"/>
      <c r="CT344" s="88"/>
      <c r="CU344" s="88"/>
      <c r="CV344" s="88"/>
      <c r="CW344" s="88"/>
      <c r="CX344" s="88"/>
    </row>
    <row r="345" spans="6:102" s="145" customFormat="1"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8"/>
      <c r="CH345" s="88"/>
      <c r="CI345" s="88"/>
      <c r="CJ345" s="88"/>
      <c r="CK345" s="88"/>
      <c r="CL345" s="88"/>
      <c r="CM345" s="88"/>
      <c r="CN345" s="88"/>
      <c r="CO345" s="88"/>
      <c r="CP345" s="88"/>
      <c r="CQ345" s="88"/>
      <c r="CR345" s="88"/>
      <c r="CS345" s="88"/>
      <c r="CT345" s="88"/>
      <c r="CU345" s="88"/>
      <c r="CV345" s="88"/>
      <c r="CW345" s="88"/>
      <c r="CX345" s="88"/>
    </row>
    <row r="346" spans="6:102" s="145" customFormat="1"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  <c r="BZ346" s="88"/>
      <c r="CA346" s="88"/>
      <c r="CB346" s="88"/>
      <c r="CC346" s="88"/>
      <c r="CD346" s="88"/>
      <c r="CE346" s="88"/>
      <c r="CF346" s="88"/>
      <c r="CG346" s="88"/>
      <c r="CH346" s="88"/>
      <c r="CI346" s="88"/>
      <c r="CJ346" s="88"/>
      <c r="CK346" s="88"/>
      <c r="CL346" s="88"/>
      <c r="CM346" s="88"/>
      <c r="CN346" s="88"/>
      <c r="CO346" s="88"/>
      <c r="CP346" s="88"/>
      <c r="CQ346" s="88"/>
      <c r="CR346" s="88"/>
      <c r="CS346" s="88"/>
      <c r="CT346" s="88"/>
      <c r="CU346" s="88"/>
      <c r="CV346" s="88"/>
      <c r="CW346" s="88"/>
      <c r="CX346" s="88"/>
    </row>
    <row r="347" spans="6:102" s="145" customFormat="1"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8"/>
      <c r="CH347" s="88"/>
      <c r="CI347" s="88"/>
      <c r="CJ347" s="88"/>
      <c r="CK347" s="88"/>
      <c r="CL347" s="88"/>
      <c r="CM347" s="88"/>
      <c r="CN347" s="88"/>
      <c r="CO347" s="88"/>
      <c r="CP347" s="88"/>
      <c r="CQ347" s="88"/>
      <c r="CR347" s="88"/>
      <c r="CS347" s="88"/>
      <c r="CT347" s="88"/>
      <c r="CU347" s="88"/>
      <c r="CV347" s="88"/>
      <c r="CW347" s="88"/>
      <c r="CX347" s="88"/>
    </row>
    <row r="348" spans="6:102" s="145" customFormat="1"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8"/>
      <c r="CH348" s="88"/>
      <c r="CI348" s="88"/>
      <c r="CJ348" s="88"/>
      <c r="CK348" s="88"/>
      <c r="CL348" s="88"/>
      <c r="CM348" s="88"/>
      <c r="CN348" s="88"/>
      <c r="CO348" s="88"/>
      <c r="CP348" s="88"/>
      <c r="CQ348" s="88"/>
      <c r="CR348" s="88"/>
      <c r="CS348" s="88"/>
      <c r="CT348" s="88"/>
      <c r="CU348" s="88"/>
      <c r="CV348" s="88"/>
      <c r="CW348" s="88"/>
      <c r="CX348" s="88"/>
    </row>
    <row r="349" spans="6:102" s="145" customFormat="1"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8"/>
      <c r="CH349" s="88"/>
      <c r="CI349" s="88"/>
      <c r="CJ349" s="88"/>
      <c r="CK349" s="88"/>
      <c r="CL349" s="88"/>
      <c r="CM349" s="88"/>
      <c r="CN349" s="88"/>
      <c r="CO349" s="88"/>
      <c r="CP349" s="88"/>
      <c r="CQ349" s="88"/>
      <c r="CR349" s="88"/>
      <c r="CS349" s="88"/>
      <c r="CT349" s="88"/>
      <c r="CU349" s="88"/>
      <c r="CV349" s="88"/>
      <c r="CW349" s="88"/>
      <c r="CX349" s="88"/>
    </row>
    <row r="350" spans="6:102" s="145" customFormat="1"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8"/>
      <c r="CH350" s="88"/>
      <c r="CI350" s="88"/>
      <c r="CJ350" s="88"/>
      <c r="CK350" s="88"/>
      <c r="CL350" s="88"/>
      <c r="CM350" s="88"/>
      <c r="CN350" s="88"/>
      <c r="CO350" s="88"/>
      <c r="CP350" s="88"/>
      <c r="CQ350" s="88"/>
      <c r="CR350" s="88"/>
      <c r="CS350" s="88"/>
      <c r="CT350" s="88"/>
      <c r="CU350" s="88"/>
      <c r="CV350" s="88"/>
      <c r="CW350" s="88"/>
      <c r="CX350" s="88"/>
    </row>
    <row r="351" spans="6:102" s="145" customFormat="1"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8"/>
      <c r="CH351" s="88"/>
      <c r="CI351" s="88"/>
      <c r="CJ351" s="88"/>
      <c r="CK351" s="88"/>
      <c r="CL351" s="88"/>
      <c r="CM351" s="88"/>
      <c r="CN351" s="88"/>
      <c r="CO351" s="88"/>
      <c r="CP351" s="88"/>
      <c r="CQ351" s="88"/>
      <c r="CR351" s="88"/>
      <c r="CS351" s="88"/>
      <c r="CT351" s="88"/>
      <c r="CU351" s="88"/>
      <c r="CV351" s="88"/>
      <c r="CW351" s="88"/>
      <c r="CX351" s="88"/>
    </row>
    <row r="352" spans="6:102" s="145" customFormat="1"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8"/>
      <c r="CH352" s="88"/>
      <c r="CI352" s="88"/>
      <c r="CJ352" s="88"/>
      <c r="CK352" s="88"/>
      <c r="CL352" s="88"/>
      <c r="CM352" s="88"/>
      <c r="CN352" s="88"/>
      <c r="CO352" s="88"/>
      <c r="CP352" s="88"/>
      <c r="CQ352" s="88"/>
      <c r="CR352" s="88"/>
      <c r="CS352" s="88"/>
      <c r="CT352" s="88"/>
      <c r="CU352" s="88"/>
      <c r="CV352" s="88"/>
      <c r="CW352" s="88"/>
      <c r="CX352" s="88"/>
    </row>
    <row r="353" spans="6:102" s="145" customFormat="1"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  <c r="BZ353" s="88"/>
      <c r="CA353" s="88"/>
      <c r="CB353" s="88"/>
      <c r="CC353" s="88"/>
      <c r="CD353" s="88"/>
      <c r="CE353" s="88"/>
      <c r="CF353" s="88"/>
      <c r="CG353" s="88"/>
      <c r="CH353" s="88"/>
      <c r="CI353" s="88"/>
      <c r="CJ353" s="88"/>
      <c r="CK353" s="88"/>
      <c r="CL353" s="88"/>
      <c r="CM353" s="88"/>
      <c r="CN353" s="88"/>
      <c r="CO353" s="88"/>
      <c r="CP353" s="88"/>
      <c r="CQ353" s="88"/>
      <c r="CR353" s="88"/>
      <c r="CS353" s="88"/>
      <c r="CT353" s="88"/>
      <c r="CU353" s="88"/>
      <c r="CV353" s="88"/>
      <c r="CW353" s="88"/>
      <c r="CX353" s="88"/>
    </row>
    <row r="354" spans="6:102" s="145" customFormat="1"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8"/>
      <c r="CH354" s="88"/>
      <c r="CI354" s="88"/>
      <c r="CJ354" s="88"/>
      <c r="CK354" s="88"/>
      <c r="CL354" s="88"/>
      <c r="CM354" s="88"/>
      <c r="CN354" s="88"/>
      <c r="CO354" s="88"/>
      <c r="CP354" s="88"/>
      <c r="CQ354" s="88"/>
      <c r="CR354" s="88"/>
      <c r="CS354" s="88"/>
      <c r="CT354" s="88"/>
      <c r="CU354" s="88"/>
      <c r="CV354" s="88"/>
      <c r="CW354" s="88"/>
      <c r="CX354" s="88"/>
    </row>
    <row r="355" spans="6:102" s="145" customFormat="1"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8"/>
      <c r="CH355" s="88"/>
      <c r="CI355" s="88"/>
      <c r="CJ355" s="88"/>
      <c r="CK355" s="88"/>
      <c r="CL355" s="88"/>
      <c r="CM355" s="88"/>
      <c r="CN355" s="88"/>
      <c r="CO355" s="88"/>
      <c r="CP355" s="88"/>
      <c r="CQ355" s="88"/>
      <c r="CR355" s="88"/>
      <c r="CS355" s="88"/>
      <c r="CT355" s="88"/>
      <c r="CU355" s="88"/>
      <c r="CV355" s="88"/>
      <c r="CW355" s="88"/>
      <c r="CX355" s="88"/>
    </row>
    <row r="356" spans="6:102" s="145" customFormat="1"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8"/>
      <c r="CH356" s="88"/>
      <c r="CI356" s="88"/>
      <c r="CJ356" s="88"/>
      <c r="CK356" s="88"/>
      <c r="CL356" s="88"/>
      <c r="CM356" s="88"/>
      <c r="CN356" s="88"/>
      <c r="CO356" s="88"/>
      <c r="CP356" s="88"/>
      <c r="CQ356" s="88"/>
      <c r="CR356" s="88"/>
      <c r="CS356" s="88"/>
      <c r="CT356" s="88"/>
      <c r="CU356" s="88"/>
      <c r="CV356" s="88"/>
      <c r="CW356" s="88"/>
      <c r="CX356" s="88"/>
    </row>
    <row r="357" spans="6:102" s="145" customFormat="1"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8"/>
      <c r="CH357" s="88"/>
      <c r="CI357" s="88"/>
      <c r="CJ357" s="88"/>
      <c r="CK357" s="88"/>
      <c r="CL357" s="88"/>
      <c r="CM357" s="88"/>
      <c r="CN357" s="88"/>
      <c r="CO357" s="88"/>
      <c r="CP357" s="88"/>
      <c r="CQ357" s="88"/>
      <c r="CR357" s="88"/>
      <c r="CS357" s="88"/>
      <c r="CT357" s="88"/>
      <c r="CU357" s="88"/>
      <c r="CV357" s="88"/>
      <c r="CW357" s="88"/>
      <c r="CX357" s="88"/>
    </row>
    <row r="358" spans="6:102" s="145" customFormat="1"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8"/>
      <c r="CH358" s="88"/>
      <c r="CI358" s="88"/>
      <c r="CJ358" s="88"/>
      <c r="CK358" s="88"/>
      <c r="CL358" s="88"/>
      <c r="CM358" s="88"/>
      <c r="CN358" s="88"/>
      <c r="CO358" s="88"/>
      <c r="CP358" s="88"/>
      <c r="CQ358" s="88"/>
      <c r="CR358" s="88"/>
      <c r="CS358" s="88"/>
      <c r="CT358" s="88"/>
      <c r="CU358" s="88"/>
      <c r="CV358" s="88"/>
      <c r="CW358" s="88"/>
      <c r="CX358" s="88"/>
    </row>
    <row r="359" spans="6:102" s="145" customFormat="1"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8"/>
      <c r="CH359" s="88"/>
      <c r="CI359" s="88"/>
      <c r="CJ359" s="88"/>
      <c r="CK359" s="88"/>
      <c r="CL359" s="88"/>
      <c r="CM359" s="88"/>
      <c r="CN359" s="88"/>
      <c r="CO359" s="88"/>
      <c r="CP359" s="88"/>
      <c r="CQ359" s="88"/>
      <c r="CR359" s="88"/>
      <c r="CS359" s="88"/>
      <c r="CT359" s="88"/>
      <c r="CU359" s="88"/>
      <c r="CV359" s="88"/>
      <c r="CW359" s="88"/>
      <c r="CX359" s="88"/>
    </row>
    <row r="360" spans="6:102" s="145" customFormat="1"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  <c r="BZ360" s="88"/>
      <c r="CA360" s="88"/>
      <c r="CB360" s="88"/>
      <c r="CC360" s="88"/>
      <c r="CD360" s="88"/>
      <c r="CE360" s="88"/>
      <c r="CF360" s="88"/>
      <c r="CG360" s="88"/>
      <c r="CH360" s="88"/>
      <c r="CI360" s="88"/>
      <c r="CJ360" s="88"/>
      <c r="CK360" s="88"/>
      <c r="CL360" s="88"/>
      <c r="CM360" s="88"/>
      <c r="CN360" s="88"/>
      <c r="CO360" s="88"/>
      <c r="CP360" s="88"/>
      <c r="CQ360" s="88"/>
      <c r="CR360" s="88"/>
      <c r="CS360" s="88"/>
      <c r="CT360" s="88"/>
      <c r="CU360" s="88"/>
      <c r="CV360" s="88"/>
      <c r="CW360" s="88"/>
      <c r="CX360" s="88"/>
    </row>
    <row r="361" spans="6:102" s="145" customFormat="1"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8"/>
      <c r="CH361" s="88"/>
      <c r="CI361" s="88"/>
      <c r="CJ361" s="88"/>
      <c r="CK361" s="88"/>
      <c r="CL361" s="88"/>
      <c r="CM361" s="88"/>
      <c r="CN361" s="88"/>
      <c r="CO361" s="88"/>
      <c r="CP361" s="88"/>
      <c r="CQ361" s="88"/>
      <c r="CR361" s="88"/>
      <c r="CS361" s="88"/>
      <c r="CT361" s="88"/>
      <c r="CU361" s="88"/>
      <c r="CV361" s="88"/>
      <c r="CW361" s="88"/>
      <c r="CX361" s="88"/>
    </row>
    <row r="362" spans="6:102" s="145" customFormat="1"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8"/>
      <c r="CH362" s="88"/>
      <c r="CI362" s="88"/>
      <c r="CJ362" s="88"/>
      <c r="CK362" s="88"/>
      <c r="CL362" s="88"/>
      <c r="CM362" s="88"/>
      <c r="CN362" s="88"/>
      <c r="CO362" s="88"/>
      <c r="CP362" s="88"/>
      <c r="CQ362" s="88"/>
      <c r="CR362" s="88"/>
      <c r="CS362" s="88"/>
      <c r="CT362" s="88"/>
      <c r="CU362" s="88"/>
      <c r="CV362" s="88"/>
      <c r="CW362" s="88"/>
      <c r="CX362" s="88"/>
    </row>
    <row r="363" spans="6:102" s="145" customFormat="1"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8"/>
      <c r="CH363" s="88"/>
      <c r="CI363" s="88"/>
      <c r="CJ363" s="88"/>
      <c r="CK363" s="88"/>
      <c r="CL363" s="88"/>
      <c r="CM363" s="88"/>
      <c r="CN363" s="88"/>
      <c r="CO363" s="88"/>
      <c r="CP363" s="88"/>
      <c r="CQ363" s="88"/>
      <c r="CR363" s="88"/>
      <c r="CS363" s="88"/>
      <c r="CT363" s="88"/>
      <c r="CU363" s="88"/>
      <c r="CV363" s="88"/>
      <c r="CW363" s="88"/>
      <c r="CX363" s="88"/>
    </row>
    <row r="364" spans="6:102" s="145" customFormat="1"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8"/>
      <c r="CH364" s="88"/>
      <c r="CI364" s="88"/>
      <c r="CJ364" s="88"/>
      <c r="CK364" s="88"/>
      <c r="CL364" s="88"/>
      <c r="CM364" s="88"/>
      <c r="CN364" s="88"/>
      <c r="CO364" s="88"/>
      <c r="CP364" s="88"/>
      <c r="CQ364" s="88"/>
      <c r="CR364" s="88"/>
      <c r="CS364" s="88"/>
      <c r="CT364" s="88"/>
      <c r="CU364" s="88"/>
      <c r="CV364" s="88"/>
      <c r="CW364" s="88"/>
      <c r="CX364" s="88"/>
    </row>
    <row r="365" spans="6:102" s="145" customFormat="1"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  <c r="BZ365" s="88"/>
      <c r="CA365" s="88"/>
      <c r="CB365" s="88"/>
      <c r="CC365" s="88"/>
      <c r="CD365" s="88"/>
      <c r="CE365" s="88"/>
      <c r="CF365" s="88"/>
      <c r="CG365" s="88"/>
      <c r="CH365" s="88"/>
      <c r="CI365" s="88"/>
      <c r="CJ365" s="88"/>
      <c r="CK365" s="88"/>
      <c r="CL365" s="88"/>
      <c r="CM365" s="88"/>
      <c r="CN365" s="88"/>
      <c r="CO365" s="88"/>
      <c r="CP365" s="88"/>
      <c r="CQ365" s="88"/>
      <c r="CR365" s="88"/>
      <c r="CS365" s="88"/>
      <c r="CT365" s="88"/>
      <c r="CU365" s="88"/>
      <c r="CV365" s="88"/>
      <c r="CW365" s="88"/>
      <c r="CX365" s="88"/>
    </row>
    <row r="366" spans="6:102" s="145" customFormat="1"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  <c r="BZ366" s="88"/>
      <c r="CA366" s="88"/>
      <c r="CB366" s="88"/>
      <c r="CC366" s="88"/>
      <c r="CD366" s="88"/>
      <c r="CE366" s="88"/>
      <c r="CF366" s="88"/>
      <c r="CG366" s="88"/>
      <c r="CH366" s="88"/>
      <c r="CI366" s="88"/>
      <c r="CJ366" s="88"/>
      <c r="CK366" s="88"/>
      <c r="CL366" s="88"/>
      <c r="CM366" s="88"/>
      <c r="CN366" s="88"/>
      <c r="CO366" s="88"/>
      <c r="CP366" s="88"/>
      <c r="CQ366" s="88"/>
      <c r="CR366" s="88"/>
      <c r="CS366" s="88"/>
      <c r="CT366" s="88"/>
      <c r="CU366" s="88"/>
      <c r="CV366" s="88"/>
      <c r="CW366" s="88"/>
      <c r="CX366" s="88"/>
    </row>
    <row r="367" spans="6:102" s="145" customFormat="1"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  <c r="CG367" s="88"/>
      <c r="CH367" s="88"/>
      <c r="CI367" s="88"/>
      <c r="CJ367" s="88"/>
      <c r="CK367" s="88"/>
      <c r="CL367" s="88"/>
      <c r="CM367" s="88"/>
      <c r="CN367" s="88"/>
      <c r="CO367" s="88"/>
      <c r="CP367" s="88"/>
      <c r="CQ367" s="88"/>
      <c r="CR367" s="88"/>
      <c r="CS367" s="88"/>
      <c r="CT367" s="88"/>
      <c r="CU367" s="88"/>
      <c r="CV367" s="88"/>
      <c r="CW367" s="88"/>
      <c r="CX367" s="88"/>
    </row>
    <row r="368" spans="6:102" s="145" customFormat="1"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  <c r="CG368" s="88"/>
      <c r="CH368" s="88"/>
      <c r="CI368" s="88"/>
      <c r="CJ368" s="88"/>
      <c r="CK368" s="88"/>
      <c r="CL368" s="88"/>
      <c r="CM368" s="88"/>
      <c r="CN368" s="88"/>
      <c r="CO368" s="88"/>
      <c r="CP368" s="88"/>
      <c r="CQ368" s="88"/>
      <c r="CR368" s="88"/>
      <c r="CS368" s="88"/>
      <c r="CT368" s="88"/>
      <c r="CU368" s="88"/>
      <c r="CV368" s="88"/>
      <c r="CW368" s="88"/>
      <c r="CX368" s="88"/>
    </row>
    <row r="369" spans="6:102" s="145" customFormat="1"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  <c r="CG369" s="88"/>
      <c r="CH369" s="88"/>
      <c r="CI369" s="88"/>
      <c r="CJ369" s="88"/>
      <c r="CK369" s="88"/>
      <c r="CL369" s="88"/>
      <c r="CM369" s="88"/>
      <c r="CN369" s="88"/>
      <c r="CO369" s="88"/>
      <c r="CP369" s="88"/>
      <c r="CQ369" s="88"/>
      <c r="CR369" s="88"/>
      <c r="CS369" s="88"/>
      <c r="CT369" s="88"/>
      <c r="CU369" s="88"/>
      <c r="CV369" s="88"/>
      <c r="CW369" s="88"/>
      <c r="CX369" s="88"/>
    </row>
    <row r="370" spans="6:102" s="145" customFormat="1"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  <c r="CG370" s="88"/>
      <c r="CH370" s="88"/>
      <c r="CI370" s="88"/>
      <c r="CJ370" s="88"/>
      <c r="CK370" s="88"/>
      <c r="CL370" s="88"/>
      <c r="CM370" s="88"/>
      <c r="CN370" s="88"/>
      <c r="CO370" s="88"/>
      <c r="CP370" s="88"/>
      <c r="CQ370" s="88"/>
      <c r="CR370" s="88"/>
      <c r="CS370" s="88"/>
      <c r="CT370" s="88"/>
      <c r="CU370" s="88"/>
      <c r="CV370" s="88"/>
      <c r="CW370" s="88"/>
      <c r="CX370" s="88"/>
    </row>
    <row r="371" spans="6:102" s="145" customFormat="1"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  <c r="BZ371" s="88"/>
      <c r="CA371" s="88"/>
      <c r="CB371" s="88"/>
      <c r="CC371" s="88"/>
      <c r="CD371" s="88"/>
      <c r="CE371" s="88"/>
      <c r="CF371" s="88"/>
      <c r="CG371" s="88"/>
      <c r="CH371" s="88"/>
      <c r="CI371" s="88"/>
      <c r="CJ371" s="88"/>
      <c r="CK371" s="88"/>
      <c r="CL371" s="88"/>
      <c r="CM371" s="88"/>
      <c r="CN371" s="88"/>
      <c r="CO371" s="88"/>
      <c r="CP371" s="88"/>
      <c r="CQ371" s="88"/>
      <c r="CR371" s="88"/>
      <c r="CS371" s="88"/>
      <c r="CT371" s="88"/>
      <c r="CU371" s="88"/>
      <c r="CV371" s="88"/>
      <c r="CW371" s="88"/>
      <c r="CX371" s="88"/>
    </row>
    <row r="372" spans="6:102" s="145" customFormat="1"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  <c r="BZ372" s="88"/>
      <c r="CA372" s="88"/>
      <c r="CB372" s="88"/>
      <c r="CC372" s="88"/>
      <c r="CD372" s="88"/>
      <c r="CE372" s="88"/>
      <c r="CF372" s="88"/>
      <c r="CG372" s="88"/>
      <c r="CH372" s="88"/>
      <c r="CI372" s="88"/>
      <c r="CJ372" s="88"/>
      <c r="CK372" s="88"/>
      <c r="CL372" s="88"/>
      <c r="CM372" s="88"/>
      <c r="CN372" s="88"/>
      <c r="CO372" s="88"/>
      <c r="CP372" s="88"/>
      <c r="CQ372" s="88"/>
      <c r="CR372" s="88"/>
      <c r="CS372" s="88"/>
      <c r="CT372" s="88"/>
      <c r="CU372" s="88"/>
      <c r="CV372" s="88"/>
      <c r="CW372" s="88"/>
      <c r="CX372" s="88"/>
    </row>
    <row r="373" spans="6:102" s="145" customFormat="1"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  <c r="BZ373" s="88"/>
      <c r="CA373" s="88"/>
      <c r="CB373" s="88"/>
      <c r="CC373" s="88"/>
      <c r="CD373" s="88"/>
      <c r="CE373" s="88"/>
      <c r="CF373" s="88"/>
      <c r="CG373" s="88"/>
      <c r="CH373" s="88"/>
      <c r="CI373" s="88"/>
      <c r="CJ373" s="88"/>
      <c r="CK373" s="88"/>
      <c r="CL373" s="88"/>
      <c r="CM373" s="88"/>
      <c r="CN373" s="88"/>
      <c r="CO373" s="88"/>
      <c r="CP373" s="88"/>
      <c r="CQ373" s="88"/>
      <c r="CR373" s="88"/>
      <c r="CS373" s="88"/>
      <c r="CT373" s="88"/>
      <c r="CU373" s="88"/>
      <c r="CV373" s="88"/>
      <c r="CW373" s="88"/>
      <c r="CX373" s="88"/>
    </row>
    <row r="374" spans="6:102" s="145" customFormat="1"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88"/>
      <c r="CI374" s="88"/>
      <c r="CJ374" s="88"/>
      <c r="CK374" s="88"/>
      <c r="CL374" s="88"/>
      <c r="CM374" s="88"/>
      <c r="CN374" s="88"/>
      <c r="CO374" s="88"/>
      <c r="CP374" s="88"/>
      <c r="CQ374" s="88"/>
      <c r="CR374" s="88"/>
      <c r="CS374" s="88"/>
      <c r="CT374" s="88"/>
      <c r="CU374" s="88"/>
      <c r="CV374" s="88"/>
      <c r="CW374" s="88"/>
      <c r="CX374" s="88"/>
    </row>
    <row r="375" spans="6:102" s="145" customFormat="1"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88"/>
      <c r="CI375" s="88"/>
      <c r="CJ375" s="88"/>
      <c r="CK375" s="88"/>
      <c r="CL375" s="88"/>
      <c r="CM375" s="88"/>
      <c r="CN375" s="88"/>
      <c r="CO375" s="88"/>
      <c r="CP375" s="88"/>
      <c r="CQ375" s="88"/>
      <c r="CR375" s="88"/>
      <c r="CS375" s="88"/>
      <c r="CT375" s="88"/>
      <c r="CU375" s="88"/>
      <c r="CV375" s="88"/>
      <c r="CW375" s="88"/>
      <c r="CX375" s="88"/>
    </row>
    <row r="376" spans="6:102" s="145" customFormat="1"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88"/>
      <c r="CI376" s="88"/>
      <c r="CJ376" s="88"/>
      <c r="CK376" s="88"/>
      <c r="CL376" s="88"/>
      <c r="CM376" s="88"/>
      <c r="CN376" s="88"/>
      <c r="CO376" s="88"/>
      <c r="CP376" s="88"/>
      <c r="CQ376" s="88"/>
      <c r="CR376" s="88"/>
      <c r="CS376" s="88"/>
      <c r="CT376" s="88"/>
      <c r="CU376" s="88"/>
      <c r="CV376" s="88"/>
      <c r="CW376" s="88"/>
      <c r="CX376" s="88"/>
    </row>
    <row r="377" spans="6:102" s="145" customFormat="1"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88"/>
      <c r="CI377" s="88"/>
      <c r="CJ377" s="88"/>
      <c r="CK377" s="88"/>
      <c r="CL377" s="88"/>
      <c r="CM377" s="88"/>
      <c r="CN377" s="88"/>
      <c r="CO377" s="88"/>
      <c r="CP377" s="88"/>
      <c r="CQ377" s="88"/>
      <c r="CR377" s="88"/>
      <c r="CS377" s="88"/>
      <c r="CT377" s="88"/>
      <c r="CU377" s="88"/>
      <c r="CV377" s="88"/>
      <c r="CW377" s="88"/>
      <c r="CX377" s="88"/>
    </row>
    <row r="378" spans="6:102" s="145" customFormat="1"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  <c r="BZ378" s="88"/>
      <c r="CA378" s="88"/>
      <c r="CB378" s="88"/>
      <c r="CC378" s="88"/>
      <c r="CD378" s="88"/>
      <c r="CE378" s="88"/>
      <c r="CF378" s="88"/>
      <c r="CG378" s="88"/>
      <c r="CH378" s="88"/>
      <c r="CI378" s="88"/>
      <c r="CJ378" s="88"/>
      <c r="CK378" s="88"/>
      <c r="CL378" s="88"/>
      <c r="CM378" s="88"/>
      <c r="CN378" s="88"/>
      <c r="CO378" s="88"/>
      <c r="CP378" s="88"/>
      <c r="CQ378" s="88"/>
      <c r="CR378" s="88"/>
      <c r="CS378" s="88"/>
      <c r="CT378" s="88"/>
      <c r="CU378" s="88"/>
      <c r="CV378" s="88"/>
      <c r="CW378" s="88"/>
      <c r="CX378" s="88"/>
    </row>
    <row r="379" spans="6:102" s="145" customFormat="1"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  <c r="BZ379" s="88"/>
      <c r="CA379" s="88"/>
      <c r="CB379" s="88"/>
      <c r="CC379" s="88"/>
      <c r="CD379" s="88"/>
      <c r="CE379" s="88"/>
      <c r="CF379" s="88"/>
      <c r="CG379" s="88"/>
      <c r="CH379" s="88"/>
      <c r="CI379" s="88"/>
      <c r="CJ379" s="88"/>
      <c r="CK379" s="88"/>
      <c r="CL379" s="88"/>
      <c r="CM379" s="88"/>
      <c r="CN379" s="88"/>
      <c r="CO379" s="88"/>
      <c r="CP379" s="88"/>
      <c r="CQ379" s="88"/>
      <c r="CR379" s="88"/>
      <c r="CS379" s="88"/>
      <c r="CT379" s="88"/>
      <c r="CU379" s="88"/>
      <c r="CV379" s="88"/>
      <c r="CW379" s="88"/>
      <c r="CX379" s="88"/>
    </row>
    <row r="380" spans="6:102" s="145" customFormat="1"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  <c r="BZ380" s="88"/>
      <c r="CA380" s="88"/>
      <c r="CB380" s="88"/>
      <c r="CC380" s="88"/>
      <c r="CD380" s="88"/>
      <c r="CE380" s="88"/>
      <c r="CF380" s="88"/>
      <c r="CG380" s="88"/>
      <c r="CH380" s="88"/>
      <c r="CI380" s="88"/>
      <c r="CJ380" s="88"/>
      <c r="CK380" s="88"/>
      <c r="CL380" s="88"/>
      <c r="CM380" s="88"/>
      <c r="CN380" s="88"/>
      <c r="CO380" s="88"/>
      <c r="CP380" s="88"/>
      <c r="CQ380" s="88"/>
      <c r="CR380" s="88"/>
      <c r="CS380" s="88"/>
      <c r="CT380" s="88"/>
      <c r="CU380" s="88"/>
      <c r="CV380" s="88"/>
      <c r="CW380" s="88"/>
      <c r="CX380" s="88"/>
    </row>
    <row r="381" spans="6:102" s="145" customFormat="1"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88"/>
      <c r="CI381" s="88"/>
      <c r="CJ381" s="88"/>
      <c r="CK381" s="88"/>
      <c r="CL381" s="88"/>
      <c r="CM381" s="88"/>
      <c r="CN381" s="88"/>
      <c r="CO381" s="88"/>
      <c r="CP381" s="88"/>
      <c r="CQ381" s="88"/>
      <c r="CR381" s="88"/>
      <c r="CS381" s="88"/>
      <c r="CT381" s="88"/>
      <c r="CU381" s="88"/>
      <c r="CV381" s="88"/>
      <c r="CW381" s="88"/>
      <c r="CX381" s="88"/>
    </row>
    <row r="382" spans="6:102" s="145" customFormat="1"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  <c r="CG382" s="88"/>
      <c r="CH382" s="88"/>
      <c r="CI382" s="88"/>
      <c r="CJ382" s="88"/>
      <c r="CK382" s="88"/>
      <c r="CL382" s="88"/>
      <c r="CM382" s="88"/>
      <c r="CN382" s="88"/>
      <c r="CO382" s="88"/>
      <c r="CP382" s="88"/>
      <c r="CQ382" s="88"/>
      <c r="CR382" s="88"/>
      <c r="CS382" s="88"/>
      <c r="CT382" s="88"/>
      <c r="CU382" s="88"/>
      <c r="CV382" s="88"/>
      <c r="CW382" s="88"/>
      <c r="CX382" s="88"/>
    </row>
    <row r="383" spans="6:102" s="145" customFormat="1"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  <c r="CG383" s="88"/>
      <c r="CH383" s="88"/>
      <c r="CI383" s="88"/>
      <c r="CJ383" s="88"/>
      <c r="CK383" s="88"/>
      <c r="CL383" s="88"/>
      <c r="CM383" s="88"/>
      <c r="CN383" s="88"/>
      <c r="CO383" s="88"/>
      <c r="CP383" s="88"/>
      <c r="CQ383" s="88"/>
      <c r="CR383" s="88"/>
      <c r="CS383" s="88"/>
      <c r="CT383" s="88"/>
      <c r="CU383" s="88"/>
      <c r="CV383" s="88"/>
      <c r="CW383" s="88"/>
      <c r="CX383" s="88"/>
    </row>
    <row r="384" spans="6:102" s="145" customFormat="1"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  <c r="CG384" s="88"/>
      <c r="CH384" s="88"/>
      <c r="CI384" s="88"/>
      <c r="CJ384" s="88"/>
      <c r="CK384" s="88"/>
      <c r="CL384" s="88"/>
      <c r="CM384" s="88"/>
      <c r="CN384" s="88"/>
      <c r="CO384" s="88"/>
      <c r="CP384" s="88"/>
      <c r="CQ384" s="88"/>
      <c r="CR384" s="88"/>
      <c r="CS384" s="88"/>
      <c r="CT384" s="88"/>
      <c r="CU384" s="88"/>
      <c r="CV384" s="88"/>
      <c r="CW384" s="88"/>
      <c r="CX384" s="88"/>
    </row>
    <row r="385" spans="6:102" s="145" customFormat="1"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  <c r="BZ385" s="88"/>
      <c r="CA385" s="88"/>
      <c r="CB385" s="88"/>
      <c r="CC385" s="88"/>
      <c r="CD385" s="88"/>
      <c r="CE385" s="88"/>
      <c r="CF385" s="88"/>
      <c r="CG385" s="88"/>
      <c r="CH385" s="88"/>
      <c r="CI385" s="88"/>
      <c r="CJ385" s="88"/>
      <c r="CK385" s="88"/>
      <c r="CL385" s="88"/>
      <c r="CM385" s="88"/>
      <c r="CN385" s="88"/>
      <c r="CO385" s="88"/>
      <c r="CP385" s="88"/>
      <c r="CQ385" s="88"/>
      <c r="CR385" s="88"/>
      <c r="CS385" s="88"/>
      <c r="CT385" s="88"/>
      <c r="CU385" s="88"/>
      <c r="CV385" s="88"/>
      <c r="CW385" s="88"/>
      <c r="CX385" s="88"/>
    </row>
    <row r="386" spans="6:102" s="145" customFormat="1"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  <c r="BZ386" s="88"/>
      <c r="CA386" s="88"/>
      <c r="CB386" s="88"/>
      <c r="CC386" s="88"/>
      <c r="CD386" s="88"/>
      <c r="CE386" s="88"/>
      <c r="CF386" s="88"/>
      <c r="CG386" s="88"/>
      <c r="CH386" s="88"/>
      <c r="CI386" s="88"/>
      <c r="CJ386" s="88"/>
      <c r="CK386" s="88"/>
      <c r="CL386" s="88"/>
      <c r="CM386" s="88"/>
      <c r="CN386" s="88"/>
      <c r="CO386" s="88"/>
      <c r="CP386" s="88"/>
      <c r="CQ386" s="88"/>
      <c r="CR386" s="88"/>
      <c r="CS386" s="88"/>
      <c r="CT386" s="88"/>
      <c r="CU386" s="88"/>
      <c r="CV386" s="88"/>
      <c r="CW386" s="88"/>
      <c r="CX386" s="88"/>
    </row>
    <row r="387" spans="6:102" s="145" customFormat="1"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  <c r="BZ387" s="88"/>
      <c r="CA387" s="88"/>
      <c r="CB387" s="88"/>
      <c r="CC387" s="88"/>
      <c r="CD387" s="88"/>
      <c r="CE387" s="88"/>
      <c r="CF387" s="88"/>
      <c r="CG387" s="88"/>
      <c r="CH387" s="88"/>
      <c r="CI387" s="88"/>
      <c r="CJ387" s="88"/>
      <c r="CK387" s="88"/>
      <c r="CL387" s="88"/>
      <c r="CM387" s="88"/>
      <c r="CN387" s="88"/>
      <c r="CO387" s="88"/>
      <c r="CP387" s="88"/>
      <c r="CQ387" s="88"/>
      <c r="CR387" s="88"/>
      <c r="CS387" s="88"/>
      <c r="CT387" s="88"/>
      <c r="CU387" s="88"/>
      <c r="CV387" s="88"/>
      <c r="CW387" s="88"/>
      <c r="CX387" s="88"/>
    </row>
    <row r="388" spans="6:102" s="145" customFormat="1"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  <c r="CG388" s="88"/>
      <c r="CH388" s="88"/>
      <c r="CI388" s="88"/>
      <c r="CJ388" s="88"/>
      <c r="CK388" s="88"/>
      <c r="CL388" s="88"/>
      <c r="CM388" s="88"/>
      <c r="CN388" s="88"/>
      <c r="CO388" s="88"/>
      <c r="CP388" s="88"/>
      <c r="CQ388" s="88"/>
      <c r="CR388" s="88"/>
      <c r="CS388" s="88"/>
      <c r="CT388" s="88"/>
      <c r="CU388" s="88"/>
      <c r="CV388" s="88"/>
      <c r="CW388" s="88"/>
      <c r="CX388" s="88"/>
    </row>
    <row r="389" spans="6:102" s="145" customFormat="1"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88"/>
      <c r="CI389" s="88"/>
      <c r="CJ389" s="88"/>
      <c r="CK389" s="88"/>
      <c r="CL389" s="88"/>
      <c r="CM389" s="88"/>
      <c r="CN389" s="88"/>
      <c r="CO389" s="88"/>
      <c r="CP389" s="88"/>
      <c r="CQ389" s="88"/>
      <c r="CR389" s="88"/>
      <c r="CS389" s="88"/>
      <c r="CT389" s="88"/>
      <c r="CU389" s="88"/>
      <c r="CV389" s="88"/>
      <c r="CW389" s="88"/>
      <c r="CX389" s="88"/>
    </row>
    <row r="390" spans="6:102" s="145" customFormat="1"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  <c r="CG390" s="88"/>
      <c r="CH390" s="88"/>
      <c r="CI390" s="88"/>
      <c r="CJ390" s="88"/>
      <c r="CK390" s="88"/>
      <c r="CL390" s="88"/>
      <c r="CM390" s="88"/>
      <c r="CN390" s="88"/>
      <c r="CO390" s="88"/>
      <c r="CP390" s="88"/>
      <c r="CQ390" s="88"/>
      <c r="CR390" s="88"/>
      <c r="CS390" s="88"/>
      <c r="CT390" s="88"/>
      <c r="CU390" s="88"/>
      <c r="CV390" s="88"/>
      <c r="CW390" s="88"/>
      <c r="CX390" s="88"/>
    </row>
    <row r="391" spans="6:102" s="145" customFormat="1"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  <c r="CG391" s="88"/>
      <c r="CH391" s="88"/>
      <c r="CI391" s="88"/>
      <c r="CJ391" s="88"/>
      <c r="CK391" s="88"/>
      <c r="CL391" s="88"/>
      <c r="CM391" s="88"/>
      <c r="CN391" s="88"/>
      <c r="CO391" s="88"/>
      <c r="CP391" s="88"/>
      <c r="CQ391" s="88"/>
      <c r="CR391" s="88"/>
      <c r="CS391" s="88"/>
      <c r="CT391" s="88"/>
      <c r="CU391" s="88"/>
      <c r="CV391" s="88"/>
      <c r="CW391" s="88"/>
      <c r="CX391" s="88"/>
    </row>
    <row r="392" spans="6:102" s="145" customFormat="1"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  <c r="BZ392" s="88"/>
      <c r="CA392" s="88"/>
      <c r="CB392" s="88"/>
      <c r="CC392" s="88"/>
      <c r="CD392" s="88"/>
      <c r="CE392" s="88"/>
      <c r="CF392" s="88"/>
      <c r="CG392" s="88"/>
      <c r="CH392" s="88"/>
      <c r="CI392" s="88"/>
      <c r="CJ392" s="88"/>
      <c r="CK392" s="88"/>
      <c r="CL392" s="88"/>
      <c r="CM392" s="88"/>
      <c r="CN392" s="88"/>
      <c r="CO392" s="88"/>
      <c r="CP392" s="88"/>
      <c r="CQ392" s="88"/>
      <c r="CR392" s="88"/>
      <c r="CS392" s="88"/>
      <c r="CT392" s="88"/>
      <c r="CU392" s="88"/>
      <c r="CV392" s="88"/>
      <c r="CW392" s="88"/>
      <c r="CX392" s="88"/>
    </row>
    <row r="393" spans="6:102" s="145" customFormat="1"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  <c r="BZ393" s="88"/>
      <c r="CA393" s="88"/>
      <c r="CB393" s="88"/>
      <c r="CC393" s="88"/>
      <c r="CD393" s="88"/>
      <c r="CE393" s="88"/>
      <c r="CF393" s="88"/>
      <c r="CG393" s="88"/>
      <c r="CH393" s="88"/>
      <c r="CI393" s="88"/>
      <c r="CJ393" s="88"/>
      <c r="CK393" s="88"/>
      <c r="CL393" s="88"/>
      <c r="CM393" s="88"/>
      <c r="CN393" s="88"/>
      <c r="CO393" s="88"/>
      <c r="CP393" s="88"/>
      <c r="CQ393" s="88"/>
      <c r="CR393" s="88"/>
      <c r="CS393" s="88"/>
      <c r="CT393" s="88"/>
      <c r="CU393" s="88"/>
      <c r="CV393" s="88"/>
      <c r="CW393" s="88"/>
      <c r="CX393" s="88"/>
    </row>
    <row r="394" spans="6:102" s="145" customFormat="1"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  <c r="BZ394" s="88"/>
      <c r="CA394" s="88"/>
      <c r="CB394" s="88"/>
      <c r="CC394" s="88"/>
      <c r="CD394" s="88"/>
      <c r="CE394" s="88"/>
      <c r="CF394" s="88"/>
      <c r="CG394" s="88"/>
      <c r="CH394" s="88"/>
      <c r="CI394" s="88"/>
      <c r="CJ394" s="88"/>
      <c r="CK394" s="88"/>
      <c r="CL394" s="88"/>
      <c r="CM394" s="88"/>
      <c r="CN394" s="88"/>
      <c r="CO394" s="88"/>
      <c r="CP394" s="88"/>
      <c r="CQ394" s="88"/>
      <c r="CR394" s="88"/>
      <c r="CS394" s="88"/>
      <c r="CT394" s="88"/>
      <c r="CU394" s="88"/>
      <c r="CV394" s="88"/>
      <c r="CW394" s="88"/>
      <c r="CX394" s="88"/>
    </row>
    <row r="395" spans="6:102" s="145" customFormat="1"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  <c r="BZ395" s="88"/>
      <c r="CA395" s="88"/>
      <c r="CB395" s="88"/>
      <c r="CC395" s="88"/>
      <c r="CD395" s="88"/>
      <c r="CE395" s="88"/>
      <c r="CF395" s="88"/>
      <c r="CG395" s="88"/>
      <c r="CH395" s="88"/>
      <c r="CI395" s="88"/>
      <c r="CJ395" s="88"/>
      <c r="CK395" s="88"/>
      <c r="CL395" s="88"/>
      <c r="CM395" s="88"/>
      <c r="CN395" s="88"/>
      <c r="CO395" s="88"/>
      <c r="CP395" s="88"/>
      <c r="CQ395" s="88"/>
      <c r="CR395" s="88"/>
      <c r="CS395" s="88"/>
      <c r="CT395" s="88"/>
      <c r="CU395" s="88"/>
      <c r="CV395" s="88"/>
      <c r="CW395" s="88"/>
      <c r="CX395" s="88"/>
    </row>
    <row r="396" spans="6:102" s="145" customFormat="1"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  <c r="BZ396" s="88"/>
      <c r="CA396" s="88"/>
      <c r="CB396" s="88"/>
      <c r="CC396" s="88"/>
      <c r="CD396" s="88"/>
      <c r="CE396" s="88"/>
      <c r="CF396" s="88"/>
      <c r="CG396" s="88"/>
      <c r="CH396" s="88"/>
      <c r="CI396" s="88"/>
      <c r="CJ396" s="88"/>
      <c r="CK396" s="88"/>
      <c r="CL396" s="88"/>
      <c r="CM396" s="88"/>
      <c r="CN396" s="88"/>
      <c r="CO396" s="88"/>
      <c r="CP396" s="88"/>
      <c r="CQ396" s="88"/>
      <c r="CR396" s="88"/>
      <c r="CS396" s="88"/>
      <c r="CT396" s="88"/>
      <c r="CU396" s="88"/>
      <c r="CV396" s="88"/>
      <c r="CW396" s="88"/>
      <c r="CX396" s="88"/>
    </row>
    <row r="397" spans="6:102" s="145" customFormat="1"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  <c r="BZ397" s="88"/>
      <c r="CA397" s="88"/>
      <c r="CB397" s="88"/>
      <c r="CC397" s="88"/>
      <c r="CD397" s="88"/>
      <c r="CE397" s="88"/>
      <c r="CF397" s="88"/>
      <c r="CG397" s="88"/>
      <c r="CH397" s="88"/>
      <c r="CI397" s="88"/>
      <c r="CJ397" s="88"/>
      <c r="CK397" s="88"/>
      <c r="CL397" s="88"/>
      <c r="CM397" s="88"/>
      <c r="CN397" s="88"/>
      <c r="CO397" s="88"/>
      <c r="CP397" s="88"/>
      <c r="CQ397" s="88"/>
      <c r="CR397" s="88"/>
      <c r="CS397" s="88"/>
      <c r="CT397" s="88"/>
      <c r="CU397" s="88"/>
      <c r="CV397" s="88"/>
      <c r="CW397" s="88"/>
      <c r="CX397" s="88"/>
    </row>
    <row r="398" spans="6:102" s="145" customFormat="1"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  <c r="BZ398" s="88"/>
      <c r="CA398" s="88"/>
      <c r="CB398" s="88"/>
      <c r="CC398" s="88"/>
      <c r="CD398" s="88"/>
      <c r="CE398" s="88"/>
      <c r="CF398" s="88"/>
      <c r="CG398" s="88"/>
      <c r="CH398" s="88"/>
      <c r="CI398" s="88"/>
      <c r="CJ398" s="88"/>
      <c r="CK398" s="88"/>
      <c r="CL398" s="88"/>
      <c r="CM398" s="88"/>
      <c r="CN398" s="88"/>
      <c r="CO398" s="88"/>
      <c r="CP398" s="88"/>
      <c r="CQ398" s="88"/>
      <c r="CR398" s="88"/>
      <c r="CS398" s="88"/>
      <c r="CT398" s="88"/>
      <c r="CU398" s="88"/>
      <c r="CV398" s="88"/>
      <c r="CW398" s="88"/>
      <c r="CX398" s="88"/>
    </row>
    <row r="399" spans="6:102" s="145" customFormat="1"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  <c r="BZ399" s="88"/>
      <c r="CA399" s="88"/>
      <c r="CB399" s="88"/>
      <c r="CC399" s="88"/>
      <c r="CD399" s="88"/>
      <c r="CE399" s="88"/>
      <c r="CF399" s="88"/>
      <c r="CG399" s="88"/>
      <c r="CH399" s="88"/>
      <c r="CI399" s="88"/>
      <c r="CJ399" s="88"/>
      <c r="CK399" s="88"/>
      <c r="CL399" s="88"/>
      <c r="CM399" s="88"/>
      <c r="CN399" s="88"/>
      <c r="CO399" s="88"/>
      <c r="CP399" s="88"/>
      <c r="CQ399" s="88"/>
      <c r="CR399" s="88"/>
      <c r="CS399" s="88"/>
      <c r="CT399" s="88"/>
      <c r="CU399" s="88"/>
      <c r="CV399" s="88"/>
      <c r="CW399" s="88"/>
      <c r="CX399" s="88"/>
    </row>
    <row r="400" spans="6:102" s="145" customFormat="1"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  <c r="BZ400" s="88"/>
      <c r="CA400" s="88"/>
      <c r="CB400" s="88"/>
      <c r="CC400" s="88"/>
      <c r="CD400" s="88"/>
      <c r="CE400" s="88"/>
      <c r="CF400" s="88"/>
      <c r="CG400" s="88"/>
      <c r="CH400" s="88"/>
      <c r="CI400" s="88"/>
      <c r="CJ400" s="88"/>
      <c r="CK400" s="88"/>
      <c r="CL400" s="88"/>
      <c r="CM400" s="88"/>
      <c r="CN400" s="88"/>
      <c r="CO400" s="88"/>
      <c r="CP400" s="88"/>
      <c r="CQ400" s="88"/>
      <c r="CR400" s="88"/>
      <c r="CS400" s="88"/>
      <c r="CT400" s="88"/>
      <c r="CU400" s="88"/>
      <c r="CV400" s="88"/>
      <c r="CW400" s="88"/>
      <c r="CX400" s="88"/>
    </row>
    <row r="401" spans="6:102" s="145" customFormat="1"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  <c r="BZ401" s="88"/>
      <c r="CA401" s="88"/>
      <c r="CB401" s="88"/>
      <c r="CC401" s="88"/>
      <c r="CD401" s="88"/>
      <c r="CE401" s="88"/>
      <c r="CF401" s="88"/>
      <c r="CG401" s="88"/>
      <c r="CH401" s="88"/>
      <c r="CI401" s="88"/>
      <c r="CJ401" s="88"/>
      <c r="CK401" s="88"/>
      <c r="CL401" s="88"/>
      <c r="CM401" s="88"/>
      <c r="CN401" s="88"/>
      <c r="CO401" s="88"/>
      <c r="CP401" s="88"/>
      <c r="CQ401" s="88"/>
      <c r="CR401" s="88"/>
      <c r="CS401" s="88"/>
      <c r="CT401" s="88"/>
      <c r="CU401" s="88"/>
      <c r="CV401" s="88"/>
      <c r="CW401" s="88"/>
      <c r="CX401" s="88"/>
    </row>
    <row r="402" spans="6:102" s="145" customFormat="1"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  <c r="BZ402" s="88"/>
      <c r="CA402" s="88"/>
      <c r="CB402" s="88"/>
      <c r="CC402" s="88"/>
      <c r="CD402" s="88"/>
      <c r="CE402" s="88"/>
      <c r="CF402" s="88"/>
      <c r="CG402" s="88"/>
      <c r="CH402" s="88"/>
      <c r="CI402" s="88"/>
      <c r="CJ402" s="88"/>
      <c r="CK402" s="88"/>
      <c r="CL402" s="88"/>
      <c r="CM402" s="88"/>
      <c r="CN402" s="88"/>
      <c r="CO402" s="88"/>
      <c r="CP402" s="88"/>
      <c r="CQ402" s="88"/>
      <c r="CR402" s="88"/>
      <c r="CS402" s="88"/>
      <c r="CT402" s="88"/>
      <c r="CU402" s="88"/>
      <c r="CV402" s="88"/>
      <c r="CW402" s="88"/>
      <c r="CX402" s="88"/>
    </row>
    <row r="403" spans="6:102" s="145" customFormat="1"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  <c r="BZ403" s="88"/>
      <c r="CA403" s="88"/>
      <c r="CB403" s="88"/>
      <c r="CC403" s="88"/>
      <c r="CD403" s="88"/>
      <c r="CE403" s="88"/>
      <c r="CF403" s="88"/>
      <c r="CG403" s="88"/>
      <c r="CH403" s="88"/>
      <c r="CI403" s="88"/>
      <c r="CJ403" s="88"/>
      <c r="CK403" s="88"/>
      <c r="CL403" s="88"/>
      <c r="CM403" s="88"/>
      <c r="CN403" s="88"/>
      <c r="CO403" s="88"/>
      <c r="CP403" s="88"/>
      <c r="CQ403" s="88"/>
      <c r="CR403" s="88"/>
      <c r="CS403" s="88"/>
      <c r="CT403" s="88"/>
      <c r="CU403" s="88"/>
      <c r="CV403" s="88"/>
      <c r="CW403" s="88"/>
      <c r="CX403" s="88"/>
    </row>
    <row r="404" spans="6:102" s="145" customFormat="1"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  <c r="BZ404" s="88"/>
      <c r="CA404" s="88"/>
      <c r="CB404" s="88"/>
      <c r="CC404" s="88"/>
      <c r="CD404" s="88"/>
      <c r="CE404" s="88"/>
      <c r="CF404" s="88"/>
      <c r="CG404" s="88"/>
      <c r="CH404" s="88"/>
      <c r="CI404" s="88"/>
      <c r="CJ404" s="88"/>
      <c r="CK404" s="88"/>
      <c r="CL404" s="88"/>
      <c r="CM404" s="88"/>
      <c r="CN404" s="88"/>
      <c r="CO404" s="88"/>
      <c r="CP404" s="88"/>
      <c r="CQ404" s="88"/>
      <c r="CR404" s="88"/>
      <c r="CS404" s="88"/>
      <c r="CT404" s="88"/>
      <c r="CU404" s="88"/>
      <c r="CV404" s="88"/>
      <c r="CW404" s="88"/>
      <c r="CX404" s="88"/>
    </row>
    <row r="405" spans="6:102" s="145" customFormat="1"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  <c r="BZ405" s="88"/>
      <c r="CA405" s="88"/>
      <c r="CB405" s="88"/>
      <c r="CC405" s="88"/>
      <c r="CD405" s="88"/>
      <c r="CE405" s="88"/>
      <c r="CF405" s="88"/>
      <c r="CG405" s="88"/>
      <c r="CH405" s="88"/>
      <c r="CI405" s="88"/>
      <c r="CJ405" s="88"/>
      <c r="CK405" s="88"/>
      <c r="CL405" s="88"/>
      <c r="CM405" s="88"/>
      <c r="CN405" s="88"/>
      <c r="CO405" s="88"/>
      <c r="CP405" s="88"/>
      <c r="CQ405" s="88"/>
      <c r="CR405" s="88"/>
      <c r="CS405" s="88"/>
      <c r="CT405" s="88"/>
      <c r="CU405" s="88"/>
      <c r="CV405" s="88"/>
      <c r="CW405" s="88"/>
      <c r="CX405" s="88"/>
    </row>
    <row r="406" spans="6:102" s="145" customFormat="1"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  <c r="BZ406" s="88"/>
      <c r="CA406" s="88"/>
      <c r="CB406" s="88"/>
      <c r="CC406" s="88"/>
      <c r="CD406" s="88"/>
      <c r="CE406" s="88"/>
      <c r="CF406" s="88"/>
      <c r="CG406" s="88"/>
      <c r="CH406" s="88"/>
      <c r="CI406" s="88"/>
      <c r="CJ406" s="88"/>
      <c r="CK406" s="88"/>
      <c r="CL406" s="88"/>
      <c r="CM406" s="88"/>
      <c r="CN406" s="88"/>
      <c r="CO406" s="88"/>
      <c r="CP406" s="88"/>
      <c r="CQ406" s="88"/>
      <c r="CR406" s="88"/>
      <c r="CS406" s="88"/>
      <c r="CT406" s="88"/>
      <c r="CU406" s="88"/>
      <c r="CV406" s="88"/>
      <c r="CW406" s="88"/>
      <c r="CX406" s="88"/>
    </row>
    <row r="407" spans="6:102" s="145" customFormat="1"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  <c r="BZ407" s="88"/>
      <c r="CA407" s="88"/>
      <c r="CB407" s="88"/>
      <c r="CC407" s="88"/>
      <c r="CD407" s="88"/>
      <c r="CE407" s="88"/>
      <c r="CF407" s="88"/>
      <c r="CG407" s="88"/>
      <c r="CH407" s="88"/>
      <c r="CI407" s="88"/>
      <c r="CJ407" s="88"/>
      <c r="CK407" s="88"/>
      <c r="CL407" s="88"/>
      <c r="CM407" s="88"/>
      <c r="CN407" s="88"/>
      <c r="CO407" s="88"/>
      <c r="CP407" s="88"/>
      <c r="CQ407" s="88"/>
      <c r="CR407" s="88"/>
      <c r="CS407" s="88"/>
      <c r="CT407" s="88"/>
      <c r="CU407" s="88"/>
      <c r="CV407" s="88"/>
      <c r="CW407" s="88"/>
      <c r="CX407" s="88"/>
    </row>
    <row r="408" spans="6:102" s="145" customFormat="1"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  <c r="BZ408" s="88"/>
      <c r="CA408" s="88"/>
      <c r="CB408" s="88"/>
      <c r="CC408" s="88"/>
      <c r="CD408" s="88"/>
      <c r="CE408" s="88"/>
      <c r="CF408" s="88"/>
      <c r="CG408" s="88"/>
      <c r="CH408" s="88"/>
      <c r="CI408" s="88"/>
      <c r="CJ408" s="88"/>
      <c r="CK408" s="88"/>
      <c r="CL408" s="88"/>
      <c r="CM408" s="88"/>
      <c r="CN408" s="88"/>
      <c r="CO408" s="88"/>
      <c r="CP408" s="88"/>
      <c r="CQ408" s="88"/>
      <c r="CR408" s="88"/>
      <c r="CS408" s="88"/>
      <c r="CT408" s="88"/>
      <c r="CU408" s="88"/>
      <c r="CV408" s="88"/>
      <c r="CW408" s="88"/>
      <c r="CX408" s="88"/>
    </row>
    <row r="409" spans="6:102" s="145" customFormat="1"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  <c r="BZ409" s="88"/>
      <c r="CA409" s="88"/>
      <c r="CB409" s="88"/>
      <c r="CC409" s="88"/>
      <c r="CD409" s="88"/>
      <c r="CE409" s="88"/>
      <c r="CF409" s="88"/>
      <c r="CG409" s="88"/>
      <c r="CH409" s="88"/>
      <c r="CI409" s="88"/>
      <c r="CJ409" s="88"/>
      <c r="CK409" s="88"/>
      <c r="CL409" s="88"/>
      <c r="CM409" s="88"/>
      <c r="CN409" s="88"/>
      <c r="CO409" s="88"/>
      <c r="CP409" s="88"/>
      <c r="CQ409" s="88"/>
      <c r="CR409" s="88"/>
      <c r="CS409" s="88"/>
      <c r="CT409" s="88"/>
      <c r="CU409" s="88"/>
      <c r="CV409" s="88"/>
      <c r="CW409" s="88"/>
      <c r="CX409" s="88"/>
    </row>
    <row r="410" spans="6:102" s="145" customFormat="1"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  <c r="BZ410" s="88"/>
      <c r="CA410" s="88"/>
      <c r="CB410" s="88"/>
      <c r="CC410" s="88"/>
      <c r="CD410" s="88"/>
      <c r="CE410" s="88"/>
      <c r="CF410" s="88"/>
      <c r="CG410" s="88"/>
      <c r="CH410" s="88"/>
      <c r="CI410" s="88"/>
      <c r="CJ410" s="88"/>
      <c r="CK410" s="88"/>
      <c r="CL410" s="88"/>
      <c r="CM410" s="88"/>
      <c r="CN410" s="88"/>
      <c r="CO410" s="88"/>
      <c r="CP410" s="88"/>
      <c r="CQ410" s="88"/>
      <c r="CR410" s="88"/>
      <c r="CS410" s="88"/>
      <c r="CT410" s="88"/>
      <c r="CU410" s="88"/>
      <c r="CV410" s="88"/>
      <c r="CW410" s="88"/>
      <c r="CX410" s="88"/>
    </row>
    <row r="411" spans="6:102" s="145" customFormat="1"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  <c r="BZ411" s="88"/>
      <c r="CA411" s="88"/>
      <c r="CB411" s="88"/>
      <c r="CC411" s="88"/>
      <c r="CD411" s="88"/>
      <c r="CE411" s="88"/>
      <c r="CF411" s="88"/>
      <c r="CG411" s="88"/>
      <c r="CH411" s="88"/>
      <c r="CI411" s="88"/>
      <c r="CJ411" s="88"/>
      <c r="CK411" s="88"/>
      <c r="CL411" s="88"/>
      <c r="CM411" s="88"/>
      <c r="CN411" s="88"/>
      <c r="CO411" s="88"/>
      <c r="CP411" s="88"/>
      <c r="CQ411" s="88"/>
      <c r="CR411" s="88"/>
      <c r="CS411" s="88"/>
      <c r="CT411" s="88"/>
      <c r="CU411" s="88"/>
      <c r="CV411" s="88"/>
      <c r="CW411" s="88"/>
      <c r="CX411" s="88"/>
    </row>
    <row r="412" spans="6:102" s="145" customFormat="1"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  <c r="BZ412" s="88"/>
      <c r="CA412" s="88"/>
      <c r="CB412" s="88"/>
      <c r="CC412" s="88"/>
      <c r="CD412" s="88"/>
      <c r="CE412" s="88"/>
      <c r="CF412" s="88"/>
      <c r="CG412" s="88"/>
      <c r="CH412" s="88"/>
      <c r="CI412" s="88"/>
      <c r="CJ412" s="88"/>
      <c r="CK412" s="88"/>
      <c r="CL412" s="88"/>
      <c r="CM412" s="88"/>
      <c r="CN412" s="88"/>
      <c r="CO412" s="88"/>
      <c r="CP412" s="88"/>
      <c r="CQ412" s="88"/>
      <c r="CR412" s="88"/>
      <c r="CS412" s="88"/>
      <c r="CT412" s="88"/>
      <c r="CU412" s="88"/>
      <c r="CV412" s="88"/>
      <c r="CW412" s="88"/>
      <c r="CX412" s="88"/>
    </row>
    <row r="413" spans="6:102" s="145" customFormat="1"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  <c r="BZ413" s="88"/>
      <c r="CA413" s="88"/>
      <c r="CB413" s="88"/>
      <c r="CC413" s="88"/>
      <c r="CD413" s="88"/>
      <c r="CE413" s="88"/>
      <c r="CF413" s="88"/>
      <c r="CG413" s="88"/>
      <c r="CH413" s="88"/>
      <c r="CI413" s="88"/>
      <c r="CJ413" s="88"/>
      <c r="CK413" s="88"/>
      <c r="CL413" s="88"/>
      <c r="CM413" s="88"/>
      <c r="CN413" s="88"/>
      <c r="CO413" s="88"/>
      <c r="CP413" s="88"/>
      <c r="CQ413" s="88"/>
      <c r="CR413" s="88"/>
      <c r="CS413" s="88"/>
      <c r="CT413" s="88"/>
      <c r="CU413" s="88"/>
      <c r="CV413" s="88"/>
      <c r="CW413" s="88"/>
      <c r="CX413" s="88"/>
    </row>
    <row r="414" spans="6:102" s="145" customFormat="1"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  <c r="BZ414" s="88"/>
      <c r="CA414" s="88"/>
      <c r="CB414" s="88"/>
      <c r="CC414" s="88"/>
      <c r="CD414" s="88"/>
      <c r="CE414" s="88"/>
      <c r="CF414" s="88"/>
      <c r="CG414" s="88"/>
      <c r="CH414" s="88"/>
      <c r="CI414" s="88"/>
      <c r="CJ414" s="88"/>
      <c r="CK414" s="88"/>
      <c r="CL414" s="88"/>
      <c r="CM414" s="88"/>
      <c r="CN414" s="88"/>
      <c r="CO414" s="88"/>
      <c r="CP414" s="88"/>
      <c r="CQ414" s="88"/>
      <c r="CR414" s="88"/>
      <c r="CS414" s="88"/>
      <c r="CT414" s="88"/>
      <c r="CU414" s="88"/>
      <c r="CV414" s="88"/>
      <c r="CW414" s="88"/>
      <c r="CX414" s="88"/>
    </row>
    <row r="415" spans="6:102" s="145" customFormat="1"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  <c r="BZ415" s="88"/>
      <c r="CA415" s="88"/>
      <c r="CB415" s="88"/>
      <c r="CC415" s="88"/>
      <c r="CD415" s="88"/>
      <c r="CE415" s="88"/>
      <c r="CF415" s="88"/>
      <c r="CG415" s="88"/>
      <c r="CH415" s="88"/>
      <c r="CI415" s="88"/>
      <c r="CJ415" s="88"/>
      <c r="CK415" s="88"/>
      <c r="CL415" s="88"/>
      <c r="CM415" s="88"/>
      <c r="CN415" s="88"/>
      <c r="CO415" s="88"/>
      <c r="CP415" s="88"/>
      <c r="CQ415" s="88"/>
      <c r="CR415" s="88"/>
      <c r="CS415" s="88"/>
      <c r="CT415" s="88"/>
      <c r="CU415" s="88"/>
      <c r="CV415" s="88"/>
      <c r="CW415" s="88"/>
      <c r="CX415" s="88"/>
    </row>
    <row r="416" spans="6:102" s="145" customFormat="1"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  <c r="BZ416" s="88"/>
      <c r="CA416" s="88"/>
      <c r="CB416" s="88"/>
      <c r="CC416" s="88"/>
      <c r="CD416" s="88"/>
      <c r="CE416" s="88"/>
      <c r="CF416" s="88"/>
      <c r="CG416" s="88"/>
      <c r="CH416" s="88"/>
      <c r="CI416" s="88"/>
      <c r="CJ416" s="88"/>
      <c r="CK416" s="88"/>
      <c r="CL416" s="88"/>
      <c r="CM416" s="88"/>
      <c r="CN416" s="88"/>
      <c r="CO416" s="88"/>
      <c r="CP416" s="88"/>
      <c r="CQ416" s="88"/>
      <c r="CR416" s="88"/>
      <c r="CS416" s="88"/>
      <c r="CT416" s="88"/>
      <c r="CU416" s="88"/>
      <c r="CV416" s="88"/>
      <c r="CW416" s="88"/>
      <c r="CX416" s="88"/>
    </row>
    <row r="417" spans="6:102" s="145" customFormat="1"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  <c r="BZ417" s="88"/>
      <c r="CA417" s="88"/>
      <c r="CB417" s="88"/>
      <c r="CC417" s="88"/>
      <c r="CD417" s="88"/>
      <c r="CE417" s="88"/>
      <c r="CF417" s="88"/>
      <c r="CG417" s="88"/>
      <c r="CH417" s="88"/>
      <c r="CI417" s="88"/>
      <c r="CJ417" s="88"/>
      <c r="CK417" s="88"/>
      <c r="CL417" s="88"/>
      <c r="CM417" s="88"/>
      <c r="CN417" s="88"/>
      <c r="CO417" s="88"/>
      <c r="CP417" s="88"/>
      <c r="CQ417" s="88"/>
      <c r="CR417" s="88"/>
      <c r="CS417" s="88"/>
      <c r="CT417" s="88"/>
      <c r="CU417" s="88"/>
      <c r="CV417" s="88"/>
      <c r="CW417" s="88"/>
      <c r="CX417" s="88"/>
    </row>
    <row r="418" spans="6:102" s="145" customFormat="1"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  <c r="BZ418" s="88"/>
      <c r="CA418" s="88"/>
      <c r="CB418" s="88"/>
      <c r="CC418" s="88"/>
      <c r="CD418" s="88"/>
      <c r="CE418" s="88"/>
      <c r="CF418" s="88"/>
      <c r="CG418" s="88"/>
      <c r="CH418" s="88"/>
      <c r="CI418" s="88"/>
      <c r="CJ418" s="88"/>
      <c r="CK418" s="88"/>
      <c r="CL418" s="88"/>
      <c r="CM418" s="88"/>
      <c r="CN418" s="88"/>
      <c r="CO418" s="88"/>
      <c r="CP418" s="88"/>
      <c r="CQ418" s="88"/>
      <c r="CR418" s="88"/>
      <c r="CS418" s="88"/>
      <c r="CT418" s="88"/>
      <c r="CU418" s="88"/>
      <c r="CV418" s="88"/>
      <c r="CW418" s="88"/>
      <c r="CX418" s="88"/>
    </row>
    <row r="419" spans="6:102" s="145" customFormat="1"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  <c r="BZ419" s="88"/>
      <c r="CA419" s="88"/>
      <c r="CB419" s="88"/>
      <c r="CC419" s="88"/>
      <c r="CD419" s="88"/>
      <c r="CE419" s="88"/>
      <c r="CF419" s="88"/>
      <c r="CG419" s="88"/>
      <c r="CH419" s="88"/>
      <c r="CI419" s="88"/>
      <c r="CJ419" s="88"/>
      <c r="CK419" s="88"/>
      <c r="CL419" s="88"/>
      <c r="CM419" s="88"/>
      <c r="CN419" s="88"/>
      <c r="CO419" s="88"/>
      <c r="CP419" s="88"/>
      <c r="CQ419" s="88"/>
      <c r="CR419" s="88"/>
      <c r="CS419" s="88"/>
      <c r="CT419" s="88"/>
      <c r="CU419" s="88"/>
      <c r="CV419" s="88"/>
      <c r="CW419" s="88"/>
      <c r="CX419" s="88"/>
    </row>
    <row r="420" spans="6:102" s="145" customFormat="1"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  <c r="BZ420" s="88"/>
      <c r="CA420" s="88"/>
      <c r="CB420" s="88"/>
      <c r="CC420" s="88"/>
      <c r="CD420" s="88"/>
      <c r="CE420" s="88"/>
      <c r="CF420" s="88"/>
      <c r="CG420" s="88"/>
      <c r="CH420" s="88"/>
      <c r="CI420" s="88"/>
      <c r="CJ420" s="88"/>
      <c r="CK420" s="88"/>
      <c r="CL420" s="88"/>
      <c r="CM420" s="88"/>
      <c r="CN420" s="88"/>
      <c r="CO420" s="88"/>
      <c r="CP420" s="88"/>
      <c r="CQ420" s="88"/>
      <c r="CR420" s="88"/>
      <c r="CS420" s="88"/>
      <c r="CT420" s="88"/>
      <c r="CU420" s="88"/>
      <c r="CV420" s="88"/>
      <c r="CW420" s="88"/>
      <c r="CX420" s="88"/>
    </row>
    <row r="421" spans="6:102" s="145" customFormat="1"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  <c r="BZ421" s="88"/>
      <c r="CA421" s="88"/>
      <c r="CB421" s="88"/>
      <c r="CC421" s="88"/>
      <c r="CD421" s="88"/>
      <c r="CE421" s="88"/>
      <c r="CF421" s="88"/>
      <c r="CG421" s="88"/>
      <c r="CH421" s="88"/>
      <c r="CI421" s="88"/>
      <c r="CJ421" s="88"/>
      <c r="CK421" s="88"/>
      <c r="CL421" s="88"/>
      <c r="CM421" s="88"/>
      <c r="CN421" s="88"/>
      <c r="CO421" s="88"/>
      <c r="CP421" s="88"/>
      <c r="CQ421" s="88"/>
      <c r="CR421" s="88"/>
      <c r="CS421" s="88"/>
      <c r="CT421" s="88"/>
      <c r="CU421" s="88"/>
      <c r="CV421" s="88"/>
      <c r="CW421" s="88"/>
      <c r="CX421" s="88"/>
    </row>
    <row r="422" spans="6:102" s="145" customFormat="1"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  <c r="BZ422" s="88"/>
      <c r="CA422" s="88"/>
      <c r="CB422" s="88"/>
      <c r="CC422" s="88"/>
      <c r="CD422" s="88"/>
      <c r="CE422" s="88"/>
      <c r="CF422" s="88"/>
      <c r="CG422" s="88"/>
      <c r="CH422" s="88"/>
      <c r="CI422" s="88"/>
      <c r="CJ422" s="88"/>
      <c r="CK422" s="88"/>
      <c r="CL422" s="88"/>
      <c r="CM422" s="88"/>
      <c r="CN422" s="88"/>
      <c r="CO422" s="88"/>
      <c r="CP422" s="88"/>
      <c r="CQ422" s="88"/>
      <c r="CR422" s="88"/>
      <c r="CS422" s="88"/>
      <c r="CT422" s="88"/>
      <c r="CU422" s="88"/>
      <c r="CV422" s="88"/>
      <c r="CW422" s="88"/>
      <c r="CX422" s="88"/>
    </row>
    <row r="423" spans="6:102" s="145" customFormat="1"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  <c r="BZ423" s="88"/>
      <c r="CA423" s="88"/>
      <c r="CB423" s="88"/>
      <c r="CC423" s="88"/>
      <c r="CD423" s="88"/>
      <c r="CE423" s="88"/>
      <c r="CF423" s="88"/>
      <c r="CG423" s="88"/>
      <c r="CH423" s="88"/>
      <c r="CI423" s="88"/>
      <c r="CJ423" s="88"/>
      <c r="CK423" s="88"/>
      <c r="CL423" s="88"/>
      <c r="CM423" s="88"/>
      <c r="CN423" s="88"/>
      <c r="CO423" s="88"/>
      <c r="CP423" s="88"/>
      <c r="CQ423" s="88"/>
      <c r="CR423" s="88"/>
      <c r="CS423" s="88"/>
      <c r="CT423" s="88"/>
      <c r="CU423" s="88"/>
      <c r="CV423" s="88"/>
      <c r="CW423" s="88"/>
      <c r="CX423" s="88"/>
    </row>
    <row r="424" spans="6:102" s="145" customFormat="1"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  <c r="BZ424" s="88"/>
      <c r="CA424" s="88"/>
      <c r="CB424" s="88"/>
      <c r="CC424" s="88"/>
      <c r="CD424" s="88"/>
      <c r="CE424" s="88"/>
      <c r="CF424" s="88"/>
      <c r="CG424" s="88"/>
      <c r="CH424" s="88"/>
      <c r="CI424" s="88"/>
      <c r="CJ424" s="88"/>
      <c r="CK424" s="88"/>
      <c r="CL424" s="88"/>
      <c r="CM424" s="88"/>
      <c r="CN424" s="88"/>
      <c r="CO424" s="88"/>
      <c r="CP424" s="88"/>
      <c r="CQ424" s="88"/>
      <c r="CR424" s="88"/>
      <c r="CS424" s="88"/>
      <c r="CT424" s="88"/>
      <c r="CU424" s="88"/>
      <c r="CV424" s="88"/>
      <c r="CW424" s="88"/>
      <c r="CX424" s="88"/>
    </row>
    <row r="425" spans="6:102" s="145" customFormat="1"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  <c r="BZ425" s="88"/>
      <c r="CA425" s="88"/>
      <c r="CB425" s="88"/>
      <c r="CC425" s="88"/>
      <c r="CD425" s="88"/>
      <c r="CE425" s="88"/>
      <c r="CF425" s="88"/>
      <c r="CG425" s="88"/>
      <c r="CH425" s="88"/>
      <c r="CI425" s="88"/>
      <c r="CJ425" s="88"/>
      <c r="CK425" s="88"/>
      <c r="CL425" s="88"/>
      <c r="CM425" s="88"/>
      <c r="CN425" s="88"/>
      <c r="CO425" s="88"/>
      <c r="CP425" s="88"/>
      <c r="CQ425" s="88"/>
      <c r="CR425" s="88"/>
      <c r="CS425" s="88"/>
      <c r="CT425" s="88"/>
      <c r="CU425" s="88"/>
      <c r="CV425" s="88"/>
      <c r="CW425" s="88"/>
      <c r="CX425" s="88"/>
    </row>
    <row r="426" spans="6:102" s="145" customFormat="1"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  <c r="BZ426" s="88"/>
      <c r="CA426" s="88"/>
      <c r="CB426" s="88"/>
      <c r="CC426" s="88"/>
      <c r="CD426" s="88"/>
      <c r="CE426" s="88"/>
      <c r="CF426" s="88"/>
      <c r="CG426" s="88"/>
      <c r="CH426" s="88"/>
      <c r="CI426" s="88"/>
      <c r="CJ426" s="88"/>
      <c r="CK426" s="88"/>
      <c r="CL426" s="88"/>
      <c r="CM426" s="88"/>
      <c r="CN426" s="88"/>
      <c r="CO426" s="88"/>
      <c r="CP426" s="88"/>
      <c r="CQ426" s="88"/>
      <c r="CR426" s="88"/>
      <c r="CS426" s="88"/>
      <c r="CT426" s="88"/>
      <c r="CU426" s="88"/>
      <c r="CV426" s="88"/>
      <c r="CW426" s="88"/>
      <c r="CX426" s="88"/>
    </row>
    <row r="427" spans="6:102" s="145" customFormat="1"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  <c r="BZ427" s="88"/>
      <c r="CA427" s="88"/>
      <c r="CB427" s="88"/>
      <c r="CC427" s="88"/>
      <c r="CD427" s="88"/>
      <c r="CE427" s="88"/>
      <c r="CF427" s="88"/>
      <c r="CG427" s="88"/>
      <c r="CH427" s="88"/>
      <c r="CI427" s="88"/>
      <c r="CJ427" s="88"/>
      <c r="CK427" s="88"/>
      <c r="CL427" s="88"/>
      <c r="CM427" s="88"/>
      <c r="CN427" s="88"/>
      <c r="CO427" s="88"/>
      <c r="CP427" s="88"/>
      <c r="CQ427" s="88"/>
      <c r="CR427" s="88"/>
      <c r="CS427" s="88"/>
      <c r="CT427" s="88"/>
      <c r="CU427" s="88"/>
      <c r="CV427" s="88"/>
      <c r="CW427" s="88"/>
      <c r="CX427" s="88"/>
    </row>
    <row r="428" spans="6:102" s="145" customFormat="1"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  <c r="BZ428" s="88"/>
      <c r="CA428" s="88"/>
      <c r="CB428" s="88"/>
      <c r="CC428" s="88"/>
      <c r="CD428" s="88"/>
      <c r="CE428" s="88"/>
      <c r="CF428" s="88"/>
      <c r="CG428" s="88"/>
      <c r="CH428" s="88"/>
      <c r="CI428" s="88"/>
      <c r="CJ428" s="88"/>
      <c r="CK428" s="88"/>
      <c r="CL428" s="88"/>
      <c r="CM428" s="88"/>
      <c r="CN428" s="88"/>
      <c r="CO428" s="88"/>
      <c r="CP428" s="88"/>
      <c r="CQ428" s="88"/>
      <c r="CR428" s="88"/>
      <c r="CS428" s="88"/>
      <c r="CT428" s="88"/>
      <c r="CU428" s="88"/>
      <c r="CV428" s="88"/>
      <c r="CW428" s="88"/>
      <c r="CX428" s="88"/>
    </row>
    <row r="429" spans="6:102" s="145" customFormat="1"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  <c r="BZ429" s="88"/>
      <c r="CA429" s="88"/>
      <c r="CB429" s="88"/>
      <c r="CC429" s="88"/>
      <c r="CD429" s="88"/>
      <c r="CE429" s="88"/>
      <c r="CF429" s="88"/>
      <c r="CG429" s="88"/>
      <c r="CH429" s="88"/>
      <c r="CI429" s="88"/>
      <c r="CJ429" s="88"/>
      <c r="CK429" s="88"/>
      <c r="CL429" s="88"/>
      <c r="CM429" s="88"/>
      <c r="CN429" s="88"/>
      <c r="CO429" s="88"/>
      <c r="CP429" s="88"/>
      <c r="CQ429" s="88"/>
      <c r="CR429" s="88"/>
      <c r="CS429" s="88"/>
      <c r="CT429" s="88"/>
      <c r="CU429" s="88"/>
      <c r="CV429" s="88"/>
      <c r="CW429" s="88"/>
      <c r="CX429" s="88"/>
    </row>
    <row r="430" spans="6:102" s="145" customFormat="1"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  <c r="BZ430" s="88"/>
      <c r="CA430" s="88"/>
      <c r="CB430" s="88"/>
      <c r="CC430" s="88"/>
      <c r="CD430" s="88"/>
      <c r="CE430" s="88"/>
      <c r="CF430" s="88"/>
      <c r="CG430" s="88"/>
      <c r="CH430" s="88"/>
      <c r="CI430" s="88"/>
      <c r="CJ430" s="88"/>
      <c r="CK430" s="88"/>
      <c r="CL430" s="88"/>
      <c r="CM430" s="88"/>
      <c r="CN430" s="88"/>
      <c r="CO430" s="88"/>
      <c r="CP430" s="88"/>
      <c r="CQ430" s="88"/>
      <c r="CR430" s="88"/>
      <c r="CS430" s="88"/>
      <c r="CT430" s="88"/>
      <c r="CU430" s="88"/>
      <c r="CV430" s="88"/>
      <c r="CW430" s="88"/>
      <c r="CX430" s="88"/>
    </row>
    <row r="431" spans="6:102" s="145" customFormat="1"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  <c r="BZ431" s="88"/>
      <c r="CA431" s="88"/>
      <c r="CB431" s="88"/>
      <c r="CC431" s="88"/>
      <c r="CD431" s="88"/>
      <c r="CE431" s="88"/>
      <c r="CF431" s="88"/>
      <c r="CG431" s="88"/>
      <c r="CH431" s="88"/>
      <c r="CI431" s="88"/>
      <c r="CJ431" s="88"/>
      <c r="CK431" s="88"/>
      <c r="CL431" s="88"/>
      <c r="CM431" s="88"/>
      <c r="CN431" s="88"/>
      <c r="CO431" s="88"/>
      <c r="CP431" s="88"/>
      <c r="CQ431" s="88"/>
      <c r="CR431" s="88"/>
      <c r="CS431" s="88"/>
      <c r="CT431" s="88"/>
      <c r="CU431" s="88"/>
      <c r="CV431" s="88"/>
      <c r="CW431" s="88"/>
      <c r="CX431" s="88"/>
    </row>
    <row r="432" spans="6:102" s="145" customFormat="1"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  <c r="BZ432" s="88"/>
      <c r="CA432" s="88"/>
      <c r="CB432" s="88"/>
      <c r="CC432" s="88"/>
      <c r="CD432" s="88"/>
      <c r="CE432" s="88"/>
      <c r="CF432" s="88"/>
      <c r="CG432" s="88"/>
      <c r="CH432" s="88"/>
      <c r="CI432" s="88"/>
      <c r="CJ432" s="88"/>
      <c r="CK432" s="88"/>
      <c r="CL432" s="88"/>
      <c r="CM432" s="88"/>
      <c r="CN432" s="88"/>
      <c r="CO432" s="88"/>
      <c r="CP432" s="88"/>
      <c r="CQ432" s="88"/>
      <c r="CR432" s="88"/>
      <c r="CS432" s="88"/>
      <c r="CT432" s="88"/>
      <c r="CU432" s="88"/>
      <c r="CV432" s="88"/>
      <c r="CW432" s="88"/>
      <c r="CX432" s="88"/>
    </row>
    <row r="433" spans="6:102" s="145" customFormat="1"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  <c r="BZ433" s="88"/>
      <c r="CA433" s="88"/>
      <c r="CB433" s="88"/>
      <c r="CC433" s="88"/>
      <c r="CD433" s="88"/>
      <c r="CE433" s="88"/>
      <c r="CF433" s="88"/>
      <c r="CG433" s="88"/>
      <c r="CH433" s="88"/>
      <c r="CI433" s="88"/>
      <c r="CJ433" s="88"/>
      <c r="CK433" s="88"/>
      <c r="CL433" s="88"/>
      <c r="CM433" s="88"/>
      <c r="CN433" s="88"/>
      <c r="CO433" s="88"/>
      <c r="CP433" s="88"/>
      <c r="CQ433" s="88"/>
      <c r="CR433" s="88"/>
      <c r="CS433" s="88"/>
      <c r="CT433" s="88"/>
      <c r="CU433" s="88"/>
      <c r="CV433" s="88"/>
      <c r="CW433" s="88"/>
      <c r="CX433" s="88"/>
    </row>
    <row r="434" spans="6:102" s="145" customFormat="1"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  <c r="BZ434" s="88"/>
      <c r="CA434" s="88"/>
      <c r="CB434" s="88"/>
      <c r="CC434" s="88"/>
      <c r="CD434" s="88"/>
      <c r="CE434" s="88"/>
      <c r="CF434" s="88"/>
      <c r="CG434" s="88"/>
      <c r="CH434" s="88"/>
      <c r="CI434" s="88"/>
      <c r="CJ434" s="88"/>
      <c r="CK434" s="88"/>
      <c r="CL434" s="88"/>
      <c r="CM434" s="88"/>
      <c r="CN434" s="88"/>
      <c r="CO434" s="88"/>
      <c r="CP434" s="88"/>
      <c r="CQ434" s="88"/>
      <c r="CR434" s="88"/>
      <c r="CS434" s="88"/>
      <c r="CT434" s="88"/>
      <c r="CU434" s="88"/>
      <c r="CV434" s="88"/>
      <c r="CW434" s="88"/>
      <c r="CX434" s="88"/>
    </row>
    <row r="435" spans="6:102" s="145" customFormat="1"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  <c r="BZ435" s="88"/>
      <c r="CA435" s="88"/>
      <c r="CB435" s="88"/>
      <c r="CC435" s="88"/>
      <c r="CD435" s="88"/>
      <c r="CE435" s="88"/>
      <c r="CF435" s="88"/>
      <c r="CG435" s="88"/>
      <c r="CH435" s="88"/>
      <c r="CI435" s="88"/>
      <c r="CJ435" s="88"/>
      <c r="CK435" s="88"/>
      <c r="CL435" s="88"/>
      <c r="CM435" s="88"/>
      <c r="CN435" s="88"/>
      <c r="CO435" s="88"/>
      <c r="CP435" s="88"/>
      <c r="CQ435" s="88"/>
      <c r="CR435" s="88"/>
      <c r="CS435" s="88"/>
      <c r="CT435" s="88"/>
      <c r="CU435" s="88"/>
      <c r="CV435" s="88"/>
      <c r="CW435" s="88"/>
      <c r="CX435" s="88"/>
    </row>
    <row r="436" spans="6:102" s="145" customFormat="1"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  <c r="BZ436" s="88"/>
      <c r="CA436" s="88"/>
      <c r="CB436" s="88"/>
      <c r="CC436" s="88"/>
      <c r="CD436" s="88"/>
      <c r="CE436" s="88"/>
      <c r="CF436" s="88"/>
      <c r="CG436" s="88"/>
      <c r="CH436" s="88"/>
      <c r="CI436" s="88"/>
      <c r="CJ436" s="88"/>
      <c r="CK436" s="88"/>
      <c r="CL436" s="88"/>
      <c r="CM436" s="88"/>
      <c r="CN436" s="88"/>
      <c r="CO436" s="88"/>
      <c r="CP436" s="88"/>
      <c r="CQ436" s="88"/>
      <c r="CR436" s="88"/>
      <c r="CS436" s="88"/>
      <c r="CT436" s="88"/>
      <c r="CU436" s="88"/>
      <c r="CV436" s="88"/>
      <c r="CW436" s="88"/>
      <c r="CX436" s="88"/>
    </row>
    <row r="437" spans="6:102" s="145" customFormat="1"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  <c r="BZ437" s="88"/>
      <c r="CA437" s="88"/>
      <c r="CB437" s="88"/>
      <c r="CC437" s="88"/>
      <c r="CD437" s="88"/>
      <c r="CE437" s="88"/>
      <c r="CF437" s="88"/>
      <c r="CG437" s="88"/>
      <c r="CH437" s="88"/>
      <c r="CI437" s="88"/>
      <c r="CJ437" s="88"/>
      <c r="CK437" s="88"/>
      <c r="CL437" s="88"/>
      <c r="CM437" s="88"/>
      <c r="CN437" s="88"/>
      <c r="CO437" s="88"/>
      <c r="CP437" s="88"/>
      <c r="CQ437" s="88"/>
      <c r="CR437" s="88"/>
      <c r="CS437" s="88"/>
      <c r="CT437" s="88"/>
      <c r="CU437" s="88"/>
      <c r="CV437" s="88"/>
      <c r="CW437" s="88"/>
      <c r="CX437" s="88"/>
    </row>
    <row r="438" spans="6:102" s="145" customFormat="1"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  <c r="BZ438" s="88"/>
      <c r="CA438" s="88"/>
      <c r="CB438" s="88"/>
      <c r="CC438" s="88"/>
      <c r="CD438" s="88"/>
      <c r="CE438" s="88"/>
      <c r="CF438" s="88"/>
      <c r="CG438" s="88"/>
      <c r="CH438" s="88"/>
      <c r="CI438" s="88"/>
      <c r="CJ438" s="88"/>
      <c r="CK438" s="88"/>
      <c r="CL438" s="88"/>
      <c r="CM438" s="88"/>
      <c r="CN438" s="88"/>
      <c r="CO438" s="88"/>
      <c r="CP438" s="88"/>
      <c r="CQ438" s="88"/>
      <c r="CR438" s="88"/>
      <c r="CS438" s="88"/>
      <c r="CT438" s="88"/>
      <c r="CU438" s="88"/>
      <c r="CV438" s="88"/>
      <c r="CW438" s="88"/>
      <c r="CX438" s="88"/>
    </row>
    <row r="439" spans="6:102" s="145" customFormat="1"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  <c r="BZ439" s="88"/>
      <c r="CA439" s="88"/>
      <c r="CB439" s="88"/>
      <c r="CC439" s="88"/>
      <c r="CD439" s="88"/>
      <c r="CE439" s="88"/>
      <c r="CF439" s="88"/>
      <c r="CG439" s="88"/>
      <c r="CH439" s="88"/>
      <c r="CI439" s="88"/>
      <c r="CJ439" s="88"/>
      <c r="CK439" s="88"/>
      <c r="CL439" s="88"/>
      <c r="CM439" s="88"/>
      <c r="CN439" s="88"/>
      <c r="CO439" s="88"/>
      <c r="CP439" s="88"/>
      <c r="CQ439" s="88"/>
      <c r="CR439" s="88"/>
      <c r="CS439" s="88"/>
      <c r="CT439" s="88"/>
      <c r="CU439" s="88"/>
      <c r="CV439" s="88"/>
      <c r="CW439" s="88"/>
      <c r="CX439" s="88"/>
    </row>
    <row r="440" spans="6:102" s="145" customFormat="1"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  <c r="BZ440" s="88"/>
      <c r="CA440" s="88"/>
      <c r="CB440" s="88"/>
      <c r="CC440" s="88"/>
      <c r="CD440" s="88"/>
      <c r="CE440" s="88"/>
      <c r="CF440" s="88"/>
      <c r="CG440" s="88"/>
      <c r="CH440" s="88"/>
      <c r="CI440" s="88"/>
      <c r="CJ440" s="88"/>
      <c r="CK440" s="88"/>
      <c r="CL440" s="88"/>
      <c r="CM440" s="88"/>
      <c r="CN440" s="88"/>
      <c r="CO440" s="88"/>
      <c r="CP440" s="88"/>
      <c r="CQ440" s="88"/>
      <c r="CR440" s="88"/>
      <c r="CS440" s="88"/>
      <c r="CT440" s="88"/>
      <c r="CU440" s="88"/>
      <c r="CV440" s="88"/>
      <c r="CW440" s="88"/>
      <c r="CX440" s="88"/>
    </row>
    <row r="441" spans="6:102" s="145" customFormat="1"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  <c r="BZ441" s="88"/>
      <c r="CA441" s="88"/>
      <c r="CB441" s="88"/>
      <c r="CC441" s="88"/>
      <c r="CD441" s="88"/>
      <c r="CE441" s="88"/>
      <c r="CF441" s="88"/>
      <c r="CG441" s="88"/>
      <c r="CH441" s="88"/>
      <c r="CI441" s="88"/>
      <c r="CJ441" s="88"/>
      <c r="CK441" s="88"/>
      <c r="CL441" s="88"/>
      <c r="CM441" s="88"/>
      <c r="CN441" s="88"/>
      <c r="CO441" s="88"/>
      <c r="CP441" s="88"/>
      <c r="CQ441" s="88"/>
      <c r="CR441" s="88"/>
      <c r="CS441" s="88"/>
      <c r="CT441" s="88"/>
      <c r="CU441" s="88"/>
      <c r="CV441" s="88"/>
      <c r="CW441" s="88"/>
      <c r="CX441" s="88"/>
    </row>
    <row r="442" spans="6:102" s="145" customFormat="1"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  <c r="BZ442" s="88"/>
      <c r="CA442" s="88"/>
      <c r="CB442" s="88"/>
      <c r="CC442" s="88"/>
      <c r="CD442" s="88"/>
      <c r="CE442" s="88"/>
      <c r="CF442" s="88"/>
      <c r="CG442" s="88"/>
      <c r="CH442" s="88"/>
      <c r="CI442" s="88"/>
      <c r="CJ442" s="88"/>
      <c r="CK442" s="88"/>
      <c r="CL442" s="88"/>
      <c r="CM442" s="88"/>
      <c r="CN442" s="88"/>
      <c r="CO442" s="88"/>
      <c r="CP442" s="88"/>
      <c r="CQ442" s="88"/>
      <c r="CR442" s="88"/>
      <c r="CS442" s="88"/>
      <c r="CT442" s="88"/>
      <c r="CU442" s="88"/>
      <c r="CV442" s="88"/>
      <c r="CW442" s="88"/>
      <c r="CX442" s="88"/>
    </row>
    <row r="443" spans="6:102" s="145" customFormat="1"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  <c r="BZ443" s="88"/>
      <c r="CA443" s="88"/>
      <c r="CB443" s="88"/>
      <c r="CC443" s="88"/>
      <c r="CD443" s="88"/>
      <c r="CE443" s="88"/>
      <c r="CF443" s="88"/>
      <c r="CG443" s="88"/>
      <c r="CH443" s="88"/>
      <c r="CI443" s="88"/>
      <c r="CJ443" s="88"/>
      <c r="CK443" s="88"/>
      <c r="CL443" s="88"/>
      <c r="CM443" s="88"/>
      <c r="CN443" s="88"/>
      <c r="CO443" s="88"/>
      <c r="CP443" s="88"/>
      <c r="CQ443" s="88"/>
      <c r="CR443" s="88"/>
      <c r="CS443" s="88"/>
      <c r="CT443" s="88"/>
      <c r="CU443" s="88"/>
      <c r="CV443" s="88"/>
      <c r="CW443" s="88"/>
      <c r="CX443" s="88"/>
    </row>
    <row r="444" spans="6:102" s="145" customFormat="1"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  <c r="BZ444" s="88"/>
      <c r="CA444" s="88"/>
      <c r="CB444" s="88"/>
      <c r="CC444" s="88"/>
      <c r="CD444" s="88"/>
      <c r="CE444" s="88"/>
      <c r="CF444" s="88"/>
      <c r="CG444" s="88"/>
      <c r="CH444" s="88"/>
      <c r="CI444" s="88"/>
      <c r="CJ444" s="88"/>
      <c r="CK444" s="88"/>
      <c r="CL444" s="88"/>
      <c r="CM444" s="88"/>
      <c r="CN444" s="88"/>
      <c r="CO444" s="88"/>
      <c r="CP444" s="88"/>
      <c r="CQ444" s="88"/>
      <c r="CR444" s="88"/>
      <c r="CS444" s="88"/>
      <c r="CT444" s="88"/>
      <c r="CU444" s="88"/>
      <c r="CV444" s="88"/>
      <c r="CW444" s="88"/>
      <c r="CX444" s="88"/>
    </row>
    <row r="445" spans="6:102" s="145" customFormat="1"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  <c r="BZ445" s="88"/>
      <c r="CA445" s="88"/>
      <c r="CB445" s="88"/>
      <c r="CC445" s="88"/>
      <c r="CD445" s="88"/>
      <c r="CE445" s="88"/>
      <c r="CF445" s="88"/>
      <c r="CG445" s="88"/>
      <c r="CH445" s="88"/>
      <c r="CI445" s="88"/>
      <c r="CJ445" s="88"/>
      <c r="CK445" s="88"/>
      <c r="CL445" s="88"/>
      <c r="CM445" s="88"/>
      <c r="CN445" s="88"/>
      <c r="CO445" s="88"/>
      <c r="CP445" s="88"/>
      <c r="CQ445" s="88"/>
      <c r="CR445" s="88"/>
      <c r="CS445" s="88"/>
      <c r="CT445" s="88"/>
      <c r="CU445" s="88"/>
      <c r="CV445" s="88"/>
      <c r="CW445" s="88"/>
      <c r="CX445" s="88"/>
    </row>
    <row r="446" spans="6:102" s="145" customFormat="1"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  <c r="BZ446" s="88"/>
      <c r="CA446" s="88"/>
      <c r="CB446" s="88"/>
      <c r="CC446" s="88"/>
      <c r="CD446" s="88"/>
      <c r="CE446" s="88"/>
      <c r="CF446" s="88"/>
      <c r="CG446" s="88"/>
      <c r="CH446" s="88"/>
      <c r="CI446" s="88"/>
      <c r="CJ446" s="88"/>
      <c r="CK446" s="88"/>
      <c r="CL446" s="88"/>
      <c r="CM446" s="88"/>
      <c r="CN446" s="88"/>
      <c r="CO446" s="88"/>
      <c r="CP446" s="88"/>
      <c r="CQ446" s="88"/>
      <c r="CR446" s="88"/>
      <c r="CS446" s="88"/>
      <c r="CT446" s="88"/>
      <c r="CU446" s="88"/>
      <c r="CV446" s="88"/>
      <c r="CW446" s="88"/>
      <c r="CX446" s="88"/>
    </row>
    <row r="447" spans="6:102" s="145" customFormat="1"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  <c r="BZ447" s="88"/>
      <c r="CA447" s="88"/>
      <c r="CB447" s="88"/>
      <c r="CC447" s="88"/>
      <c r="CD447" s="88"/>
      <c r="CE447" s="88"/>
      <c r="CF447" s="88"/>
      <c r="CG447" s="88"/>
      <c r="CH447" s="88"/>
      <c r="CI447" s="88"/>
      <c r="CJ447" s="88"/>
      <c r="CK447" s="88"/>
      <c r="CL447" s="88"/>
      <c r="CM447" s="88"/>
      <c r="CN447" s="88"/>
      <c r="CO447" s="88"/>
      <c r="CP447" s="88"/>
      <c r="CQ447" s="88"/>
      <c r="CR447" s="88"/>
      <c r="CS447" s="88"/>
      <c r="CT447" s="88"/>
      <c r="CU447" s="88"/>
      <c r="CV447" s="88"/>
      <c r="CW447" s="88"/>
      <c r="CX447" s="88"/>
    </row>
    <row r="448" spans="6:102" s="145" customFormat="1"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  <c r="BZ448" s="88"/>
      <c r="CA448" s="88"/>
      <c r="CB448" s="88"/>
      <c r="CC448" s="88"/>
      <c r="CD448" s="88"/>
      <c r="CE448" s="88"/>
      <c r="CF448" s="88"/>
      <c r="CG448" s="88"/>
      <c r="CH448" s="88"/>
      <c r="CI448" s="88"/>
      <c r="CJ448" s="88"/>
      <c r="CK448" s="88"/>
      <c r="CL448" s="88"/>
      <c r="CM448" s="88"/>
      <c r="CN448" s="88"/>
      <c r="CO448" s="88"/>
      <c r="CP448" s="88"/>
      <c r="CQ448" s="88"/>
      <c r="CR448" s="88"/>
      <c r="CS448" s="88"/>
      <c r="CT448" s="88"/>
      <c r="CU448" s="88"/>
      <c r="CV448" s="88"/>
      <c r="CW448" s="88"/>
      <c r="CX448" s="88"/>
    </row>
    <row r="449" spans="6:102" s="145" customFormat="1"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  <c r="BZ449" s="88"/>
      <c r="CA449" s="88"/>
      <c r="CB449" s="88"/>
      <c r="CC449" s="88"/>
      <c r="CD449" s="88"/>
      <c r="CE449" s="88"/>
      <c r="CF449" s="88"/>
      <c r="CG449" s="88"/>
      <c r="CH449" s="88"/>
      <c r="CI449" s="88"/>
      <c r="CJ449" s="88"/>
      <c r="CK449" s="88"/>
      <c r="CL449" s="88"/>
      <c r="CM449" s="88"/>
      <c r="CN449" s="88"/>
      <c r="CO449" s="88"/>
      <c r="CP449" s="88"/>
      <c r="CQ449" s="88"/>
      <c r="CR449" s="88"/>
      <c r="CS449" s="88"/>
      <c r="CT449" s="88"/>
      <c r="CU449" s="88"/>
      <c r="CV449" s="88"/>
      <c r="CW449" s="88"/>
      <c r="CX449" s="88"/>
    </row>
    <row r="450" spans="6:102" s="145" customFormat="1"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  <c r="BZ450" s="88"/>
      <c r="CA450" s="88"/>
      <c r="CB450" s="88"/>
      <c r="CC450" s="88"/>
      <c r="CD450" s="88"/>
      <c r="CE450" s="88"/>
      <c r="CF450" s="88"/>
      <c r="CG450" s="88"/>
      <c r="CH450" s="88"/>
      <c r="CI450" s="88"/>
      <c r="CJ450" s="88"/>
      <c r="CK450" s="88"/>
      <c r="CL450" s="88"/>
      <c r="CM450" s="88"/>
      <c r="CN450" s="88"/>
      <c r="CO450" s="88"/>
      <c r="CP450" s="88"/>
      <c r="CQ450" s="88"/>
      <c r="CR450" s="88"/>
      <c r="CS450" s="88"/>
      <c r="CT450" s="88"/>
      <c r="CU450" s="88"/>
      <c r="CV450" s="88"/>
      <c r="CW450" s="88"/>
      <c r="CX450" s="88"/>
    </row>
    <row r="451" spans="6:102" s="145" customFormat="1"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  <c r="BZ451" s="88"/>
      <c r="CA451" s="88"/>
      <c r="CB451" s="88"/>
      <c r="CC451" s="88"/>
      <c r="CD451" s="88"/>
      <c r="CE451" s="88"/>
      <c r="CF451" s="88"/>
      <c r="CG451" s="88"/>
      <c r="CH451" s="88"/>
      <c r="CI451" s="88"/>
      <c r="CJ451" s="88"/>
      <c r="CK451" s="88"/>
      <c r="CL451" s="88"/>
      <c r="CM451" s="88"/>
      <c r="CN451" s="88"/>
      <c r="CO451" s="88"/>
      <c r="CP451" s="88"/>
      <c r="CQ451" s="88"/>
      <c r="CR451" s="88"/>
      <c r="CS451" s="88"/>
      <c r="CT451" s="88"/>
      <c r="CU451" s="88"/>
      <c r="CV451" s="88"/>
      <c r="CW451" s="88"/>
      <c r="CX451" s="88"/>
    </row>
    <row r="452" spans="6:102" s="145" customFormat="1"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  <c r="BZ452" s="88"/>
      <c r="CA452" s="88"/>
      <c r="CB452" s="88"/>
      <c r="CC452" s="88"/>
      <c r="CD452" s="88"/>
      <c r="CE452" s="88"/>
      <c r="CF452" s="88"/>
      <c r="CG452" s="88"/>
      <c r="CH452" s="88"/>
      <c r="CI452" s="88"/>
      <c r="CJ452" s="88"/>
      <c r="CK452" s="88"/>
      <c r="CL452" s="88"/>
      <c r="CM452" s="88"/>
      <c r="CN452" s="88"/>
      <c r="CO452" s="88"/>
      <c r="CP452" s="88"/>
      <c r="CQ452" s="88"/>
      <c r="CR452" s="88"/>
      <c r="CS452" s="88"/>
      <c r="CT452" s="88"/>
      <c r="CU452" s="88"/>
      <c r="CV452" s="88"/>
      <c r="CW452" s="88"/>
      <c r="CX452" s="88"/>
    </row>
    <row r="453" spans="6:102" s="145" customFormat="1"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  <c r="BZ453" s="88"/>
      <c r="CA453" s="88"/>
      <c r="CB453" s="88"/>
      <c r="CC453" s="88"/>
      <c r="CD453" s="88"/>
      <c r="CE453" s="88"/>
      <c r="CF453" s="88"/>
      <c r="CG453" s="88"/>
      <c r="CH453" s="88"/>
      <c r="CI453" s="88"/>
      <c r="CJ453" s="88"/>
      <c r="CK453" s="88"/>
      <c r="CL453" s="88"/>
      <c r="CM453" s="88"/>
      <c r="CN453" s="88"/>
      <c r="CO453" s="88"/>
      <c r="CP453" s="88"/>
      <c r="CQ453" s="88"/>
      <c r="CR453" s="88"/>
      <c r="CS453" s="88"/>
      <c r="CT453" s="88"/>
      <c r="CU453" s="88"/>
      <c r="CV453" s="88"/>
      <c r="CW453" s="88"/>
      <c r="CX453" s="88"/>
    </row>
    <row r="454" spans="6:102" s="145" customFormat="1"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  <c r="BZ454" s="88"/>
      <c r="CA454" s="88"/>
      <c r="CB454" s="88"/>
      <c r="CC454" s="88"/>
      <c r="CD454" s="88"/>
      <c r="CE454" s="88"/>
      <c r="CF454" s="88"/>
      <c r="CG454" s="88"/>
      <c r="CH454" s="88"/>
      <c r="CI454" s="88"/>
      <c r="CJ454" s="88"/>
      <c r="CK454" s="88"/>
      <c r="CL454" s="88"/>
      <c r="CM454" s="88"/>
      <c r="CN454" s="88"/>
      <c r="CO454" s="88"/>
      <c r="CP454" s="88"/>
      <c r="CQ454" s="88"/>
      <c r="CR454" s="88"/>
      <c r="CS454" s="88"/>
      <c r="CT454" s="88"/>
      <c r="CU454" s="88"/>
      <c r="CV454" s="88"/>
      <c r="CW454" s="88"/>
      <c r="CX454" s="88"/>
    </row>
    <row r="455" spans="6:102" s="145" customFormat="1"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  <c r="BZ455" s="88"/>
      <c r="CA455" s="88"/>
      <c r="CB455" s="88"/>
      <c r="CC455" s="88"/>
      <c r="CD455" s="88"/>
      <c r="CE455" s="88"/>
      <c r="CF455" s="88"/>
      <c r="CG455" s="88"/>
      <c r="CH455" s="88"/>
      <c r="CI455" s="88"/>
      <c r="CJ455" s="88"/>
      <c r="CK455" s="88"/>
      <c r="CL455" s="88"/>
      <c r="CM455" s="88"/>
      <c r="CN455" s="88"/>
      <c r="CO455" s="88"/>
      <c r="CP455" s="88"/>
      <c r="CQ455" s="88"/>
      <c r="CR455" s="88"/>
      <c r="CS455" s="88"/>
      <c r="CT455" s="88"/>
      <c r="CU455" s="88"/>
      <c r="CV455" s="88"/>
      <c r="CW455" s="88"/>
      <c r="CX455" s="88"/>
    </row>
    <row r="456" spans="6:102" s="145" customFormat="1"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  <c r="BZ456" s="88"/>
      <c r="CA456" s="88"/>
      <c r="CB456" s="88"/>
      <c r="CC456" s="88"/>
      <c r="CD456" s="88"/>
      <c r="CE456" s="88"/>
      <c r="CF456" s="88"/>
      <c r="CG456" s="88"/>
      <c r="CH456" s="88"/>
      <c r="CI456" s="88"/>
      <c r="CJ456" s="88"/>
      <c r="CK456" s="88"/>
      <c r="CL456" s="88"/>
      <c r="CM456" s="88"/>
      <c r="CN456" s="88"/>
      <c r="CO456" s="88"/>
      <c r="CP456" s="88"/>
      <c r="CQ456" s="88"/>
      <c r="CR456" s="88"/>
      <c r="CS456" s="88"/>
      <c r="CT456" s="88"/>
      <c r="CU456" s="88"/>
      <c r="CV456" s="88"/>
      <c r="CW456" s="88"/>
      <c r="CX456" s="88"/>
    </row>
    <row r="457" spans="6:102" s="145" customFormat="1"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  <c r="BZ457" s="88"/>
      <c r="CA457" s="88"/>
      <c r="CB457" s="88"/>
      <c r="CC457" s="88"/>
      <c r="CD457" s="88"/>
      <c r="CE457" s="88"/>
      <c r="CF457" s="88"/>
      <c r="CG457" s="88"/>
      <c r="CH457" s="88"/>
      <c r="CI457" s="88"/>
      <c r="CJ457" s="88"/>
      <c r="CK457" s="88"/>
      <c r="CL457" s="88"/>
      <c r="CM457" s="88"/>
      <c r="CN457" s="88"/>
      <c r="CO457" s="88"/>
      <c r="CP457" s="88"/>
      <c r="CQ457" s="88"/>
      <c r="CR457" s="88"/>
      <c r="CS457" s="88"/>
      <c r="CT457" s="88"/>
      <c r="CU457" s="88"/>
      <c r="CV457" s="88"/>
      <c r="CW457" s="88"/>
      <c r="CX457" s="88"/>
    </row>
    <row r="458" spans="6:102" s="145" customFormat="1"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  <c r="BZ458" s="88"/>
      <c r="CA458" s="88"/>
      <c r="CB458" s="88"/>
      <c r="CC458" s="88"/>
      <c r="CD458" s="88"/>
      <c r="CE458" s="88"/>
      <c r="CF458" s="88"/>
      <c r="CG458" s="88"/>
      <c r="CH458" s="88"/>
      <c r="CI458" s="88"/>
      <c r="CJ458" s="88"/>
      <c r="CK458" s="88"/>
      <c r="CL458" s="88"/>
      <c r="CM458" s="88"/>
      <c r="CN458" s="88"/>
      <c r="CO458" s="88"/>
      <c r="CP458" s="88"/>
      <c r="CQ458" s="88"/>
      <c r="CR458" s="88"/>
      <c r="CS458" s="88"/>
      <c r="CT458" s="88"/>
      <c r="CU458" s="88"/>
      <c r="CV458" s="88"/>
      <c r="CW458" s="88"/>
      <c r="CX458" s="88"/>
    </row>
    <row r="459" spans="6:102" s="145" customFormat="1"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  <c r="BZ459" s="88"/>
      <c r="CA459" s="88"/>
      <c r="CB459" s="88"/>
      <c r="CC459" s="88"/>
      <c r="CD459" s="88"/>
      <c r="CE459" s="88"/>
      <c r="CF459" s="88"/>
      <c r="CG459" s="88"/>
      <c r="CH459" s="88"/>
      <c r="CI459" s="88"/>
      <c r="CJ459" s="88"/>
      <c r="CK459" s="88"/>
      <c r="CL459" s="88"/>
      <c r="CM459" s="88"/>
      <c r="CN459" s="88"/>
      <c r="CO459" s="88"/>
      <c r="CP459" s="88"/>
      <c r="CQ459" s="88"/>
      <c r="CR459" s="88"/>
      <c r="CS459" s="88"/>
      <c r="CT459" s="88"/>
      <c r="CU459" s="88"/>
      <c r="CV459" s="88"/>
      <c r="CW459" s="88"/>
      <c r="CX459" s="88"/>
    </row>
    <row r="460" spans="6:102" s="145" customFormat="1"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  <c r="BZ460" s="88"/>
      <c r="CA460" s="88"/>
      <c r="CB460" s="88"/>
      <c r="CC460" s="88"/>
      <c r="CD460" s="88"/>
      <c r="CE460" s="88"/>
      <c r="CF460" s="88"/>
      <c r="CG460" s="88"/>
      <c r="CH460" s="88"/>
      <c r="CI460" s="88"/>
      <c r="CJ460" s="88"/>
      <c r="CK460" s="88"/>
      <c r="CL460" s="88"/>
      <c r="CM460" s="88"/>
      <c r="CN460" s="88"/>
      <c r="CO460" s="88"/>
      <c r="CP460" s="88"/>
      <c r="CQ460" s="88"/>
      <c r="CR460" s="88"/>
      <c r="CS460" s="88"/>
      <c r="CT460" s="88"/>
      <c r="CU460" s="88"/>
      <c r="CV460" s="88"/>
      <c r="CW460" s="88"/>
      <c r="CX460" s="88"/>
    </row>
    <row r="461" spans="6:102" s="145" customFormat="1"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  <c r="BZ461" s="88"/>
      <c r="CA461" s="88"/>
      <c r="CB461" s="88"/>
      <c r="CC461" s="88"/>
      <c r="CD461" s="88"/>
      <c r="CE461" s="88"/>
      <c r="CF461" s="88"/>
      <c r="CG461" s="88"/>
      <c r="CH461" s="88"/>
      <c r="CI461" s="88"/>
      <c r="CJ461" s="88"/>
      <c r="CK461" s="88"/>
      <c r="CL461" s="88"/>
      <c r="CM461" s="88"/>
      <c r="CN461" s="88"/>
      <c r="CO461" s="88"/>
      <c r="CP461" s="88"/>
      <c r="CQ461" s="88"/>
      <c r="CR461" s="88"/>
      <c r="CS461" s="88"/>
      <c r="CT461" s="88"/>
      <c r="CU461" s="88"/>
      <c r="CV461" s="88"/>
      <c r="CW461" s="88"/>
      <c r="CX461" s="88"/>
    </row>
    <row r="462" spans="6:102" s="145" customFormat="1"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  <c r="BZ462" s="88"/>
      <c r="CA462" s="88"/>
      <c r="CB462" s="88"/>
      <c r="CC462" s="88"/>
      <c r="CD462" s="88"/>
      <c r="CE462" s="88"/>
      <c r="CF462" s="88"/>
      <c r="CG462" s="88"/>
      <c r="CH462" s="88"/>
      <c r="CI462" s="88"/>
      <c r="CJ462" s="88"/>
      <c r="CK462" s="88"/>
      <c r="CL462" s="88"/>
      <c r="CM462" s="88"/>
      <c r="CN462" s="88"/>
      <c r="CO462" s="88"/>
      <c r="CP462" s="88"/>
      <c r="CQ462" s="88"/>
      <c r="CR462" s="88"/>
      <c r="CS462" s="88"/>
      <c r="CT462" s="88"/>
      <c r="CU462" s="88"/>
      <c r="CV462" s="88"/>
      <c r="CW462" s="88"/>
      <c r="CX462" s="88"/>
    </row>
    <row r="463" spans="6:102" s="145" customFormat="1"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  <c r="BZ463" s="88"/>
      <c r="CA463" s="88"/>
      <c r="CB463" s="88"/>
      <c r="CC463" s="88"/>
      <c r="CD463" s="88"/>
      <c r="CE463" s="88"/>
      <c r="CF463" s="88"/>
      <c r="CG463" s="88"/>
      <c r="CH463" s="88"/>
      <c r="CI463" s="88"/>
      <c r="CJ463" s="88"/>
      <c r="CK463" s="88"/>
      <c r="CL463" s="88"/>
      <c r="CM463" s="88"/>
      <c r="CN463" s="88"/>
      <c r="CO463" s="88"/>
      <c r="CP463" s="88"/>
      <c r="CQ463" s="88"/>
      <c r="CR463" s="88"/>
      <c r="CS463" s="88"/>
      <c r="CT463" s="88"/>
      <c r="CU463" s="88"/>
      <c r="CV463" s="88"/>
      <c r="CW463" s="88"/>
      <c r="CX463" s="88"/>
    </row>
    <row r="464" spans="6:102" s="145" customFormat="1"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  <c r="BZ464" s="88"/>
      <c r="CA464" s="88"/>
      <c r="CB464" s="88"/>
      <c r="CC464" s="88"/>
      <c r="CD464" s="88"/>
      <c r="CE464" s="88"/>
      <c r="CF464" s="88"/>
      <c r="CG464" s="88"/>
      <c r="CH464" s="88"/>
      <c r="CI464" s="88"/>
      <c r="CJ464" s="88"/>
      <c r="CK464" s="88"/>
      <c r="CL464" s="88"/>
      <c r="CM464" s="88"/>
      <c r="CN464" s="88"/>
      <c r="CO464" s="88"/>
      <c r="CP464" s="88"/>
      <c r="CQ464" s="88"/>
      <c r="CR464" s="88"/>
      <c r="CS464" s="88"/>
      <c r="CT464" s="88"/>
      <c r="CU464" s="88"/>
      <c r="CV464" s="88"/>
      <c r="CW464" s="88"/>
      <c r="CX464" s="88"/>
    </row>
    <row r="465" spans="6:102" s="145" customFormat="1"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  <c r="BZ465" s="88"/>
      <c r="CA465" s="88"/>
      <c r="CB465" s="88"/>
      <c r="CC465" s="88"/>
      <c r="CD465" s="88"/>
      <c r="CE465" s="88"/>
      <c r="CF465" s="88"/>
      <c r="CG465" s="88"/>
      <c r="CH465" s="88"/>
      <c r="CI465" s="88"/>
      <c r="CJ465" s="88"/>
      <c r="CK465" s="88"/>
      <c r="CL465" s="88"/>
      <c r="CM465" s="88"/>
      <c r="CN465" s="88"/>
      <c r="CO465" s="88"/>
      <c r="CP465" s="88"/>
      <c r="CQ465" s="88"/>
      <c r="CR465" s="88"/>
      <c r="CS465" s="88"/>
      <c r="CT465" s="88"/>
      <c r="CU465" s="88"/>
      <c r="CV465" s="88"/>
      <c r="CW465" s="88"/>
      <c r="CX465" s="88"/>
    </row>
    <row r="466" spans="6:102" s="145" customFormat="1"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  <c r="BZ466" s="88"/>
      <c r="CA466" s="88"/>
      <c r="CB466" s="88"/>
      <c r="CC466" s="88"/>
      <c r="CD466" s="88"/>
      <c r="CE466" s="88"/>
      <c r="CF466" s="88"/>
      <c r="CG466" s="88"/>
      <c r="CH466" s="88"/>
      <c r="CI466" s="88"/>
      <c r="CJ466" s="88"/>
      <c r="CK466" s="88"/>
      <c r="CL466" s="88"/>
      <c r="CM466" s="88"/>
      <c r="CN466" s="88"/>
      <c r="CO466" s="88"/>
      <c r="CP466" s="88"/>
      <c r="CQ466" s="88"/>
      <c r="CR466" s="88"/>
      <c r="CS466" s="88"/>
      <c r="CT466" s="88"/>
      <c r="CU466" s="88"/>
      <c r="CV466" s="88"/>
      <c r="CW466" s="88"/>
      <c r="CX466" s="88"/>
    </row>
    <row r="467" spans="6:102" s="145" customFormat="1"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  <c r="BZ467" s="88"/>
      <c r="CA467" s="88"/>
      <c r="CB467" s="88"/>
      <c r="CC467" s="88"/>
      <c r="CD467" s="88"/>
      <c r="CE467" s="88"/>
      <c r="CF467" s="88"/>
      <c r="CG467" s="88"/>
      <c r="CH467" s="88"/>
      <c r="CI467" s="88"/>
      <c r="CJ467" s="88"/>
      <c r="CK467" s="88"/>
      <c r="CL467" s="88"/>
      <c r="CM467" s="88"/>
      <c r="CN467" s="88"/>
      <c r="CO467" s="88"/>
      <c r="CP467" s="88"/>
      <c r="CQ467" s="88"/>
      <c r="CR467" s="88"/>
      <c r="CS467" s="88"/>
      <c r="CT467" s="88"/>
      <c r="CU467" s="88"/>
      <c r="CV467" s="88"/>
      <c r="CW467" s="88"/>
      <c r="CX467" s="88"/>
    </row>
    <row r="468" spans="6:102" s="145" customFormat="1"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  <c r="BZ468" s="88"/>
      <c r="CA468" s="88"/>
      <c r="CB468" s="88"/>
      <c r="CC468" s="88"/>
      <c r="CD468" s="88"/>
      <c r="CE468" s="88"/>
      <c r="CF468" s="88"/>
      <c r="CG468" s="88"/>
      <c r="CH468" s="88"/>
      <c r="CI468" s="88"/>
      <c r="CJ468" s="88"/>
      <c r="CK468" s="88"/>
      <c r="CL468" s="88"/>
      <c r="CM468" s="88"/>
      <c r="CN468" s="88"/>
      <c r="CO468" s="88"/>
      <c r="CP468" s="88"/>
      <c r="CQ468" s="88"/>
      <c r="CR468" s="88"/>
      <c r="CS468" s="88"/>
      <c r="CT468" s="88"/>
      <c r="CU468" s="88"/>
      <c r="CV468" s="88"/>
      <c r="CW468" s="88"/>
      <c r="CX468" s="88"/>
    </row>
    <row r="469" spans="6:102" s="145" customFormat="1"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  <c r="BZ469" s="88"/>
      <c r="CA469" s="88"/>
      <c r="CB469" s="88"/>
      <c r="CC469" s="88"/>
      <c r="CD469" s="88"/>
      <c r="CE469" s="88"/>
      <c r="CF469" s="88"/>
      <c r="CG469" s="88"/>
      <c r="CH469" s="88"/>
      <c r="CI469" s="88"/>
      <c r="CJ469" s="88"/>
      <c r="CK469" s="88"/>
      <c r="CL469" s="88"/>
      <c r="CM469" s="88"/>
      <c r="CN469" s="88"/>
      <c r="CO469" s="88"/>
      <c r="CP469" s="88"/>
      <c r="CQ469" s="88"/>
      <c r="CR469" s="88"/>
      <c r="CS469" s="88"/>
      <c r="CT469" s="88"/>
      <c r="CU469" s="88"/>
      <c r="CV469" s="88"/>
      <c r="CW469" s="88"/>
      <c r="CX469" s="88"/>
    </row>
    <row r="470" spans="6:102" s="145" customFormat="1"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  <c r="BZ470" s="88"/>
      <c r="CA470" s="88"/>
      <c r="CB470" s="88"/>
      <c r="CC470" s="88"/>
      <c r="CD470" s="88"/>
      <c r="CE470" s="88"/>
      <c r="CF470" s="88"/>
      <c r="CG470" s="88"/>
      <c r="CH470" s="88"/>
      <c r="CI470" s="88"/>
      <c r="CJ470" s="88"/>
      <c r="CK470" s="88"/>
      <c r="CL470" s="88"/>
      <c r="CM470" s="88"/>
      <c r="CN470" s="88"/>
      <c r="CO470" s="88"/>
      <c r="CP470" s="88"/>
      <c r="CQ470" s="88"/>
      <c r="CR470" s="88"/>
      <c r="CS470" s="88"/>
      <c r="CT470" s="88"/>
      <c r="CU470" s="88"/>
      <c r="CV470" s="88"/>
      <c r="CW470" s="88"/>
      <c r="CX470" s="88"/>
    </row>
    <row r="471" spans="6:102" s="145" customFormat="1"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  <c r="BZ471" s="88"/>
      <c r="CA471" s="88"/>
      <c r="CB471" s="88"/>
      <c r="CC471" s="88"/>
      <c r="CD471" s="88"/>
      <c r="CE471" s="88"/>
      <c r="CF471" s="88"/>
      <c r="CG471" s="88"/>
      <c r="CH471" s="88"/>
      <c r="CI471" s="88"/>
      <c r="CJ471" s="88"/>
      <c r="CK471" s="88"/>
      <c r="CL471" s="88"/>
      <c r="CM471" s="88"/>
      <c r="CN471" s="88"/>
      <c r="CO471" s="88"/>
      <c r="CP471" s="88"/>
      <c r="CQ471" s="88"/>
      <c r="CR471" s="88"/>
      <c r="CS471" s="88"/>
      <c r="CT471" s="88"/>
      <c r="CU471" s="88"/>
      <c r="CV471" s="88"/>
      <c r="CW471" s="88"/>
      <c r="CX471" s="88"/>
    </row>
    <row r="472" spans="6:102" s="145" customFormat="1"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  <c r="BZ472" s="88"/>
      <c r="CA472" s="88"/>
      <c r="CB472" s="88"/>
      <c r="CC472" s="88"/>
      <c r="CD472" s="88"/>
      <c r="CE472" s="88"/>
      <c r="CF472" s="88"/>
      <c r="CG472" s="88"/>
      <c r="CH472" s="88"/>
      <c r="CI472" s="88"/>
      <c r="CJ472" s="88"/>
      <c r="CK472" s="88"/>
      <c r="CL472" s="88"/>
      <c r="CM472" s="88"/>
      <c r="CN472" s="88"/>
      <c r="CO472" s="88"/>
      <c r="CP472" s="88"/>
      <c r="CQ472" s="88"/>
      <c r="CR472" s="88"/>
      <c r="CS472" s="88"/>
      <c r="CT472" s="88"/>
      <c r="CU472" s="88"/>
      <c r="CV472" s="88"/>
      <c r="CW472" s="88"/>
      <c r="CX472" s="88"/>
    </row>
    <row r="473" spans="6:102" s="145" customFormat="1"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  <c r="BZ473" s="88"/>
      <c r="CA473" s="88"/>
      <c r="CB473" s="88"/>
      <c r="CC473" s="88"/>
      <c r="CD473" s="88"/>
      <c r="CE473" s="88"/>
      <c r="CF473" s="88"/>
      <c r="CG473" s="88"/>
      <c r="CH473" s="88"/>
      <c r="CI473" s="88"/>
      <c r="CJ473" s="88"/>
      <c r="CK473" s="88"/>
      <c r="CL473" s="88"/>
      <c r="CM473" s="88"/>
      <c r="CN473" s="88"/>
      <c r="CO473" s="88"/>
      <c r="CP473" s="88"/>
      <c r="CQ473" s="88"/>
      <c r="CR473" s="88"/>
      <c r="CS473" s="88"/>
      <c r="CT473" s="88"/>
      <c r="CU473" s="88"/>
      <c r="CV473" s="88"/>
      <c r="CW473" s="88"/>
      <c r="CX473" s="88"/>
    </row>
    <row r="474" spans="6:102" s="145" customFormat="1"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  <c r="BZ474" s="88"/>
      <c r="CA474" s="88"/>
      <c r="CB474" s="88"/>
      <c r="CC474" s="88"/>
      <c r="CD474" s="88"/>
      <c r="CE474" s="88"/>
      <c r="CF474" s="88"/>
      <c r="CG474" s="88"/>
      <c r="CH474" s="88"/>
      <c r="CI474" s="88"/>
      <c r="CJ474" s="88"/>
      <c r="CK474" s="88"/>
      <c r="CL474" s="88"/>
      <c r="CM474" s="88"/>
      <c r="CN474" s="88"/>
      <c r="CO474" s="88"/>
      <c r="CP474" s="88"/>
      <c r="CQ474" s="88"/>
      <c r="CR474" s="88"/>
      <c r="CS474" s="88"/>
      <c r="CT474" s="88"/>
      <c r="CU474" s="88"/>
      <c r="CV474" s="88"/>
      <c r="CW474" s="88"/>
      <c r="CX474" s="88"/>
    </row>
    <row r="475" spans="6:102" s="145" customFormat="1"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  <c r="BZ475" s="88"/>
      <c r="CA475" s="88"/>
      <c r="CB475" s="88"/>
      <c r="CC475" s="88"/>
      <c r="CD475" s="88"/>
      <c r="CE475" s="88"/>
      <c r="CF475" s="88"/>
      <c r="CG475" s="88"/>
      <c r="CH475" s="88"/>
      <c r="CI475" s="88"/>
      <c r="CJ475" s="88"/>
      <c r="CK475" s="88"/>
      <c r="CL475" s="88"/>
      <c r="CM475" s="88"/>
      <c r="CN475" s="88"/>
      <c r="CO475" s="88"/>
      <c r="CP475" s="88"/>
      <c r="CQ475" s="88"/>
      <c r="CR475" s="88"/>
      <c r="CS475" s="88"/>
      <c r="CT475" s="88"/>
      <c r="CU475" s="88"/>
      <c r="CV475" s="88"/>
      <c r="CW475" s="88"/>
      <c r="CX475" s="88"/>
    </row>
    <row r="476" spans="6:102" s="145" customFormat="1"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  <c r="BZ476" s="88"/>
      <c r="CA476" s="88"/>
      <c r="CB476" s="88"/>
      <c r="CC476" s="88"/>
      <c r="CD476" s="88"/>
      <c r="CE476" s="88"/>
      <c r="CF476" s="88"/>
      <c r="CG476" s="88"/>
      <c r="CH476" s="88"/>
      <c r="CI476" s="88"/>
      <c r="CJ476" s="88"/>
      <c r="CK476" s="88"/>
      <c r="CL476" s="88"/>
      <c r="CM476" s="88"/>
      <c r="CN476" s="88"/>
      <c r="CO476" s="88"/>
      <c r="CP476" s="88"/>
      <c r="CQ476" s="88"/>
      <c r="CR476" s="88"/>
      <c r="CS476" s="88"/>
      <c r="CT476" s="88"/>
      <c r="CU476" s="88"/>
      <c r="CV476" s="88"/>
      <c r="CW476" s="88"/>
      <c r="CX476" s="88"/>
    </row>
    <row r="477" spans="6:102" s="145" customFormat="1"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  <c r="BZ477" s="88"/>
      <c r="CA477" s="88"/>
      <c r="CB477" s="88"/>
      <c r="CC477" s="88"/>
      <c r="CD477" s="88"/>
      <c r="CE477" s="88"/>
      <c r="CF477" s="88"/>
      <c r="CG477" s="88"/>
      <c r="CH477" s="88"/>
      <c r="CI477" s="88"/>
      <c r="CJ477" s="88"/>
      <c r="CK477" s="88"/>
      <c r="CL477" s="88"/>
      <c r="CM477" s="88"/>
      <c r="CN477" s="88"/>
      <c r="CO477" s="88"/>
      <c r="CP477" s="88"/>
      <c r="CQ477" s="88"/>
      <c r="CR477" s="88"/>
      <c r="CS477" s="88"/>
      <c r="CT477" s="88"/>
      <c r="CU477" s="88"/>
      <c r="CV477" s="88"/>
      <c r="CW477" s="88"/>
      <c r="CX477" s="88"/>
    </row>
    <row r="478" spans="6:102" s="145" customFormat="1"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  <c r="BZ478" s="88"/>
      <c r="CA478" s="88"/>
      <c r="CB478" s="88"/>
      <c r="CC478" s="88"/>
      <c r="CD478" s="88"/>
      <c r="CE478" s="88"/>
      <c r="CF478" s="88"/>
      <c r="CG478" s="88"/>
      <c r="CH478" s="88"/>
      <c r="CI478" s="88"/>
      <c r="CJ478" s="88"/>
      <c r="CK478" s="88"/>
      <c r="CL478" s="88"/>
      <c r="CM478" s="88"/>
      <c r="CN478" s="88"/>
      <c r="CO478" s="88"/>
      <c r="CP478" s="88"/>
      <c r="CQ478" s="88"/>
      <c r="CR478" s="88"/>
      <c r="CS478" s="88"/>
      <c r="CT478" s="88"/>
      <c r="CU478" s="88"/>
      <c r="CV478" s="88"/>
      <c r="CW478" s="88"/>
      <c r="CX478" s="88"/>
    </row>
    <row r="479" spans="6:102" s="145" customFormat="1"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  <c r="BZ479" s="88"/>
      <c r="CA479" s="88"/>
      <c r="CB479" s="88"/>
      <c r="CC479" s="88"/>
      <c r="CD479" s="88"/>
      <c r="CE479" s="88"/>
      <c r="CF479" s="88"/>
      <c r="CG479" s="88"/>
      <c r="CH479" s="88"/>
      <c r="CI479" s="88"/>
      <c r="CJ479" s="88"/>
      <c r="CK479" s="88"/>
      <c r="CL479" s="88"/>
      <c r="CM479" s="88"/>
      <c r="CN479" s="88"/>
      <c r="CO479" s="88"/>
      <c r="CP479" s="88"/>
      <c r="CQ479" s="88"/>
      <c r="CR479" s="88"/>
      <c r="CS479" s="88"/>
      <c r="CT479" s="88"/>
      <c r="CU479" s="88"/>
      <c r="CV479" s="88"/>
      <c r="CW479" s="88"/>
      <c r="CX479" s="88"/>
    </row>
    <row r="480" spans="6:102" s="145" customFormat="1"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  <c r="BZ480" s="88"/>
      <c r="CA480" s="88"/>
      <c r="CB480" s="88"/>
      <c r="CC480" s="88"/>
      <c r="CD480" s="88"/>
      <c r="CE480" s="88"/>
      <c r="CF480" s="88"/>
      <c r="CG480" s="88"/>
      <c r="CH480" s="88"/>
      <c r="CI480" s="88"/>
      <c r="CJ480" s="88"/>
      <c r="CK480" s="88"/>
      <c r="CL480" s="88"/>
      <c r="CM480" s="88"/>
      <c r="CN480" s="88"/>
      <c r="CO480" s="88"/>
      <c r="CP480" s="88"/>
      <c r="CQ480" s="88"/>
      <c r="CR480" s="88"/>
      <c r="CS480" s="88"/>
      <c r="CT480" s="88"/>
      <c r="CU480" s="88"/>
      <c r="CV480" s="88"/>
      <c r="CW480" s="88"/>
      <c r="CX480" s="88"/>
    </row>
    <row r="481" spans="6:102" s="145" customFormat="1"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  <c r="BZ481" s="88"/>
      <c r="CA481" s="88"/>
      <c r="CB481" s="88"/>
      <c r="CC481" s="88"/>
      <c r="CD481" s="88"/>
      <c r="CE481" s="88"/>
      <c r="CF481" s="88"/>
      <c r="CG481" s="88"/>
      <c r="CH481" s="88"/>
      <c r="CI481" s="88"/>
      <c r="CJ481" s="88"/>
      <c r="CK481" s="88"/>
      <c r="CL481" s="88"/>
      <c r="CM481" s="88"/>
      <c r="CN481" s="88"/>
      <c r="CO481" s="88"/>
      <c r="CP481" s="88"/>
      <c r="CQ481" s="88"/>
      <c r="CR481" s="88"/>
      <c r="CS481" s="88"/>
      <c r="CT481" s="88"/>
      <c r="CU481" s="88"/>
      <c r="CV481" s="88"/>
      <c r="CW481" s="88"/>
      <c r="CX481" s="88"/>
    </row>
    <row r="482" spans="6:102" s="145" customFormat="1"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  <c r="BZ482" s="88"/>
      <c r="CA482" s="88"/>
      <c r="CB482" s="88"/>
      <c r="CC482" s="88"/>
      <c r="CD482" s="88"/>
      <c r="CE482" s="88"/>
      <c r="CF482" s="88"/>
      <c r="CG482" s="88"/>
      <c r="CH482" s="88"/>
      <c r="CI482" s="88"/>
      <c r="CJ482" s="88"/>
      <c r="CK482" s="88"/>
      <c r="CL482" s="88"/>
      <c r="CM482" s="88"/>
      <c r="CN482" s="88"/>
      <c r="CO482" s="88"/>
      <c r="CP482" s="88"/>
      <c r="CQ482" s="88"/>
      <c r="CR482" s="88"/>
      <c r="CS482" s="88"/>
      <c r="CT482" s="88"/>
      <c r="CU482" s="88"/>
      <c r="CV482" s="88"/>
      <c r="CW482" s="88"/>
      <c r="CX482" s="88"/>
    </row>
    <row r="483" spans="6:102" s="145" customFormat="1"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  <c r="BZ483" s="88"/>
      <c r="CA483" s="88"/>
      <c r="CB483" s="88"/>
      <c r="CC483" s="88"/>
      <c r="CD483" s="88"/>
      <c r="CE483" s="88"/>
      <c r="CF483" s="88"/>
      <c r="CG483" s="88"/>
      <c r="CH483" s="88"/>
      <c r="CI483" s="88"/>
      <c r="CJ483" s="88"/>
      <c r="CK483" s="88"/>
      <c r="CL483" s="88"/>
      <c r="CM483" s="88"/>
      <c r="CN483" s="88"/>
      <c r="CO483" s="88"/>
      <c r="CP483" s="88"/>
      <c r="CQ483" s="88"/>
      <c r="CR483" s="88"/>
      <c r="CS483" s="88"/>
      <c r="CT483" s="88"/>
      <c r="CU483" s="88"/>
      <c r="CV483" s="88"/>
      <c r="CW483" s="88"/>
      <c r="CX483" s="88"/>
    </row>
    <row r="484" spans="6:102" s="145" customFormat="1"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  <c r="BZ484" s="88"/>
      <c r="CA484" s="88"/>
      <c r="CB484" s="88"/>
      <c r="CC484" s="88"/>
      <c r="CD484" s="88"/>
      <c r="CE484" s="88"/>
      <c r="CF484" s="88"/>
      <c r="CG484" s="88"/>
      <c r="CH484" s="88"/>
      <c r="CI484" s="88"/>
      <c r="CJ484" s="88"/>
      <c r="CK484" s="88"/>
      <c r="CL484" s="88"/>
      <c r="CM484" s="88"/>
      <c r="CN484" s="88"/>
      <c r="CO484" s="88"/>
      <c r="CP484" s="88"/>
      <c r="CQ484" s="88"/>
      <c r="CR484" s="88"/>
      <c r="CS484" s="88"/>
      <c r="CT484" s="88"/>
      <c r="CU484" s="88"/>
      <c r="CV484" s="88"/>
      <c r="CW484" s="88"/>
      <c r="CX484" s="88"/>
    </row>
    <row r="485" spans="6:102" s="145" customFormat="1"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  <c r="BZ485" s="88"/>
      <c r="CA485" s="88"/>
      <c r="CB485" s="88"/>
      <c r="CC485" s="88"/>
      <c r="CD485" s="88"/>
      <c r="CE485" s="88"/>
      <c r="CF485" s="88"/>
      <c r="CG485" s="88"/>
      <c r="CH485" s="88"/>
      <c r="CI485" s="88"/>
      <c r="CJ485" s="88"/>
      <c r="CK485" s="88"/>
      <c r="CL485" s="88"/>
      <c r="CM485" s="88"/>
      <c r="CN485" s="88"/>
      <c r="CO485" s="88"/>
      <c r="CP485" s="88"/>
      <c r="CQ485" s="88"/>
      <c r="CR485" s="88"/>
      <c r="CS485" s="88"/>
      <c r="CT485" s="88"/>
      <c r="CU485" s="88"/>
      <c r="CV485" s="88"/>
      <c r="CW485" s="88"/>
      <c r="CX485" s="88"/>
    </row>
    <row r="486" spans="6:102" s="145" customFormat="1"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  <c r="BZ486" s="88"/>
      <c r="CA486" s="88"/>
      <c r="CB486" s="88"/>
      <c r="CC486" s="88"/>
      <c r="CD486" s="88"/>
      <c r="CE486" s="88"/>
      <c r="CF486" s="88"/>
      <c r="CG486" s="88"/>
      <c r="CH486" s="88"/>
      <c r="CI486" s="88"/>
      <c r="CJ486" s="88"/>
      <c r="CK486" s="88"/>
      <c r="CL486" s="88"/>
      <c r="CM486" s="88"/>
      <c r="CN486" s="88"/>
      <c r="CO486" s="88"/>
      <c r="CP486" s="88"/>
      <c r="CQ486" s="88"/>
      <c r="CR486" s="88"/>
      <c r="CS486" s="88"/>
      <c r="CT486" s="88"/>
      <c r="CU486" s="88"/>
      <c r="CV486" s="88"/>
      <c r="CW486" s="88"/>
      <c r="CX486" s="88"/>
    </row>
    <row r="487" spans="6:102" s="145" customFormat="1"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  <c r="BZ487" s="88"/>
      <c r="CA487" s="88"/>
      <c r="CB487" s="88"/>
      <c r="CC487" s="88"/>
      <c r="CD487" s="88"/>
      <c r="CE487" s="88"/>
      <c r="CF487" s="88"/>
      <c r="CG487" s="88"/>
      <c r="CH487" s="88"/>
      <c r="CI487" s="88"/>
      <c r="CJ487" s="88"/>
      <c r="CK487" s="88"/>
      <c r="CL487" s="88"/>
      <c r="CM487" s="88"/>
      <c r="CN487" s="88"/>
      <c r="CO487" s="88"/>
      <c r="CP487" s="88"/>
      <c r="CQ487" s="88"/>
      <c r="CR487" s="88"/>
      <c r="CS487" s="88"/>
      <c r="CT487" s="88"/>
      <c r="CU487" s="88"/>
      <c r="CV487" s="88"/>
      <c r="CW487" s="88"/>
      <c r="CX487" s="88"/>
    </row>
    <row r="488" spans="6:102" s="145" customFormat="1"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  <c r="BZ488" s="88"/>
      <c r="CA488" s="88"/>
      <c r="CB488" s="88"/>
      <c r="CC488" s="88"/>
      <c r="CD488" s="88"/>
      <c r="CE488" s="88"/>
      <c r="CF488" s="88"/>
      <c r="CG488" s="88"/>
      <c r="CH488" s="88"/>
      <c r="CI488" s="88"/>
      <c r="CJ488" s="88"/>
      <c r="CK488" s="88"/>
      <c r="CL488" s="88"/>
      <c r="CM488" s="88"/>
      <c r="CN488" s="88"/>
      <c r="CO488" s="88"/>
      <c r="CP488" s="88"/>
      <c r="CQ488" s="88"/>
      <c r="CR488" s="88"/>
      <c r="CS488" s="88"/>
      <c r="CT488" s="88"/>
      <c r="CU488" s="88"/>
      <c r="CV488" s="88"/>
      <c r="CW488" s="88"/>
      <c r="CX488" s="88"/>
    </row>
    <row r="489" spans="6:102" s="145" customFormat="1"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  <c r="BZ489" s="88"/>
      <c r="CA489" s="88"/>
      <c r="CB489" s="88"/>
      <c r="CC489" s="88"/>
      <c r="CD489" s="88"/>
      <c r="CE489" s="88"/>
      <c r="CF489" s="88"/>
      <c r="CG489" s="88"/>
      <c r="CH489" s="88"/>
      <c r="CI489" s="88"/>
      <c r="CJ489" s="88"/>
      <c r="CK489" s="88"/>
      <c r="CL489" s="88"/>
      <c r="CM489" s="88"/>
      <c r="CN489" s="88"/>
      <c r="CO489" s="88"/>
      <c r="CP489" s="88"/>
      <c r="CQ489" s="88"/>
      <c r="CR489" s="88"/>
      <c r="CS489" s="88"/>
      <c r="CT489" s="88"/>
      <c r="CU489" s="88"/>
      <c r="CV489" s="88"/>
      <c r="CW489" s="88"/>
      <c r="CX489" s="88"/>
    </row>
    <row r="490" spans="6:102" s="145" customFormat="1"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  <c r="BZ490" s="88"/>
      <c r="CA490" s="88"/>
      <c r="CB490" s="88"/>
      <c r="CC490" s="88"/>
      <c r="CD490" s="88"/>
      <c r="CE490" s="88"/>
      <c r="CF490" s="88"/>
      <c r="CG490" s="88"/>
      <c r="CH490" s="88"/>
      <c r="CI490" s="88"/>
      <c r="CJ490" s="88"/>
      <c r="CK490" s="88"/>
      <c r="CL490" s="88"/>
      <c r="CM490" s="88"/>
      <c r="CN490" s="88"/>
      <c r="CO490" s="88"/>
      <c r="CP490" s="88"/>
      <c r="CQ490" s="88"/>
      <c r="CR490" s="88"/>
      <c r="CS490" s="88"/>
      <c r="CT490" s="88"/>
      <c r="CU490" s="88"/>
      <c r="CV490" s="88"/>
      <c r="CW490" s="88"/>
      <c r="CX490" s="88"/>
    </row>
    <row r="491" spans="6:102" s="145" customFormat="1"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  <c r="BZ491" s="88"/>
      <c r="CA491" s="88"/>
      <c r="CB491" s="88"/>
      <c r="CC491" s="88"/>
      <c r="CD491" s="88"/>
      <c r="CE491" s="88"/>
      <c r="CF491" s="88"/>
      <c r="CG491" s="88"/>
      <c r="CH491" s="88"/>
      <c r="CI491" s="88"/>
      <c r="CJ491" s="88"/>
      <c r="CK491" s="88"/>
      <c r="CL491" s="88"/>
      <c r="CM491" s="88"/>
      <c r="CN491" s="88"/>
      <c r="CO491" s="88"/>
      <c r="CP491" s="88"/>
      <c r="CQ491" s="88"/>
      <c r="CR491" s="88"/>
      <c r="CS491" s="88"/>
      <c r="CT491" s="88"/>
      <c r="CU491" s="88"/>
      <c r="CV491" s="88"/>
      <c r="CW491" s="88"/>
      <c r="CX491" s="88"/>
    </row>
    <row r="492" spans="6:102" s="145" customFormat="1"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  <c r="BZ492" s="88"/>
      <c r="CA492" s="88"/>
      <c r="CB492" s="88"/>
      <c r="CC492" s="88"/>
      <c r="CD492" s="88"/>
      <c r="CE492" s="88"/>
      <c r="CF492" s="88"/>
      <c r="CG492" s="88"/>
      <c r="CH492" s="88"/>
      <c r="CI492" s="88"/>
      <c r="CJ492" s="88"/>
      <c r="CK492" s="88"/>
      <c r="CL492" s="88"/>
      <c r="CM492" s="88"/>
      <c r="CN492" s="88"/>
      <c r="CO492" s="88"/>
      <c r="CP492" s="88"/>
      <c r="CQ492" s="88"/>
      <c r="CR492" s="88"/>
      <c r="CS492" s="88"/>
      <c r="CT492" s="88"/>
      <c r="CU492" s="88"/>
      <c r="CV492" s="88"/>
      <c r="CW492" s="88"/>
      <c r="CX492" s="88"/>
    </row>
    <row r="493" spans="6:102" s="145" customFormat="1"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  <c r="BZ493" s="88"/>
      <c r="CA493" s="88"/>
      <c r="CB493" s="88"/>
      <c r="CC493" s="88"/>
      <c r="CD493" s="88"/>
      <c r="CE493" s="88"/>
      <c r="CF493" s="88"/>
      <c r="CG493" s="88"/>
      <c r="CH493" s="88"/>
      <c r="CI493" s="88"/>
      <c r="CJ493" s="88"/>
      <c r="CK493" s="88"/>
      <c r="CL493" s="88"/>
      <c r="CM493" s="88"/>
      <c r="CN493" s="88"/>
      <c r="CO493" s="88"/>
      <c r="CP493" s="88"/>
      <c r="CQ493" s="88"/>
      <c r="CR493" s="88"/>
      <c r="CS493" s="88"/>
      <c r="CT493" s="88"/>
      <c r="CU493" s="88"/>
      <c r="CV493" s="88"/>
      <c r="CW493" s="88"/>
      <c r="CX493" s="88"/>
    </row>
    <row r="494" spans="6:102" s="145" customFormat="1"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  <c r="BZ494" s="88"/>
      <c r="CA494" s="88"/>
      <c r="CB494" s="88"/>
      <c r="CC494" s="88"/>
      <c r="CD494" s="88"/>
      <c r="CE494" s="88"/>
      <c r="CF494" s="88"/>
      <c r="CG494" s="88"/>
      <c r="CH494" s="88"/>
      <c r="CI494" s="88"/>
      <c r="CJ494" s="88"/>
      <c r="CK494" s="88"/>
      <c r="CL494" s="88"/>
      <c r="CM494" s="88"/>
      <c r="CN494" s="88"/>
      <c r="CO494" s="88"/>
      <c r="CP494" s="88"/>
      <c r="CQ494" s="88"/>
      <c r="CR494" s="88"/>
      <c r="CS494" s="88"/>
      <c r="CT494" s="88"/>
      <c r="CU494" s="88"/>
      <c r="CV494" s="88"/>
      <c r="CW494" s="88"/>
      <c r="CX494" s="88"/>
    </row>
    <row r="495" spans="6:102" s="145" customFormat="1"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  <c r="BZ495" s="88"/>
      <c r="CA495" s="88"/>
      <c r="CB495" s="88"/>
      <c r="CC495" s="88"/>
      <c r="CD495" s="88"/>
      <c r="CE495" s="88"/>
      <c r="CF495" s="88"/>
      <c r="CG495" s="88"/>
      <c r="CH495" s="88"/>
      <c r="CI495" s="88"/>
      <c r="CJ495" s="88"/>
      <c r="CK495" s="88"/>
      <c r="CL495" s="88"/>
      <c r="CM495" s="88"/>
      <c r="CN495" s="88"/>
      <c r="CO495" s="88"/>
      <c r="CP495" s="88"/>
      <c r="CQ495" s="88"/>
      <c r="CR495" s="88"/>
      <c r="CS495" s="88"/>
      <c r="CT495" s="88"/>
      <c r="CU495" s="88"/>
      <c r="CV495" s="88"/>
      <c r="CW495" s="88"/>
      <c r="CX495" s="88"/>
    </row>
    <row r="496" spans="6:102" s="145" customFormat="1"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  <c r="BZ496" s="88"/>
      <c r="CA496" s="88"/>
      <c r="CB496" s="88"/>
      <c r="CC496" s="88"/>
      <c r="CD496" s="88"/>
      <c r="CE496" s="88"/>
      <c r="CF496" s="88"/>
      <c r="CG496" s="88"/>
      <c r="CH496" s="88"/>
      <c r="CI496" s="88"/>
      <c r="CJ496" s="88"/>
      <c r="CK496" s="88"/>
      <c r="CL496" s="88"/>
      <c r="CM496" s="88"/>
      <c r="CN496" s="88"/>
      <c r="CO496" s="88"/>
      <c r="CP496" s="88"/>
      <c r="CQ496" s="88"/>
      <c r="CR496" s="88"/>
      <c r="CS496" s="88"/>
      <c r="CT496" s="88"/>
      <c r="CU496" s="88"/>
      <c r="CV496" s="88"/>
      <c r="CW496" s="88"/>
      <c r="CX496" s="88"/>
    </row>
    <row r="497" spans="6:102" s="145" customFormat="1"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  <c r="BZ497" s="88"/>
      <c r="CA497" s="88"/>
      <c r="CB497" s="88"/>
      <c r="CC497" s="88"/>
      <c r="CD497" s="88"/>
      <c r="CE497" s="88"/>
      <c r="CF497" s="88"/>
      <c r="CG497" s="88"/>
      <c r="CH497" s="88"/>
      <c r="CI497" s="88"/>
      <c r="CJ497" s="88"/>
      <c r="CK497" s="88"/>
      <c r="CL497" s="88"/>
      <c r="CM497" s="88"/>
      <c r="CN497" s="88"/>
      <c r="CO497" s="88"/>
      <c r="CP497" s="88"/>
      <c r="CQ497" s="88"/>
      <c r="CR497" s="88"/>
      <c r="CS497" s="88"/>
      <c r="CT497" s="88"/>
      <c r="CU497" s="88"/>
      <c r="CV497" s="88"/>
      <c r="CW497" s="88"/>
      <c r="CX497" s="88"/>
    </row>
    <row r="498" spans="6:102" s="145" customFormat="1"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  <c r="BZ498" s="88"/>
      <c r="CA498" s="88"/>
      <c r="CB498" s="88"/>
      <c r="CC498" s="88"/>
      <c r="CD498" s="88"/>
      <c r="CE498" s="88"/>
      <c r="CF498" s="88"/>
      <c r="CG498" s="88"/>
      <c r="CH498" s="88"/>
      <c r="CI498" s="88"/>
      <c r="CJ498" s="88"/>
      <c r="CK498" s="88"/>
      <c r="CL498" s="88"/>
      <c r="CM498" s="88"/>
      <c r="CN498" s="88"/>
      <c r="CO498" s="88"/>
      <c r="CP498" s="88"/>
      <c r="CQ498" s="88"/>
      <c r="CR498" s="88"/>
      <c r="CS498" s="88"/>
      <c r="CT498" s="88"/>
      <c r="CU498" s="88"/>
      <c r="CV498" s="88"/>
      <c r="CW498" s="88"/>
      <c r="CX498" s="88"/>
    </row>
    <row r="499" spans="6:102" s="145" customFormat="1"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  <c r="BZ499" s="88"/>
      <c r="CA499" s="88"/>
      <c r="CB499" s="88"/>
      <c r="CC499" s="88"/>
      <c r="CD499" s="88"/>
      <c r="CE499" s="88"/>
      <c r="CF499" s="88"/>
      <c r="CG499" s="88"/>
      <c r="CH499" s="88"/>
      <c r="CI499" s="88"/>
      <c r="CJ499" s="88"/>
      <c r="CK499" s="88"/>
      <c r="CL499" s="88"/>
      <c r="CM499" s="88"/>
      <c r="CN499" s="88"/>
      <c r="CO499" s="88"/>
      <c r="CP499" s="88"/>
      <c r="CQ499" s="88"/>
      <c r="CR499" s="88"/>
      <c r="CS499" s="88"/>
      <c r="CT499" s="88"/>
      <c r="CU499" s="88"/>
      <c r="CV499" s="88"/>
      <c r="CW499" s="88"/>
      <c r="CX499" s="88"/>
    </row>
    <row r="500" spans="6:102" s="145" customFormat="1"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  <c r="BZ500" s="88"/>
      <c r="CA500" s="88"/>
      <c r="CB500" s="88"/>
      <c r="CC500" s="88"/>
      <c r="CD500" s="88"/>
      <c r="CE500" s="88"/>
      <c r="CF500" s="88"/>
      <c r="CG500" s="88"/>
      <c r="CH500" s="88"/>
      <c r="CI500" s="88"/>
      <c r="CJ500" s="88"/>
      <c r="CK500" s="88"/>
      <c r="CL500" s="88"/>
      <c r="CM500" s="88"/>
      <c r="CN500" s="88"/>
      <c r="CO500" s="88"/>
      <c r="CP500" s="88"/>
      <c r="CQ500" s="88"/>
      <c r="CR500" s="88"/>
      <c r="CS500" s="88"/>
      <c r="CT500" s="88"/>
      <c r="CU500" s="88"/>
      <c r="CV500" s="88"/>
      <c r="CW500" s="88"/>
      <c r="CX500" s="88"/>
    </row>
    <row r="501" spans="6:102" s="145" customFormat="1"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  <c r="BZ501" s="88"/>
      <c r="CA501" s="88"/>
      <c r="CB501" s="88"/>
      <c r="CC501" s="88"/>
      <c r="CD501" s="88"/>
      <c r="CE501" s="88"/>
      <c r="CF501" s="88"/>
      <c r="CG501" s="88"/>
      <c r="CH501" s="88"/>
      <c r="CI501" s="88"/>
      <c r="CJ501" s="88"/>
      <c r="CK501" s="88"/>
      <c r="CL501" s="88"/>
      <c r="CM501" s="88"/>
      <c r="CN501" s="88"/>
      <c r="CO501" s="88"/>
      <c r="CP501" s="88"/>
      <c r="CQ501" s="88"/>
      <c r="CR501" s="88"/>
      <c r="CS501" s="88"/>
      <c r="CT501" s="88"/>
      <c r="CU501" s="88"/>
      <c r="CV501" s="88"/>
      <c r="CW501" s="88"/>
      <c r="CX501" s="88"/>
    </row>
    <row r="502" spans="6:102" s="145" customFormat="1"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  <c r="BZ502" s="88"/>
      <c r="CA502" s="88"/>
      <c r="CB502" s="88"/>
      <c r="CC502" s="88"/>
      <c r="CD502" s="88"/>
      <c r="CE502" s="88"/>
      <c r="CF502" s="88"/>
      <c r="CG502" s="88"/>
      <c r="CH502" s="88"/>
      <c r="CI502" s="88"/>
      <c r="CJ502" s="88"/>
      <c r="CK502" s="88"/>
      <c r="CL502" s="88"/>
      <c r="CM502" s="88"/>
      <c r="CN502" s="88"/>
      <c r="CO502" s="88"/>
      <c r="CP502" s="88"/>
      <c r="CQ502" s="88"/>
      <c r="CR502" s="88"/>
      <c r="CS502" s="88"/>
      <c r="CT502" s="88"/>
      <c r="CU502" s="88"/>
      <c r="CV502" s="88"/>
      <c r="CW502" s="88"/>
      <c r="CX502" s="88"/>
    </row>
    <row r="503" spans="6:102" s="145" customFormat="1"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  <c r="BZ503" s="88"/>
      <c r="CA503" s="88"/>
      <c r="CB503" s="88"/>
      <c r="CC503" s="88"/>
      <c r="CD503" s="88"/>
      <c r="CE503" s="88"/>
      <c r="CF503" s="88"/>
      <c r="CG503" s="88"/>
      <c r="CH503" s="88"/>
      <c r="CI503" s="88"/>
      <c r="CJ503" s="88"/>
      <c r="CK503" s="88"/>
      <c r="CL503" s="88"/>
      <c r="CM503" s="88"/>
      <c r="CN503" s="88"/>
      <c r="CO503" s="88"/>
      <c r="CP503" s="88"/>
      <c r="CQ503" s="88"/>
      <c r="CR503" s="88"/>
      <c r="CS503" s="88"/>
      <c r="CT503" s="88"/>
      <c r="CU503" s="88"/>
      <c r="CV503" s="88"/>
      <c r="CW503" s="88"/>
      <c r="CX503" s="88"/>
    </row>
    <row r="504" spans="6:102" s="145" customFormat="1"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  <c r="BZ504" s="88"/>
      <c r="CA504" s="88"/>
      <c r="CB504" s="88"/>
      <c r="CC504" s="88"/>
      <c r="CD504" s="88"/>
      <c r="CE504" s="88"/>
      <c r="CF504" s="88"/>
      <c r="CG504" s="88"/>
      <c r="CH504" s="88"/>
      <c r="CI504" s="88"/>
      <c r="CJ504" s="88"/>
      <c r="CK504" s="88"/>
      <c r="CL504" s="88"/>
      <c r="CM504" s="88"/>
      <c r="CN504" s="88"/>
      <c r="CO504" s="88"/>
      <c r="CP504" s="88"/>
      <c r="CQ504" s="88"/>
      <c r="CR504" s="88"/>
      <c r="CS504" s="88"/>
      <c r="CT504" s="88"/>
      <c r="CU504" s="88"/>
      <c r="CV504" s="88"/>
      <c r="CW504" s="88"/>
      <c r="CX504" s="88"/>
    </row>
    <row r="505" spans="6:102" s="145" customFormat="1"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  <c r="BZ505" s="88"/>
      <c r="CA505" s="88"/>
      <c r="CB505" s="88"/>
      <c r="CC505" s="88"/>
      <c r="CD505" s="88"/>
      <c r="CE505" s="88"/>
      <c r="CF505" s="88"/>
      <c r="CG505" s="88"/>
      <c r="CH505" s="88"/>
      <c r="CI505" s="88"/>
      <c r="CJ505" s="88"/>
      <c r="CK505" s="88"/>
      <c r="CL505" s="88"/>
      <c r="CM505" s="88"/>
      <c r="CN505" s="88"/>
      <c r="CO505" s="88"/>
      <c r="CP505" s="88"/>
      <c r="CQ505" s="88"/>
      <c r="CR505" s="88"/>
      <c r="CS505" s="88"/>
      <c r="CT505" s="88"/>
      <c r="CU505" s="88"/>
      <c r="CV505" s="88"/>
      <c r="CW505" s="88"/>
      <c r="CX505" s="88"/>
    </row>
    <row r="506" spans="6:102" s="145" customFormat="1"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  <c r="BZ506" s="88"/>
      <c r="CA506" s="88"/>
      <c r="CB506" s="88"/>
      <c r="CC506" s="88"/>
      <c r="CD506" s="88"/>
      <c r="CE506" s="88"/>
      <c r="CF506" s="88"/>
      <c r="CG506" s="88"/>
      <c r="CH506" s="88"/>
      <c r="CI506" s="88"/>
      <c r="CJ506" s="88"/>
      <c r="CK506" s="88"/>
      <c r="CL506" s="88"/>
      <c r="CM506" s="88"/>
      <c r="CN506" s="88"/>
      <c r="CO506" s="88"/>
      <c r="CP506" s="88"/>
      <c r="CQ506" s="88"/>
      <c r="CR506" s="88"/>
      <c r="CS506" s="88"/>
      <c r="CT506" s="88"/>
      <c r="CU506" s="88"/>
      <c r="CV506" s="88"/>
      <c r="CW506" s="88"/>
      <c r="CX506" s="88"/>
    </row>
    <row r="507" spans="6:102" s="145" customFormat="1"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  <c r="BZ507" s="88"/>
      <c r="CA507" s="88"/>
      <c r="CB507" s="88"/>
      <c r="CC507" s="88"/>
      <c r="CD507" s="88"/>
      <c r="CE507" s="88"/>
      <c r="CF507" s="88"/>
      <c r="CG507" s="88"/>
      <c r="CH507" s="88"/>
      <c r="CI507" s="88"/>
      <c r="CJ507" s="88"/>
      <c r="CK507" s="88"/>
      <c r="CL507" s="88"/>
      <c r="CM507" s="88"/>
      <c r="CN507" s="88"/>
      <c r="CO507" s="88"/>
      <c r="CP507" s="88"/>
      <c r="CQ507" s="88"/>
      <c r="CR507" s="88"/>
      <c r="CS507" s="88"/>
      <c r="CT507" s="88"/>
      <c r="CU507" s="88"/>
      <c r="CV507" s="88"/>
      <c r="CW507" s="88"/>
      <c r="CX507" s="88"/>
    </row>
    <row r="508" spans="6:102" s="145" customFormat="1"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  <c r="BZ508" s="88"/>
      <c r="CA508" s="88"/>
      <c r="CB508" s="88"/>
      <c r="CC508" s="88"/>
      <c r="CD508" s="88"/>
      <c r="CE508" s="88"/>
      <c r="CF508" s="88"/>
      <c r="CG508" s="88"/>
      <c r="CH508" s="88"/>
      <c r="CI508" s="88"/>
      <c r="CJ508" s="88"/>
      <c r="CK508" s="88"/>
      <c r="CL508" s="88"/>
      <c r="CM508" s="88"/>
      <c r="CN508" s="88"/>
      <c r="CO508" s="88"/>
      <c r="CP508" s="88"/>
      <c r="CQ508" s="88"/>
      <c r="CR508" s="88"/>
      <c r="CS508" s="88"/>
      <c r="CT508" s="88"/>
      <c r="CU508" s="88"/>
      <c r="CV508" s="88"/>
      <c r="CW508" s="88"/>
      <c r="CX508" s="88"/>
    </row>
    <row r="509" spans="6:102" s="145" customFormat="1"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  <c r="BZ509" s="88"/>
      <c r="CA509" s="88"/>
      <c r="CB509" s="88"/>
      <c r="CC509" s="88"/>
      <c r="CD509" s="88"/>
      <c r="CE509" s="88"/>
      <c r="CF509" s="88"/>
      <c r="CG509" s="88"/>
      <c r="CH509" s="88"/>
      <c r="CI509" s="88"/>
      <c r="CJ509" s="88"/>
      <c r="CK509" s="88"/>
      <c r="CL509" s="88"/>
      <c r="CM509" s="88"/>
      <c r="CN509" s="88"/>
      <c r="CO509" s="88"/>
      <c r="CP509" s="88"/>
      <c r="CQ509" s="88"/>
      <c r="CR509" s="88"/>
      <c r="CS509" s="88"/>
      <c r="CT509" s="88"/>
      <c r="CU509" s="88"/>
      <c r="CV509" s="88"/>
      <c r="CW509" s="88"/>
      <c r="CX509" s="88"/>
    </row>
    <row r="510" spans="6:102" s="145" customFormat="1"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  <c r="BZ510" s="88"/>
      <c r="CA510" s="88"/>
      <c r="CB510" s="88"/>
      <c r="CC510" s="88"/>
      <c r="CD510" s="88"/>
      <c r="CE510" s="88"/>
      <c r="CF510" s="88"/>
      <c r="CG510" s="88"/>
      <c r="CH510" s="88"/>
      <c r="CI510" s="88"/>
      <c r="CJ510" s="88"/>
      <c r="CK510" s="88"/>
      <c r="CL510" s="88"/>
      <c r="CM510" s="88"/>
      <c r="CN510" s="88"/>
      <c r="CO510" s="88"/>
      <c r="CP510" s="88"/>
      <c r="CQ510" s="88"/>
      <c r="CR510" s="88"/>
      <c r="CS510" s="88"/>
      <c r="CT510" s="88"/>
      <c r="CU510" s="88"/>
      <c r="CV510" s="88"/>
      <c r="CW510" s="88"/>
      <c r="CX510" s="88"/>
    </row>
    <row r="511" spans="6:102" s="145" customFormat="1"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  <c r="BZ511" s="88"/>
      <c r="CA511" s="88"/>
      <c r="CB511" s="88"/>
      <c r="CC511" s="88"/>
      <c r="CD511" s="88"/>
      <c r="CE511" s="88"/>
      <c r="CF511" s="88"/>
      <c r="CG511" s="88"/>
      <c r="CH511" s="88"/>
      <c r="CI511" s="88"/>
      <c r="CJ511" s="88"/>
      <c r="CK511" s="88"/>
      <c r="CL511" s="88"/>
      <c r="CM511" s="88"/>
      <c r="CN511" s="88"/>
      <c r="CO511" s="88"/>
      <c r="CP511" s="88"/>
      <c r="CQ511" s="88"/>
      <c r="CR511" s="88"/>
      <c r="CS511" s="88"/>
      <c r="CT511" s="88"/>
      <c r="CU511" s="88"/>
      <c r="CV511" s="88"/>
      <c r="CW511" s="88"/>
      <c r="CX511" s="88"/>
    </row>
    <row r="512" spans="6:102" s="145" customFormat="1"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  <c r="BZ512" s="88"/>
      <c r="CA512" s="88"/>
      <c r="CB512" s="88"/>
      <c r="CC512" s="88"/>
      <c r="CD512" s="88"/>
      <c r="CE512" s="88"/>
      <c r="CF512" s="88"/>
      <c r="CG512" s="88"/>
      <c r="CH512" s="88"/>
      <c r="CI512" s="88"/>
      <c r="CJ512" s="88"/>
      <c r="CK512" s="88"/>
      <c r="CL512" s="88"/>
      <c r="CM512" s="88"/>
      <c r="CN512" s="88"/>
      <c r="CO512" s="88"/>
      <c r="CP512" s="88"/>
      <c r="CQ512" s="88"/>
      <c r="CR512" s="88"/>
      <c r="CS512" s="88"/>
      <c r="CT512" s="88"/>
      <c r="CU512" s="88"/>
      <c r="CV512" s="88"/>
      <c r="CW512" s="88"/>
      <c r="CX512" s="88"/>
    </row>
    <row r="513" spans="6:102" s="145" customFormat="1"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  <c r="BZ513" s="88"/>
      <c r="CA513" s="88"/>
      <c r="CB513" s="88"/>
      <c r="CC513" s="88"/>
      <c r="CD513" s="88"/>
      <c r="CE513" s="88"/>
      <c r="CF513" s="88"/>
      <c r="CG513" s="88"/>
      <c r="CH513" s="88"/>
      <c r="CI513" s="88"/>
      <c r="CJ513" s="88"/>
      <c r="CK513" s="88"/>
      <c r="CL513" s="88"/>
      <c r="CM513" s="88"/>
      <c r="CN513" s="88"/>
      <c r="CO513" s="88"/>
      <c r="CP513" s="88"/>
      <c r="CQ513" s="88"/>
      <c r="CR513" s="88"/>
      <c r="CS513" s="88"/>
      <c r="CT513" s="88"/>
      <c r="CU513" s="88"/>
      <c r="CV513" s="88"/>
      <c r="CW513" s="88"/>
      <c r="CX513" s="88"/>
    </row>
    <row r="514" spans="6:102" s="145" customFormat="1"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  <c r="BZ514" s="88"/>
      <c r="CA514" s="88"/>
      <c r="CB514" s="88"/>
      <c r="CC514" s="88"/>
      <c r="CD514" s="88"/>
      <c r="CE514" s="88"/>
      <c r="CF514" s="88"/>
      <c r="CG514" s="88"/>
      <c r="CH514" s="88"/>
      <c r="CI514" s="88"/>
      <c r="CJ514" s="88"/>
      <c r="CK514" s="88"/>
      <c r="CL514" s="88"/>
      <c r="CM514" s="88"/>
      <c r="CN514" s="88"/>
      <c r="CO514" s="88"/>
      <c r="CP514" s="88"/>
      <c r="CQ514" s="88"/>
      <c r="CR514" s="88"/>
      <c r="CS514" s="88"/>
      <c r="CT514" s="88"/>
      <c r="CU514" s="88"/>
      <c r="CV514" s="88"/>
      <c r="CW514" s="88"/>
      <c r="CX514" s="88"/>
    </row>
    <row r="515" spans="6:102" s="145" customFormat="1"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  <c r="BZ515" s="88"/>
      <c r="CA515" s="88"/>
      <c r="CB515" s="88"/>
      <c r="CC515" s="88"/>
      <c r="CD515" s="88"/>
      <c r="CE515" s="88"/>
      <c r="CF515" s="88"/>
      <c r="CG515" s="88"/>
      <c r="CH515" s="88"/>
      <c r="CI515" s="88"/>
      <c r="CJ515" s="88"/>
      <c r="CK515" s="88"/>
      <c r="CL515" s="88"/>
      <c r="CM515" s="88"/>
      <c r="CN515" s="88"/>
      <c r="CO515" s="88"/>
      <c r="CP515" s="88"/>
      <c r="CQ515" s="88"/>
      <c r="CR515" s="88"/>
      <c r="CS515" s="88"/>
      <c r="CT515" s="88"/>
      <c r="CU515" s="88"/>
      <c r="CV515" s="88"/>
      <c r="CW515" s="88"/>
      <c r="CX515" s="88"/>
    </row>
    <row r="516" spans="6:102" s="145" customFormat="1"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  <c r="BZ516" s="88"/>
      <c r="CA516" s="88"/>
      <c r="CB516" s="88"/>
      <c r="CC516" s="88"/>
      <c r="CD516" s="88"/>
      <c r="CE516" s="88"/>
      <c r="CF516" s="88"/>
      <c r="CG516" s="88"/>
      <c r="CH516" s="88"/>
      <c r="CI516" s="88"/>
      <c r="CJ516" s="88"/>
      <c r="CK516" s="88"/>
      <c r="CL516" s="88"/>
      <c r="CM516" s="88"/>
      <c r="CN516" s="88"/>
      <c r="CO516" s="88"/>
      <c r="CP516" s="88"/>
      <c r="CQ516" s="88"/>
      <c r="CR516" s="88"/>
      <c r="CS516" s="88"/>
      <c r="CT516" s="88"/>
      <c r="CU516" s="88"/>
      <c r="CV516" s="88"/>
      <c r="CW516" s="88"/>
      <c r="CX516" s="88"/>
    </row>
    <row r="517" spans="6:102" s="145" customFormat="1"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  <c r="BZ517" s="88"/>
      <c r="CA517" s="88"/>
      <c r="CB517" s="88"/>
      <c r="CC517" s="88"/>
      <c r="CD517" s="88"/>
      <c r="CE517" s="88"/>
      <c r="CF517" s="88"/>
      <c r="CG517" s="88"/>
      <c r="CH517" s="88"/>
      <c r="CI517" s="88"/>
      <c r="CJ517" s="88"/>
      <c r="CK517" s="88"/>
      <c r="CL517" s="88"/>
      <c r="CM517" s="88"/>
      <c r="CN517" s="88"/>
      <c r="CO517" s="88"/>
      <c r="CP517" s="88"/>
      <c r="CQ517" s="88"/>
      <c r="CR517" s="88"/>
      <c r="CS517" s="88"/>
      <c r="CT517" s="88"/>
      <c r="CU517" s="88"/>
      <c r="CV517" s="88"/>
      <c r="CW517" s="88"/>
      <c r="CX517" s="88"/>
    </row>
    <row r="518" spans="6:102" s="145" customFormat="1"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  <c r="BZ518" s="88"/>
      <c r="CA518" s="88"/>
      <c r="CB518" s="88"/>
      <c r="CC518" s="88"/>
      <c r="CD518" s="88"/>
      <c r="CE518" s="88"/>
      <c r="CF518" s="88"/>
      <c r="CG518" s="88"/>
      <c r="CH518" s="88"/>
      <c r="CI518" s="88"/>
      <c r="CJ518" s="88"/>
      <c r="CK518" s="88"/>
      <c r="CL518" s="88"/>
      <c r="CM518" s="88"/>
      <c r="CN518" s="88"/>
      <c r="CO518" s="88"/>
      <c r="CP518" s="88"/>
      <c r="CQ518" s="88"/>
      <c r="CR518" s="88"/>
      <c r="CS518" s="88"/>
      <c r="CT518" s="88"/>
      <c r="CU518" s="88"/>
      <c r="CV518" s="88"/>
      <c r="CW518" s="88"/>
      <c r="CX518" s="88"/>
    </row>
    <row r="519" spans="6:102" s="145" customFormat="1"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  <c r="BZ519" s="88"/>
      <c r="CA519" s="88"/>
      <c r="CB519" s="88"/>
      <c r="CC519" s="88"/>
      <c r="CD519" s="88"/>
      <c r="CE519" s="88"/>
      <c r="CF519" s="88"/>
      <c r="CG519" s="88"/>
      <c r="CH519" s="88"/>
      <c r="CI519" s="88"/>
      <c r="CJ519" s="88"/>
      <c r="CK519" s="88"/>
      <c r="CL519" s="88"/>
      <c r="CM519" s="88"/>
      <c r="CN519" s="88"/>
      <c r="CO519" s="88"/>
      <c r="CP519" s="88"/>
      <c r="CQ519" s="88"/>
      <c r="CR519" s="88"/>
      <c r="CS519" s="88"/>
      <c r="CT519" s="88"/>
      <c r="CU519" s="88"/>
      <c r="CV519" s="88"/>
      <c r="CW519" s="88"/>
      <c r="CX519" s="88"/>
    </row>
    <row r="520" spans="6:102" s="145" customFormat="1"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  <c r="BZ520" s="88"/>
      <c r="CA520" s="88"/>
      <c r="CB520" s="88"/>
      <c r="CC520" s="88"/>
      <c r="CD520" s="88"/>
      <c r="CE520" s="88"/>
      <c r="CF520" s="88"/>
      <c r="CG520" s="88"/>
      <c r="CH520" s="88"/>
      <c r="CI520" s="88"/>
      <c r="CJ520" s="88"/>
      <c r="CK520" s="88"/>
      <c r="CL520" s="88"/>
      <c r="CM520" s="88"/>
      <c r="CN520" s="88"/>
      <c r="CO520" s="88"/>
      <c r="CP520" s="88"/>
      <c r="CQ520" s="88"/>
      <c r="CR520" s="88"/>
      <c r="CS520" s="88"/>
      <c r="CT520" s="88"/>
      <c r="CU520" s="88"/>
      <c r="CV520" s="88"/>
      <c r="CW520" s="88"/>
      <c r="CX520" s="88"/>
    </row>
    <row r="521" spans="6:102" s="145" customFormat="1"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  <c r="BZ521" s="88"/>
      <c r="CA521" s="88"/>
      <c r="CB521" s="88"/>
      <c r="CC521" s="88"/>
      <c r="CD521" s="88"/>
      <c r="CE521" s="88"/>
      <c r="CF521" s="88"/>
      <c r="CG521" s="88"/>
      <c r="CH521" s="88"/>
      <c r="CI521" s="88"/>
      <c r="CJ521" s="88"/>
      <c r="CK521" s="88"/>
      <c r="CL521" s="88"/>
      <c r="CM521" s="88"/>
      <c r="CN521" s="88"/>
      <c r="CO521" s="88"/>
      <c r="CP521" s="88"/>
      <c r="CQ521" s="88"/>
      <c r="CR521" s="88"/>
      <c r="CS521" s="88"/>
      <c r="CT521" s="88"/>
      <c r="CU521" s="88"/>
      <c r="CV521" s="88"/>
      <c r="CW521" s="88"/>
      <c r="CX521" s="88"/>
    </row>
    <row r="522" spans="6:102" s="145" customFormat="1"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  <c r="BZ522" s="88"/>
      <c r="CA522" s="88"/>
      <c r="CB522" s="88"/>
      <c r="CC522" s="88"/>
      <c r="CD522" s="88"/>
      <c r="CE522" s="88"/>
      <c r="CF522" s="88"/>
      <c r="CG522" s="88"/>
      <c r="CH522" s="88"/>
      <c r="CI522" s="88"/>
      <c r="CJ522" s="88"/>
      <c r="CK522" s="88"/>
      <c r="CL522" s="88"/>
      <c r="CM522" s="88"/>
      <c r="CN522" s="88"/>
      <c r="CO522" s="88"/>
      <c r="CP522" s="88"/>
      <c r="CQ522" s="88"/>
      <c r="CR522" s="88"/>
      <c r="CS522" s="88"/>
      <c r="CT522" s="88"/>
      <c r="CU522" s="88"/>
      <c r="CV522" s="88"/>
      <c r="CW522" s="88"/>
      <c r="CX522" s="88"/>
    </row>
    <row r="523" spans="6:102" s="145" customFormat="1"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  <c r="BZ523" s="88"/>
      <c r="CA523" s="88"/>
      <c r="CB523" s="88"/>
      <c r="CC523" s="88"/>
      <c r="CD523" s="88"/>
      <c r="CE523" s="88"/>
      <c r="CF523" s="88"/>
      <c r="CG523" s="88"/>
      <c r="CH523" s="88"/>
      <c r="CI523" s="88"/>
      <c r="CJ523" s="88"/>
      <c r="CK523" s="88"/>
      <c r="CL523" s="88"/>
      <c r="CM523" s="88"/>
      <c r="CN523" s="88"/>
      <c r="CO523" s="88"/>
      <c r="CP523" s="88"/>
      <c r="CQ523" s="88"/>
      <c r="CR523" s="88"/>
      <c r="CS523" s="88"/>
      <c r="CT523" s="88"/>
      <c r="CU523" s="88"/>
      <c r="CV523" s="88"/>
      <c r="CW523" s="88"/>
      <c r="CX523" s="88"/>
    </row>
    <row r="524" spans="6:102" s="145" customFormat="1"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  <c r="BZ524" s="88"/>
      <c r="CA524" s="88"/>
      <c r="CB524" s="88"/>
      <c r="CC524" s="88"/>
      <c r="CD524" s="88"/>
      <c r="CE524" s="88"/>
      <c r="CF524" s="88"/>
      <c r="CG524" s="88"/>
      <c r="CH524" s="88"/>
      <c r="CI524" s="88"/>
      <c r="CJ524" s="88"/>
      <c r="CK524" s="88"/>
      <c r="CL524" s="88"/>
      <c r="CM524" s="88"/>
      <c r="CN524" s="88"/>
      <c r="CO524" s="88"/>
      <c r="CP524" s="88"/>
      <c r="CQ524" s="88"/>
      <c r="CR524" s="88"/>
      <c r="CS524" s="88"/>
      <c r="CT524" s="88"/>
      <c r="CU524" s="88"/>
      <c r="CV524" s="88"/>
      <c r="CW524" s="88"/>
      <c r="CX524" s="88"/>
    </row>
    <row r="525" spans="6:102" s="145" customFormat="1"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  <c r="BZ525" s="88"/>
      <c r="CA525" s="88"/>
      <c r="CB525" s="88"/>
      <c r="CC525" s="88"/>
      <c r="CD525" s="88"/>
      <c r="CE525" s="88"/>
      <c r="CF525" s="88"/>
      <c r="CG525" s="88"/>
      <c r="CH525" s="88"/>
      <c r="CI525" s="88"/>
      <c r="CJ525" s="88"/>
      <c r="CK525" s="88"/>
      <c r="CL525" s="88"/>
      <c r="CM525" s="88"/>
      <c r="CN525" s="88"/>
      <c r="CO525" s="88"/>
      <c r="CP525" s="88"/>
      <c r="CQ525" s="88"/>
      <c r="CR525" s="88"/>
      <c r="CS525" s="88"/>
      <c r="CT525" s="88"/>
      <c r="CU525" s="88"/>
      <c r="CV525" s="88"/>
      <c r="CW525" s="88"/>
      <c r="CX525" s="88"/>
    </row>
    <row r="526" spans="6:102" s="145" customFormat="1"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  <c r="BZ526" s="88"/>
      <c r="CA526" s="88"/>
      <c r="CB526" s="88"/>
      <c r="CC526" s="88"/>
      <c r="CD526" s="88"/>
      <c r="CE526" s="88"/>
      <c r="CF526" s="88"/>
      <c r="CG526" s="88"/>
      <c r="CH526" s="88"/>
      <c r="CI526" s="88"/>
      <c r="CJ526" s="88"/>
      <c r="CK526" s="88"/>
      <c r="CL526" s="88"/>
      <c r="CM526" s="88"/>
      <c r="CN526" s="88"/>
      <c r="CO526" s="88"/>
      <c r="CP526" s="88"/>
      <c r="CQ526" s="88"/>
      <c r="CR526" s="88"/>
      <c r="CS526" s="88"/>
      <c r="CT526" s="88"/>
      <c r="CU526" s="88"/>
      <c r="CV526" s="88"/>
      <c r="CW526" s="88"/>
      <c r="CX526" s="88"/>
    </row>
    <row r="527" spans="6:102" s="145" customFormat="1"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  <c r="BZ527" s="88"/>
      <c r="CA527" s="88"/>
      <c r="CB527" s="88"/>
      <c r="CC527" s="88"/>
      <c r="CD527" s="88"/>
      <c r="CE527" s="88"/>
      <c r="CF527" s="88"/>
      <c r="CG527" s="88"/>
      <c r="CH527" s="88"/>
      <c r="CI527" s="88"/>
      <c r="CJ527" s="88"/>
      <c r="CK527" s="88"/>
      <c r="CL527" s="88"/>
      <c r="CM527" s="88"/>
      <c r="CN527" s="88"/>
      <c r="CO527" s="88"/>
      <c r="CP527" s="88"/>
      <c r="CQ527" s="88"/>
      <c r="CR527" s="88"/>
      <c r="CS527" s="88"/>
      <c r="CT527" s="88"/>
      <c r="CU527" s="88"/>
      <c r="CV527" s="88"/>
      <c r="CW527" s="88"/>
      <c r="CX527" s="88"/>
    </row>
    <row r="528" spans="6:102" s="145" customFormat="1"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  <c r="BZ528" s="88"/>
      <c r="CA528" s="88"/>
      <c r="CB528" s="88"/>
      <c r="CC528" s="88"/>
      <c r="CD528" s="88"/>
      <c r="CE528" s="88"/>
      <c r="CF528" s="88"/>
      <c r="CG528" s="88"/>
      <c r="CH528" s="88"/>
      <c r="CI528" s="88"/>
      <c r="CJ528" s="88"/>
      <c r="CK528" s="88"/>
      <c r="CL528" s="88"/>
      <c r="CM528" s="88"/>
      <c r="CN528" s="88"/>
      <c r="CO528" s="88"/>
      <c r="CP528" s="88"/>
      <c r="CQ528" s="88"/>
      <c r="CR528" s="88"/>
      <c r="CS528" s="88"/>
      <c r="CT528" s="88"/>
      <c r="CU528" s="88"/>
      <c r="CV528" s="88"/>
      <c r="CW528" s="88"/>
      <c r="CX528" s="88"/>
    </row>
    <row r="529" spans="6:102" s="145" customFormat="1"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  <c r="BZ529" s="88"/>
      <c r="CA529" s="88"/>
      <c r="CB529" s="88"/>
      <c r="CC529" s="88"/>
      <c r="CD529" s="88"/>
      <c r="CE529" s="88"/>
      <c r="CF529" s="88"/>
      <c r="CG529" s="88"/>
      <c r="CH529" s="88"/>
      <c r="CI529" s="88"/>
      <c r="CJ529" s="88"/>
      <c r="CK529" s="88"/>
      <c r="CL529" s="88"/>
      <c r="CM529" s="88"/>
      <c r="CN529" s="88"/>
      <c r="CO529" s="88"/>
      <c r="CP529" s="88"/>
      <c r="CQ529" s="88"/>
      <c r="CR529" s="88"/>
      <c r="CS529" s="88"/>
      <c r="CT529" s="88"/>
      <c r="CU529" s="88"/>
      <c r="CV529" s="88"/>
      <c r="CW529" s="88"/>
      <c r="CX529" s="88"/>
    </row>
    <row r="530" spans="6:102" s="145" customFormat="1"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  <c r="BZ530" s="88"/>
      <c r="CA530" s="88"/>
      <c r="CB530" s="88"/>
      <c r="CC530" s="88"/>
      <c r="CD530" s="88"/>
      <c r="CE530" s="88"/>
      <c r="CF530" s="88"/>
      <c r="CG530" s="88"/>
      <c r="CH530" s="88"/>
      <c r="CI530" s="88"/>
      <c r="CJ530" s="88"/>
      <c r="CK530" s="88"/>
      <c r="CL530" s="88"/>
      <c r="CM530" s="88"/>
      <c r="CN530" s="88"/>
      <c r="CO530" s="88"/>
      <c r="CP530" s="88"/>
      <c r="CQ530" s="88"/>
      <c r="CR530" s="88"/>
      <c r="CS530" s="88"/>
      <c r="CT530" s="88"/>
      <c r="CU530" s="88"/>
      <c r="CV530" s="88"/>
      <c r="CW530" s="88"/>
      <c r="CX530" s="88"/>
    </row>
    <row r="531" spans="6:102" s="145" customFormat="1"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  <c r="BZ531" s="88"/>
      <c r="CA531" s="88"/>
      <c r="CB531" s="88"/>
      <c r="CC531" s="88"/>
      <c r="CD531" s="88"/>
      <c r="CE531" s="88"/>
      <c r="CF531" s="88"/>
      <c r="CG531" s="88"/>
      <c r="CH531" s="88"/>
      <c r="CI531" s="88"/>
      <c r="CJ531" s="88"/>
      <c r="CK531" s="88"/>
      <c r="CL531" s="88"/>
      <c r="CM531" s="88"/>
      <c r="CN531" s="88"/>
      <c r="CO531" s="88"/>
      <c r="CP531" s="88"/>
      <c r="CQ531" s="88"/>
      <c r="CR531" s="88"/>
      <c r="CS531" s="88"/>
      <c r="CT531" s="88"/>
      <c r="CU531" s="88"/>
      <c r="CV531" s="88"/>
      <c r="CW531" s="88"/>
      <c r="CX531" s="88"/>
    </row>
    <row r="532" spans="6:102" s="145" customFormat="1"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  <c r="BZ532" s="88"/>
      <c r="CA532" s="88"/>
      <c r="CB532" s="88"/>
      <c r="CC532" s="88"/>
      <c r="CD532" s="88"/>
      <c r="CE532" s="88"/>
      <c r="CF532" s="88"/>
      <c r="CG532" s="88"/>
      <c r="CH532" s="88"/>
      <c r="CI532" s="88"/>
      <c r="CJ532" s="88"/>
      <c r="CK532" s="88"/>
      <c r="CL532" s="88"/>
      <c r="CM532" s="88"/>
      <c r="CN532" s="88"/>
      <c r="CO532" s="88"/>
      <c r="CP532" s="88"/>
      <c r="CQ532" s="88"/>
      <c r="CR532" s="88"/>
      <c r="CS532" s="88"/>
      <c r="CT532" s="88"/>
      <c r="CU532" s="88"/>
      <c r="CV532" s="88"/>
      <c r="CW532" s="88"/>
      <c r="CX532" s="88"/>
    </row>
    <row r="533" spans="6:102" s="145" customFormat="1"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  <c r="BZ533" s="88"/>
      <c r="CA533" s="88"/>
      <c r="CB533" s="88"/>
      <c r="CC533" s="88"/>
      <c r="CD533" s="88"/>
      <c r="CE533" s="88"/>
      <c r="CF533" s="88"/>
      <c r="CG533" s="88"/>
      <c r="CH533" s="88"/>
      <c r="CI533" s="88"/>
      <c r="CJ533" s="88"/>
      <c r="CK533" s="88"/>
      <c r="CL533" s="88"/>
      <c r="CM533" s="88"/>
      <c r="CN533" s="88"/>
      <c r="CO533" s="88"/>
      <c r="CP533" s="88"/>
      <c r="CQ533" s="88"/>
      <c r="CR533" s="88"/>
      <c r="CS533" s="88"/>
      <c r="CT533" s="88"/>
      <c r="CU533" s="88"/>
      <c r="CV533" s="88"/>
      <c r="CW533" s="88"/>
      <c r="CX533" s="88"/>
    </row>
    <row r="534" spans="6:102" s="145" customFormat="1"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  <c r="BZ534" s="88"/>
      <c r="CA534" s="88"/>
      <c r="CB534" s="88"/>
      <c r="CC534" s="88"/>
      <c r="CD534" s="88"/>
      <c r="CE534" s="88"/>
      <c r="CF534" s="88"/>
      <c r="CG534" s="88"/>
      <c r="CH534" s="88"/>
      <c r="CI534" s="88"/>
      <c r="CJ534" s="88"/>
      <c r="CK534" s="88"/>
      <c r="CL534" s="88"/>
      <c r="CM534" s="88"/>
      <c r="CN534" s="88"/>
      <c r="CO534" s="88"/>
      <c r="CP534" s="88"/>
      <c r="CQ534" s="88"/>
      <c r="CR534" s="88"/>
      <c r="CS534" s="88"/>
      <c r="CT534" s="88"/>
      <c r="CU534" s="88"/>
      <c r="CV534" s="88"/>
      <c r="CW534" s="88"/>
      <c r="CX534" s="88"/>
    </row>
    <row r="535" spans="6:102" s="145" customFormat="1"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  <c r="BZ535" s="88"/>
      <c r="CA535" s="88"/>
      <c r="CB535" s="88"/>
      <c r="CC535" s="88"/>
      <c r="CD535" s="88"/>
      <c r="CE535" s="88"/>
      <c r="CF535" s="88"/>
      <c r="CG535" s="88"/>
      <c r="CH535" s="88"/>
      <c r="CI535" s="88"/>
      <c r="CJ535" s="88"/>
      <c r="CK535" s="88"/>
      <c r="CL535" s="88"/>
      <c r="CM535" s="88"/>
      <c r="CN535" s="88"/>
      <c r="CO535" s="88"/>
      <c r="CP535" s="88"/>
      <c r="CQ535" s="88"/>
      <c r="CR535" s="88"/>
      <c r="CS535" s="88"/>
      <c r="CT535" s="88"/>
      <c r="CU535" s="88"/>
      <c r="CV535" s="88"/>
      <c r="CW535" s="88"/>
      <c r="CX535" s="88"/>
    </row>
    <row r="536" spans="6:102" s="145" customFormat="1"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  <c r="BZ536" s="88"/>
      <c r="CA536" s="88"/>
      <c r="CB536" s="88"/>
      <c r="CC536" s="88"/>
      <c r="CD536" s="88"/>
      <c r="CE536" s="88"/>
      <c r="CF536" s="88"/>
      <c r="CG536" s="88"/>
      <c r="CH536" s="88"/>
      <c r="CI536" s="88"/>
      <c r="CJ536" s="88"/>
      <c r="CK536" s="88"/>
      <c r="CL536" s="88"/>
      <c r="CM536" s="88"/>
      <c r="CN536" s="88"/>
      <c r="CO536" s="88"/>
      <c r="CP536" s="88"/>
      <c r="CQ536" s="88"/>
      <c r="CR536" s="88"/>
      <c r="CS536" s="88"/>
      <c r="CT536" s="88"/>
      <c r="CU536" s="88"/>
      <c r="CV536" s="88"/>
      <c r="CW536" s="88"/>
      <c r="CX536" s="88"/>
    </row>
    <row r="537" spans="6:102" s="145" customFormat="1"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  <c r="BZ537" s="88"/>
      <c r="CA537" s="88"/>
      <c r="CB537" s="88"/>
      <c r="CC537" s="88"/>
      <c r="CD537" s="88"/>
      <c r="CE537" s="88"/>
      <c r="CF537" s="88"/>
      <c r="CG537" s="88"/>
      <c r="CH537" s="88"/>
      <c r="CI537" s="88"/>
      <c r="CJ537" s="88"/>
      <c r="CK537" s="88"/>
      <c r="CL537" s="88"/>
      <c r="CM537" s="88"/>
      <c r="CN537" s="88"/>
      <c r="CO537" s="88"/>
      <c r="CP537" s="88"/>
      <c r="CQ537" s="88"/>
      <c r="CR537" s="88"/>
      <c r="CS537" s="88"/>
      <c r="CT537" s="88"/>
      <c r="CU537" s="88"/>
      <c r="CV537" s="88"/>
      <c r="CW537" s="88"/>
      <c r="CX537" s="88"/>
    </row>
    <row r="538" spans="6:102" s="145" customFormat="1"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  <c r="BZ538" s="88"/>
      <c r="CA538" s="88"/>
      <c r="CB538" s="88"/>
      <c r="CC538" s="88"/>
      <c r="CD538" s="88"/>
      <c r="CE538" s="88"/>
      <c r="CF538" s="88"/>
      <c r="CG538" s="88"/>
      <c r="CH538" s="88"/>
      <c r="CI538" s="88"/>
      <c r="CJ538" s="88"/>
      <c r="CK538" s="88"/>
      <c r="CL538" s="88"/>
      <c r="CM538" s="88"/>
      <c r="CN538" s="88"/>
      <c r="CO538" s="88"/>
      <c r="CP538" s="88"/>
      <c r="CQ538" s="88"/>
      <c r="CR538" s="88"/>
      <c r="CS538" s="88"/>
      <c r="CT538" s="88"/>
      <c r="CU538" s="88"/>
      <c r="CV538" s="88"/>
      <c r="CW538" s="88"/>
      <c r="CX538" s="88"/>
    </row>
    <row r="539" spans="6:102" s="145" customFormat="1"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  <c r="BZ539" s="88"/>
      <c r="CA539" s="88"/>
      <c r="CB539" s="88"/>
      <c r="CC539" s="88"/>
      <c r="CD539" s="88"/>
      <c r="CE539" s="88"/>
      <c r="CF539" s="88"/>
      <c r="CG539" s="88"/>
      <c r="CH539" s="88"/>
      <c r="CI539" s="88"/>
      <c r="CJ539" s="88"/>
      <c r="CK539" s="88"/>
      <c r="CL539" s="88"/>
      <c r="CM539" s="88"/>
      <c r="CN539" s="88"/>
      <c r="CO539" s="88"/>
      <c r="CP539" s="88"/>
      <c r="CQ539" s="88"/>
      <c r="CR539" s="88"/>
      <c r="CS539" s="88"/>
      <c r="CT539" s="88"/>
      <c r="CU539" s="88"/>
      <c r="CV539" s="88"/>
      <c r="CW539" s="88"/>
      <c r="CX539" s="88"/>
    </row>
    <row r="540" spans="6:102" s="145" customFormat="1"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  <c r="BZ540" s="88"/>
      <c r="CA540" s="88"/>
      <c r="CB540" s="88"/>
      <c r="CC540" s="88"/>
      <c r="CD540" s="88"/>
      <c r="CE540" s="88"/>
      <c r="CF540" s="88"/>
      <c r="CG540" s="88"/>
      <c r="CH540" s="88"/>
      <c r="CI540" s="88"/>
      <c r="CJ540" s="88"/>
      <c r="CK540" s="88"/>
      <c r="CL540" s="88"/>
      <c r="CM540" s="88"/>
      <c r="CN540" s="88"/>
      <c r="CO540" s="88"/>
      <c r="CP540" s="88"/>
      <c r="CQ540" s="88"/>
      <c r="CR540" s="88"/>
      <c r="CS540" s="88"/>
      <c r="CT540" s="88"/>
      <c r="CU540" s="88"/>
      <c r="CV540" s="88"/>
      <c r="CW540" s="88"/>
      <c r="CX540" s="88"/>
    </row>
    <row r="541" spans="6:102" s="145" customFormat="1"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  <c r="BZ541" s="88"/>
      <c r="CA541" s="88"/>
      <c r="CB541" s="88"/>
      <c r="CC541" s="88"/>
      <c r="CD541" s="88"/>
      <c r="CE541" s="88"/>
      <c r="CF541" s="88"/>
      <c r="CG541" s="88"/>
      <c r="CH541" s="88"/>
      <c r="CI541" s="88"/>
      <c r="CJ541" s="88"/>
      <c r="CK541" s="88"/>
      <c r="CL541" s="88"/>
      <c r="CM541" s="88"/>
      <c r="CN541" s="88"/>
      <c r="CO541" s="88"/>
      <c r="CP541" s="88"/>
      <c r="CQ541" s="88"/>
      <c r="CR541" s="88"/>
      <c r="CS541" s="88"/>
      <c r="CT541" s="88"/>
      <c r="CU541" s="88"/>
      <c r="CV541" s="88"/>
      <c r="CW541" s="88"/>
      <c r="CX541" s="88"/>
    </row>
    <row r="542" spans="6:102" s="145" customFormat="1"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  <c r="BZ542" s="88"/>
      <c r="CA542" s="88"/>
      <c r="CB542" s="88"/>
      <c r="CC542" s="88"/>
      <c r="CD542" s="88"/>
      <c r="CE542" s="88"/>
      <c r="CF542" s="88"/>
      <c r="CG542" s="88"/>
      <c r="CH542" s="88"/>
      <c r="CI542" s="88"/>
      <c r="CJ542" s="88"/>
      <c r="CK542" s="88"/>
      <c r="CL542" s="88"/>
      <c r="CM542" s="88"/>
      <c r="CN542" s="88"/>
      <c r="CO542" s="88"/>
      <c r="CP542" s="88"/>
      <c r="CQ542" s="88"/>
      <c r="CR542" s="88"/>
      <c r="CS542" s="88"/>
      <c r="CT542" s="88"/>
      <c r="CU542" s="88"/>
      <c r="CV542" s="88"/>
      <c r="CW542" s="88"/>
      <c r="CX542" s="88"/>
    </row>
    <row r="543" spans="6:102" s="145" customFormat="1"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  <c r="BZ543" s="88"/>
      <c r="CA543" s="88"/>
      <c r="CB543" s="88"/>
      <c r="CC543" s="88"/>
      <c r="CD543" s="88"/>
      <c r="CE543" s="88"/>
      <c r="CF543" s="88"/>
      <c r="CG543" s="88"/>
      <c r="CH543" s="88"/>
      <c r="CI543" s="88"/>
      <c r="CJ543" s="88"/>
      <c r="CK543" s="88"/>
      <c r="CL543" s="88"/>
      <c r="CM543" s="88"/>
      <c r="CN543" s="88"/>
      <c r="CO543" s="88"/>
      <c r="CP543" s="88"/>
      <c r="CQ543" s="88"/>
      <c r="CR543" s="88"/>
      <c r="CS543" s="88"/>
      <c r="CT543" s="88"/>
      <c r="CU543" s="88"/>
      <c r="CV543" s="88"/>
      <c r="CW543" s="88"/>
      <c r="CX543" s="88"/>
    </row>
    <row r="544" spans="6:102" s="145" customFormat="1"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  <c r="BZ544" s="88"/>
      <c r="CA544" s="88"/>
      <c r="CB544" s="88"/>
      <c r="CC544" s="88"/>
      <c r="CD544" s="88"/>
      <c r="CE544" s="88"/>
      <c r="CF544" s="88"/>
      <c r="CG544" s="88"/>
      <c r="CH544" s="88"/>
      <c r="CI544" s="88"/>
      <c r="CJ544" s="88"/>
      <c r="CK544" s="88"/>
      <c r="CL544" s="88"/>
      <c r="CM544" s="88"/>
      <c r="CN544" s="88"/>
      <c r="CO544" s="88"/>
      <c r="CP544" s="88"/>
      <c r="CQ544" s="88"/>
      <c r="CR544" s="88"/>
      <c r="CS544" s="88"/>
      <c r="CT544" s="88"/>
      <c r="CU544" s="88"/>
      <c r="CV544" s="88"/>
      <c r="CW544" s="88"/>
      <c r="CX544" s="88"/>
    </row>
    <row r="545" spans="6:102" s="145" customFormat="1"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  <c r="BZ545" s="88"/>
      <c r="CA545" s="88"/>
      <c r="CB545" s="88"/>
      <c r="CC545" s="88"/>
      <c r="CD545" s="88"/>
      <c r="CE545" s="88"/>
      <c r="CF545" s="88"/>
      <c r="CG545" s="88"/>
      <c r="CH545" s="88"/>
      <c r="CI545" s="88"/>
      <c r="CJ545" s="88"/>
      <c r="CK545" s="88"/>
      <c r="CL545" s="88"/>
      <c r="CM545" s="88"/>
      <c r="CN545" s="88"/>
      <c r="CO545" s="88"/>
      <c r="CP545" s="88"/>
      <c r="CQ545" s="88"/>
      <c r="CR545" s="88"/>
      <c r="CS545" s="88"/>
      <c r="CT545" s="88"/>
      <c r="CU545" s="88"/>
      <c r="CV545" s="88"/>
      <c r="CW545" s="88"/>
      <c r="CX545" s="88"/>
    </row>
    <row r="546" spans="6:102" s="145" customFormat="1"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  <c r="BZ546" s="88"/>
      <c r="CA546" s="88"/>
      <c r="CB546" s="88"/>
      <c r="CC546" s="88"/>
      <c r="CD546" s="88"/>
      <c r="CE546" s="88"/>
      <c r="CF546" s="88"/>
      <c r="CG546" s="88"/>
      <c r="CH546" s="88"/>
      <c r="CI546" s="88"/>
      <c r="CJ546" s="88"/>
      <c r="CK546" s="88"/>
      <c r="CL546" s="88"/>
      <c r="CM546" s="88"/>
      <c r="CN546" s="88"/>
      <c r="CO546" s="88"/>
      <c r="CP546" s="88"/>
      <c r="CQ546" s="88"/>
      <c r="CR546" s="88"/>
      <c r="CS546" s="88"/>
      <c r="CT546" s="88"/>
      <c r="CU546" s="88"/>
      <c r="CV546" s="88"/>
      <c r="CW546" s="88"/>
      <c r="CX546" s="88"/>
    </row>
    <row r="547" spans="6:102" s="145" customFormat="1"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  <c r="BZ547" s="88"/>
      <c r="CA547" s="88"/>
      <c r="CB547" s="88"/>
      <c r="CC547" s="88"/>
      <c r="CD547" s="88"/>
      <c r="CE547" s="88"/>
      <c r="CF547" s="88"/>
      <c r="CG547" s="88"/>
      <c r="CH547" s="88"/>
      <c r="CI547" s="88"/>
      <c r="CJ547" s="88"/>
      <c r="CK547" s="88"/>
      <c r="CL547" s="88"/>
      <c r="CM547" s="88"/>
      <c r="CN547" s="88"/>
      <c r="CO547" s="88"/>
      <c r="CP547" s="88"/>
      <c r="CQ547" s="88"/>
      <c r="CR547" s="88"/>
      <c r="CS547" s="88"/>
      <c r="CT547" s="88"/>
      <c r="CU547" s="88"/>
      <c r="CV547" s="88"/>
      <c r="CW547" s="88"/>
      <c r="CX547" s="88"/>
    </row>
    <row r="548" spans="6:102" s="145" customFormat="1"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  <c r="BZ548" s="88"/>
      <c r="CA548" s="88"/>
      <c r="CB548" s="88"/>
      <c r="CC548" s="88"/>
      <c r="CD548" s="88"/>
      <c r="CE548" s="88"/>
      <c r="CF548" s="88"/>
      <c r="CG548" s="88"/>
      <c r="CH548" s="88"/>
      <c r="CI548" s="88"/>
      <c r="CJ548" s="88"/>
      <c r="CK548" s="88"/>
      <c r="CL548" s="88"/>
      <c r="CM548" s="88"/>
      <c r="CN548" s="88"/>
      <c r="CO548" s="88"/>
      <c r="CP548" s="88"/>
      <c r="CQ548" s="88"/>
      <c r="CR548" s="88"/>
      <c r="CS548" s="88"/>
      <c r="CT548" s="88"/>
      <c r="CU548" s="88"/>
      <c r="CV548" s="88"/>
      <c r="CW548" s="88"/>
      <c r="CX548" s="88"/>
    </row>
    <row r="549" spans="6:102" s="145" customFormat="1"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  <c r="BZ549" s="88"/>
      <c r="CA549" s="88"/>
      <c r="CB549" s="88"/>
      <c r="CC549" s="88"/>
      <c r="CD549" s="88"/>
      <c r="CE549" s="88"/>
      <c r="CF549" s="88"/>
      <c r="CG549" s="88"/>
      <c r="CH549" s="88"/>
      <c r="CI549" s="88"/>
      <c r="CJ549" s="88"/>
      <c r="CK549" s="88"/>
      <c r="CL549" s="88"/>
      <c r="CM549" s="88"/>
      <c r="CN549" s="88"/>
      <c r="CO549" s="88"/>
      <c r="CP549" s="88"/>
      <c r="CQ549" s="88"/>
      <c r="CR549" s="88"/>
      <c r="CS549" s="88"/>
      <c r="CT549" s="88"/>
      <c r="CU549" s="88"/>
      <c r="CV549" s="88"/>
      <c r="CW549" s="88"/>
      <c r="CX549" s="88"/>
    </row>
    <row r="550" spans="6:102" s="145" customFormat="1"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  <c r="BZ550" s="88"/>
      <c r="CA550" s="88"/>
      <c r="CB550" s="88"/>
      <c r="CC550" s="88"/>
      <c r="CD550" s="88"/>
      <c r="CE550" s="88"/>
      <c r="CF550" s="88"/>
      <c r="CG550" s="88"/>
      <c r="CH550" s="88"/>
      <c r="CI550" s="88"/>
      <c r="CJ550" s="88"/>
      <c r="CK550" s="88"/>
      <c r="CL550" s="88"/>
      <c r="CM550" s="88"/>
      <c r="CN550" s="88"/>
      <c r="CO550" s="88"/>
      <c r="CP550" s="88"/>
      <c r="CQ550" s="88"/>
      <c r="CR550" s="88"/>
      <c r="CS550" s="88"/>
      <c r="CT550" s="88"/>
      <c r="CU550" s="88"/>
      <c r="CV550" s="88"/>
      <c r="CW550" s="88"/>
      <c r="CX550" s="88"/>
    </row>
    <row r="551" spans="6:102" s="145" customFormat="1"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  <c r="BZ551" s="88"/>
      <c r="CA551" s="88"/>
      <c r="CB551" s="88"/>
      <c r="CC551" s="88"/>
      <c r="CD551" s="88"/>
      <c r="CE551" s="88"/>
      <c r="CF551" s="88"/>
      <c r="CG551" s="88"/>
      <c r="CH551" s="88"/>
      <c r="CI551" s="88"/>
      <c r="CJ551" s="88"/>
      <c r="CK551" s="88"/>
      <c r="CL551" s="88"/>
      <c r="CM551" s="88"/>
      <c r="CN551" s="88"/>
      <c r="CO551" s="88"/>
      <c r="CP551" s="88"/>
      <c r="CQ551" s="88"/>
      <c r="CR551" s="88"/>
      <c r="CS551" s="88"/>
      <c r="CT551" s="88"/>
      <c r="CU551" s="88"/>
      <c r="CV551" s="88"/>
      <c r="CW551" s="88"/>
      <c r="CX551" s="88"/>
    </row>
    <row r="552" spans="6:102" s="145" customFormat="1"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  <c r="BZ552" s="88"/>
      <c r="CA552" s="88"/>
      <c r="CB552" s="88"/>
      <c r="CC552" s="88"/>
      <c r="CD552" s="88"/>
      <c r="CE552" s="88"/>
      <c r="CF552" s="88"/>
      <c r="CG552" s="88"/>
      <c r="CH552" s="88"/>
      <c r="CI552" s="88"/>
      <c r="CJ552" s="88"/>
      <c r="CK552" s="88"/>
      <c r="CL552" s="88"/>
      <c r="CM552" s="88"/>
      <c r="CN552" s="88"/>
      <c r="CO552" s="88"/>
      <c r="CP552" s="88"/>
      <c r="CQ552" s="88"/>
      <c r="CR552" s="88"/>
      <c r="CS552" s="88"/>
      <c r="CT552" s="88"/>
      <c r="CU552" s="88"/>
      <c r="CV552" s="88"/>
      <c r="CW552" s="88"/>
      <c r="CX552" s="88"/>
    </row>
    <row r="553" spans="6:102" s="145" customFormat="1"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  <c r="BZ553" s="88"/>
      <c r="CA553" s="88"/>
      <c r="CB553" s="88"/>
      <c r="CC553" s="88"/>
      <c r="CD553" s="88"/>
      <c r="CE553" s="88"/>
      <c r="CF553" s="88"/>
      <c r="CG553" s="88"/>
      <c r="CH553" s="88"/>
      <c r="CI553" s="88"/>
      <c r="CJ553" s="88"/>
      <c r="CK553" s="88"/>
      <c r="CL553" s="88"/>
      <c r="CM553" s="88"/>
      <c r="CN553" s="88"/>
      <c r="CO553" s="88"/>
      <c r="CP553" s="88"/>
      <c r="CQ553" s="88"/>
      <c r="CR553" s="88"/>
      <c r="CS553" s="88"/>
      <c r="CT553" s="88"/>
      <c r="CU553" s="88"/>
      <c r="CV553" s="88"/>
      <c r="CW553" s="88"/>
      <c r="CX553" s="88"/>
    </row>
    <row r="554" spans="6:102" s="145" customFormat="1"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  <c r="BZ554" s="88"/>
      <c r="CA554" s="88"/>
      <c r="CB554" s="88"/>
      <c r="CC554" s="88"/>
      <c r="CD554" s="88"/>
      <c r="CE554" s="88"/>
      <c r="CF554" s="88"/>
      <c r="CG554" s="88"/>
      <c r="CH554" s="88"/>
      <c r="CI554" s="88"/>
      <c r="CJ554" s="88"/>
      <c r="CK554" s="88"/>
      <c r="CL554" s="88"/>
      <c r="CM554" s="88"/>
      <c r="CN554" s="88"/>
      <c r="CO554" s="88"/>
      <c r="CP554" s="88"/>
      <c r="CQ554" s="88"/>
      <c r="CR554" s="88"/>
      <c r="CS554" s="88"/>
      <c r="CT554" s="88"/>
      <c r="CU554" s="88"/>
      <c r="CV554" s="88"/>
      <c r="CW554" s="88"/>
      <c r="CX554" s="88"/>
    </row>
    <row r="555" spans="6:102" s="145" customFormat="1"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  <c r="BZ555" s="88"/>
      <c r="CA555" s="88"/>
      <c r="CB555" s="88"/>
      <c r="CC555" s="88"/>
      <c r="CD555" s="88"/>
      <c r="CE555" s="88"/>
      <c r="CF555" s="88"/>
      <c r="CG555" s="88"/>
      <c r="CH555" s="88"/>
      <c r="CI555" s="88"/>
      <c r="CJ555" s="88"/>
      <c r="CK555" s="88"/>
      <c r="CL555" s="88"/>
      <c r="CM555" s="88"/>
      <c r="CN555" s="88"/>
      <c r="CO555" s="88"/>
      <c r="CP555" s="88"/>
      <c r="CQ555" s="88"/>
      <c r="CR555" s="88"/>
      <c r="CS555" s="88"/>
      <c r="CT555" s="88"/>
      <c r="CU555" s="88"/>
      <c r="CV555" s="88"/>
      <c r="CW555" s="88"/>
      <c r="CX555" s="88"/>
    </row>
    <row r="556" spans="6:102" s="145" customFormat="1"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  <c r="BZ556" s="88"/>
      <c r="CA556" s="88"/>
      <c r="CB556" s="88"/>
      <c r="CC556" s="88"/>
      <c r="CD556" s="88"/>
      <c r="CE556" s="88"/>
      <c r="CF556" s="88"/>
      <c r="CG556" s="88"/>
      <c r="CH556" s="88"/>
      <c r="CI556" s="88"/>
      <c r="CJ556" s="88"/>
      <c r="CK556" s="88"/>
      <c r="CL556" s="88"/>
      <c r="CM556" s="88"/>
      <c r="CN556" s="88"/>
      <c r="CO556" s="88"/>
      <c r="CP556" s="88"/>
      <c r="CQ556" s="88"/>
      <c r="CR556" s="88"/>
      <c r="CS556" s="88"/>
      <c r="CT556" s="88"/>
      <c r="CU556" s="88"/>
      <c r="CV556" s="88"/>
      <c r="CW556" s="88"/>
      <c r="CX556" s="88"/>
    </row>
    <row r="557" spans="6:102" s="145" customFormat="1"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  <c r="BZ557" s="88"/>
      <c r="CA557" s="88"/>
      <c r="CB557" s="88"/>
      <c r="CC557" s="88"/>
      <c r="CD557" s="88"/>
      <c r="CE557" s="88"/>
      <c r="CF557" s="88"/>
      <c r="CG557" s="88"/>
      <c r="CH557" s="88"/>
      <c r="CI557" s="88"/>
      <c r="CJ557" s="88"/>
      <c r="CK557" s="88"/>
      <c r="CL557" s="88"/>
      <c r="CM557" s="88"/>
      <c r="CN557" s="88"/>
      <c r="CO557" s="88"/>
      <c r="CP557" s="88"/>
      <c r="CQ557" s="88"/>
      <c r="CR557" s="88"/>
      <c r="CS557" s="88"/>
      <c r="CT557" s="88"/>
      <c r="CU557" s="88"/>
      <c r="CV557" s="88"/>
      <c r="CW557" s="88"/>
      <c r="CX557" s="88"/>
    </row>
    <row r="558" spans="6:102" s="145" customFormat="1"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  <c r="BZ558" s="88"/>
      <c r="CA558" s="88"/>
      <c r="CB558" s="88"/>
      <c r="CC558" s="88"/>
      <c r="CD558" s="88"/>
      <c r="CE558" s="88"/>
      <c r="CF558" s="88"/>
      <c r="CG558" s="88"/>
      <c r="CH558" s="88"/>
      <c r="CI558" s="88"/>
      <c r="CJ558" s="88"/>
      <c r="CK558" s="88"/>
      <c r="CL558" s="88"/>
      <c r="CM558" s="88"/>
      <c r="CN558" s="88"/>
      <c r="CO558" s="88"/>
      <c r="CP558" s="88"/>
      <c r="CQ558" s="88"/>
      <c r="CR558" s="88"/>
      <c r="CS558" s="88"/>
      <c r="CT558" s="88"/>
      <c r="CU558" s="88"/>
      <c r="CV558" s="88"/>
      <c r="CW558" s="88"/>
      <c r="CX558" s="88"/>
    </row>
    <row r="559" spans="6:102" s="145" customFormat="1"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  <c r="BZ559" s="88"/>
      <c r="CA559" s="88"/>
      <c r="CB559" s="88"/>
      <c r="CC559" s="88"/>
      <c r="CD559" s="88"/>
      <c r="CE559" s="88"/>
      <c r="CF559" s="88"/>
      <c r="CG559" s="88"/>
      <c r="CH559" s="88"/>
      <c r="CI559" s="88"/>
      <c r="CJ559" s="88"/>
      <c r="CK559" s="88"/>
      <c r="CL559" s="88"/>
      <c r="CM559" s="88"/>
      <c r="CN559" s="88"/>
      <c r="CO559" s="88"/>
      <c r="CP559" s="88"/>
      <c r="CQ559" s="88"/>
      <c r="CR559" s="88"/>
      <c r="CS559" s="88"/>
      <c r="CT559" s="88"/>
      <c r="CU559" s="88"/>
      <c r="CV559" s="88"/>
      <c r="CW559" s="88"/>
      <c r="CX559" s="88"/>
    </row>
    <row r="560" spans="6:102" s="145" customFormat="1"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  <c r="BZ560" s="88"/>
      <c r="CA560" s="88"/>
      <c r="CB560" s="88"/>
      <c r="CC560" s="88"/>
      <c r="CD560" s="88"/>
      <c r="CE560" s="88"/>
      <c r="CF560" s="88"/>
      <c r="CG560" s="88"/>
      <c r="CH560" s="88"/>
      <c r="CI560" s="88"/>
      <c r="CJ560" s="88"/>
      <c r="CK560" s="88"/>
      <c r="CL560" s="88"/>
      <c r="CM560" s="88"/>
      <c r="CN560" s="88"/>
      <c r="CO560" s="88"/>
      <c r="CP560" s="88"/>
      <c r="CQ560" s="88"/>
      <c r="CR560" s="88"/>
      <c r="CS560" s="88"/>
      <c r="CT560" s="88"/>
      <c r="CU560" s="88"/>
      <c r="CV560" s="88"/>
      <c r="CW560" s="88"/>
      <c r="CX560" s="88"/>
    </row>
    <row r="561" spans="6:102" s="145" customFormat="1"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  <c r="BZ561" s="88"/>
      <c r="CA561" s="88"/>
      <c r="CB561" s="88"/>
      <c r="CC561" s="88"/>
      <c r="CD561" s="88"/>
      <c r="CE561" s="88"/>
      <c r="CF561" s="88"/>
      <c r="CG561" s="88"/>
      <c r="CH561" s="88"/>
      <c r="CI561" s="88"/>
      <c r="CJ561" s="88"/>
      <c r="CK561" s="88"/>
      <c r="CL561" s="88"/>
      <c r="CM561" s="88"/>
      <c r="CN561" s="88"/>
      <c r="CO561" s="88"/>
      <c r="CP561" s="88"/>
      <c r="CQ561" s="88"/>
      <c r="CR561" s="88"/>
      <c r="CS561" s="88"/>
      <c r="CT561" s="88"/>
      <c r="CU561" s="88"/>
      <c r="CV561" s="88"/>
      <c r="CW561" s="88"/>
      <c r="CX561" s="88"/>
    </row>
    <row r="562" spans="6:102" s="145" customFormat="1"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  <c r="BZ562" s="88"/>
      <c r="CA562" s="88"/>
      <c r="CB562" s="88"/>
      <c r="CC562" s="88"/>
      <c r="CD562" s="88"/>
      <c r="CE562" s="88"/>
      <c r="CF562" s="88"/>
      <c r="CG562" s="88"/>
      <c r="CH562" s="88"/>
      <c r="CI562" s="88"/>
      <c r="CJ562" s="88"/>
      <c r="CK562" s="88"/>
      <c r="CL562" s="88"/>
      <c r="CM562" s="88"/>
      <c r="CN562" s="88"/>
      <c r="CO562" s="88"/>
      <c r="CP562" s="88"/>
      <c r="CQ562" s="88"/>
      <c r="CR562" s="88"/>
      <c r="CS562" s="88"/>
      <c r="CT562" s="88"/>
      <c r="CU562" s="88"/>
      <c r="CV562" s="88"/>
      <c r="CW562" s="88"/>
      <c r="CX562" s="88"/>
    </row>
    <row r="563" spans="6:102" s="145" customFormat="1"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  <c r="BZ563" s="88"/>
      <c r="CA563" s="88"/>
      <c r="CB563" s="88"/>
      <c r="CC563" s="88"/>
      <c r="CD563" s="88"/>
      <c r="CE563" s="88"/>
      <c r="CF563" s="88"/>
      <c r="CG563" s="88"/>
      <c r="CH563" s="88"/>
      <c r="CI563" s="88"/>
      <c r="CJ563" s="88"/>
      <c r="CK563" s="88"/>
      <c r="CL563" s="88"/>
      <c r="CM563" s="88"/>
      <c r="CN563" s="88"/>
      <c r="CO563" s="88"/>
      <c r="CP563" s="88"/>
      <c r="CQ563" s="88"/>
      <c r="CR563" s="88"/>
      <c r="CS563" s="88"/>
      <c r="CT563" s="88"/>
      <c r="CU563" s="88"/>
      <c r="CV563" s="88"/>
      <c r="CW563" s="88"/>
      <c r="CX563" s="88"/>
    </row>
    <row r="564" spans="6:102" s="145" customFormat="1"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  <c r="BZ564" s="88"/>
      <c r="CA564" s="88"/>
      <c r="CB564" s="88"/>
      <c r="CC564" s="88"/>
      <c r="CD564" s="88"/>
      <c r="CE564" s="88"/>
      <c r="CF564" s="88"/>
      <c r="CG564" s="88"/>
      <c r="CH564" s="88"/>
      <c r="CI564" s="88"/>
      <c r="CJ564" s="88"/>
      <c r="CK564" s="88"/>
      <c r="CL564" s="88"/>
      <c r="CM564" s="88"/>
      <c r="CN564" s="88"/>
      <c r="CO564" s="88"/>
      <c r="CP564" s="88"/>
      <c r="CQ564" s="88"/>
      <c r="CR564" s="88"/>
      <c r="CS564" s="88"/>
      <c r="CT564" s="88"/>
      <c r="CU564" s="88"/>
      <c r="CV564" s="88"/>
      <c r="CW564" s="88"/>
      <c r="CX564" s="88"/>
    </row>
    <row r="565" spans="6:102" s="145" customFormat="1"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  <c r="BZ565" s="88"/>
      <c r="CA565" s="88"/>
      <c r="CB565" s="88"/>
      <c r="CC565" s="88"/>
      <c r="CD565" s="88"/>
      <c r="CE565" s="88"/>
      <c r="CF565" s="88"/>
      <c r="CG565" s="88"/>
      <c r="CH565" s="88"/>
      <c r="CI565" s="88"/>
      <c r="CJ565" s="88"/>
      <c r="CK565" s="88"/>
      <c r="CL565" s="88"/>
      <c r="CM565" s="88"/>
      <c r="CN565" s="88"/>
      <c r="CO565" s="88"/>
      <c r="CP565" s="88"/>
      <c r="CQ565" s="88"/>
      <c r="CR565" s="88"/>
      <c r="CS565" s="88"/>
      <c r="CT565" s="88"/>
      <c r="CU565" s="88"/>
      <c r="CV565" s="88"/>
      <c r="CW565" s="88"/>
      <c r="CX565" s="88"/>
    </row>
    <row r="566" spans="6:102" s="145" customFormat="1"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  <c r="BZ566" s="88"/>
      <c r="CA566" s="88"/>
      <c r="CB566" s="88"/>
      <c r="CC566" s="88"/>
      <c r="CD566" s="88"/>
      <c r="CE566" s="88"/>
      <c r="CF566" s="88"/>
      <c r="CG566" s="88"/>
      <c r="CH566" s="88"/>
      <c r="CI566" s="88"/>
      <c r="CJ566" s="88"/>
      <c r="CK566" s="88"/>
      <c r="CL566" s="88"/>
      <c r="CM566" s="88"/>
      <c r="CN566" s="88"/>
      <c r="CO566" s="88"/>
      <c r="CP566" s="88"/>
      <c r="CQ566" s="88"/>
      <c r="CR566" s="88"/>
      <c r="CS566" s="88"/>
      <c r="CT566" s="88"/>
      <c r="CU566" s="88"/>
      <c r="CV566" s="88"/>
      <c r="CW566" s="88"/>
      <c r="CX566" s="88"/>
    </row>
    <row r="567" spans="6:102" s="145" customFormat="1"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  <c r="BZ567" s="88"/>
      <c r="CA567" s="88"/>
      <c r="CB567" s="88"/>
      <c r="CC567" s="88"/>
      <c r="CD567" s="88"/>
      <c r="CE567" s="88"/>
      <c r="CF567" s="88"/>
      <c r="CG567" s="88"/>
      <c r="CH567" s="88"/>
      <c r="CI567" s="88"/>
      <c r="CJ567" s="88"/>
      <c r="CK567" s="88"/>
      <c r="CL567" s="88"/>
      <c r="CM567" s="88"/>
      <c r="CN567" s="88"/>
      <c r="CO567" s="88"/>
      <c r="CP567" s="88"/>
      <c r="CQ567" s="88"/>
      <c r="CR567" s="88"/>
      <c r="CS567" s="88"/>
      <c r="CT567" s="88"/>
      <c r="CU567" s="88"/>
      <c r="CV567" s="88"/>
      <c r="CW567" s="88"/>
      <c r="CX567" s="88"/>
    </row>
    <row r="568" spans="6:102" s="145" customFormat="1"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  <c r="BZ568" s="88"/>
      <c r="CA568" s="88"/>
      <c r="CB568" s="88"/>
      <c r="CC568" s="88"/>
      <c r="CD568" s="88"/>
      <c r="CE568" s="88"/>
      <c r="CF568" s="88"/>
      <c r="CG568" s="88"/>
      <c r="CH568" s="88"/>
      <c r="CI568" s="88"/>
      <c r="CJ568" s="88"/>
      <c r="CK568" s="88"/>
      <c r="CL568" s="88"/>
      <c r="CM568" s="88"/>
      <c r="CN568" s="88"/>
      <c r="CO568" s="88"/>
      <c r="CP568" s="88"/>
      <c r="CQ568" s="88"/>
      <c r="CR568" s="88"/>
      <c r="CS568" s="88"/>
      <c r="CT568" s="88"/>
      <c r="CU568" s="88"/>
      <c r="CV568" s="88"/>
      <c r="CW568" s="88"/>
      <c r="CX568" s="88"/>
    </row>
    <row r="569" spans="6:102" s="145" customFormat="1"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  <c r="BZ569" s="88"/>
      <c r="CA569" s="88"/>
      <c r="CB569" s="88"/>
      <c r="CC569" s="88"/>
      <c r="CD569" s="88"/>
      <c r="CE569" s="88"/>
      <c r="CF569" s="88"/>
      <c r="CG569" s="88"/>
      <c r="CH569" s="88"/>
      <c r="CI569" s="88"/>
      <c r="CJ569" s="88"/>
      <c r="CK569" s="88"/>
      <c r="CL569" s="88"/>
      <c r="CM569" s="88"/>
      <c r="CN569" s="88"/>
      <c r="CO569" s="88"/>
      <c r="CP569" s="88"/>
      <c r="CQ569" s="88"/>
      <c r="CR569" s="88"/>
      <c r="CS569" s="88"/>
      <c r="CT569" s="88"/>
      <c r="CU569" s="88"/>
      <c r="CV569" s="88"/>
      <c r="CW569" s="88"/>
      <c r="CX569" s="88"/>
    </row>
    <row r="570" spans="6:102" s="145" customFormat="1"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  <c r="BZ570" s="88"/>
      <c r="CA570" s="88"/>
      <c r="CB570" s="88"/>
      <c r="CC570" s="88"/>
      <c r="CD570" s="88"/>
      <c r="CE570" s="88"/>
      <c r="CF570" s="88"/>
      <c r="CG570" s="88"/>
      <c r="CH570" s="88"/>
      <c r="CI570" s="88"/>
      <c r="CJ570" s="88"/>
      <c r="CK570" s="88"/>
      <c r="CL570" s="88"/>
      <c r="CM570" s="88"/>
      <c r="CN570" s="88"/>
      <c r="CO570" s="88"/>
      <c r="CP570" s="88"/>
      <c r="CQ570" s="88"/>
      <c r="CR570" s="88"/>
      <c r="CS570" s="88"/>
      <c r="CT570" s="88"/>
      <c r="CU570" s="88"/>
      <c r="CV570" s="88"/>
      <c r="CW570" s="88"/>
      <c r="CX570" s="88"/>
    </row>
    <row r="571" spans="6:102" s="145" customFormat="1"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  <c r="BZ571" s="88"/>
      <c r="CA571" s="88"/>
      <c r="CB571" s="88"/>
      <c r="CC571" s="88"/>
      <c r="CD571" s="88"/>
      <c r="CE571" s="88"/>
      <c r="CF571" s="88"/>
      <c r="CG571" s="88"/>
      <c r="CH571" s="88"/>
      <c r="CI571" s="88"/>
      <c r="CJ571" s="88"/>
      <c r="CK571" s="88"/>
      <c r="CL571" s="88"/>
      <c r="CM571" s="88"/>
      <c r="CN571" s="88"/>
      <c r="CO571" s="88"/>
      <c r="CP571" s="88"/>
      <c r="CQ571" s="88"/>
      <c r="CR571" s="88"/>
      <c r="CS571" s="88"/>
      <c r="CT571" s="88"/>
      <c r="CU571" s="88"/>
      <c r="CV571" s="88"/>
      <c r="CW571" s="88"/>
      <c r="CX571" s="88"/>
    </row>
    <row r="572" spans="6:102" s="145" customFormat="1"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  <c r="BZ572" s="88"/>
      <c r="CA572" s="88"/>
      <c r="CB572" s="88"/>
      <c r="CC572" s="88"/>
      <c r="CD572" s="88"/>
      <c r="CE572" s="88"/>
      <c r="CF572" s="88"/>
      <c r="CG572" s="88"/>
      <c r="CH572" s="88"/>
      <c r="CI572" s="88"/>
      <c r="CJ572" s="88"/>
      <c r="CK572" s="88"/>
      <c r="CL572" s="88"/>
      <c r="CM572" s="88"/>
      <c r="CN572" s="88"/>
      <c r="CO572" s="88"/>
      <c r="CP572" s="88"/>
      <c r="CQ572" s="88"/>
      <c r="CR572" s="88"/>
      <c r="CS572" s="88"/>
      <c r="CT572" s="88"/>
      <c r="CU572" s="88"/>
      <c r="CV572" s="88"/>
      <c r="CW572" s="88"/>
      <c r="CX572" s="88"/>
    </row>
    <row r="573" spans="6:102" s="145" customFormat="1"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  <c r="BZ573" s="88"/>
      <c r="CA573" s="88"/>
      <c r="CB573" s="88"/>
      <c r="CC573" s="88"/>
      <c r="CD573" s="88"/>
      <c r="CE573" s="88"/>
      <c r="CF573" s="88"/>
      <c r="CG573" s="88"/>
      <c r="CH573" s="88"/>
      <c r="CI573" s="88"/>
      <c r="CJ573" s="88"/>
      <c r="CK573" s="88"/>
      <c r="CL573" s="88"/>
      <c r="CM573" s="88"/>
      <c r="CN573" s="88"/>
      <c r="CO573" s="88"/>
      <c r="CP573" s="88"/>
      <c r="CQ573" s="88"/>
      <c r="CR573" s="88"/>
      <c r="CS573" s="88"/>
      <c r="CT573" s="88"/>
      <c r="CU573" s="88"/>
      <c r="CV573" s="88"/>
      <c r="CW573" s="88"/>
      <c r="CX573" s="88"/>
    </row>
    <row r="574" spans="6:102" s="145" customFormat="1"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  <c r="BZ574" s="88"/>
      <c r="CA574" s="88"/>
      <c r="CB574" s="88"/>
      <c r="CC574" s="88"/>
      <c r="CD574" s="88"/>
      <c r="CE574" s="88"/>
      <c r="CF574" s="88"/>
      <c r="CG574" s="88"/>
      <c r="CH574" s="88"/>
      <c r="CI574" s="88"/>
      <c r="CJ574" s="88"/>
      <c r="CK574" s="88"/>
      <c r="CL574" s="88"/>
      <c r="CM574" s="88"/>
      <c r="CN574" s="88"/>
      <c r="CO574" s="88"/>
      <c r="CP574" s="88"/>
      <c r="CQ574" s="88"/>
      <c r="CR574" s="88"/>
      <c r="CS574" s="88"/>
      <c r="CT574" s="88"/>
      <c r="CU574" s="88"/>
      <c r="CV574" s="88"/>
      <c r="CW574" s="88"/>
      <c r="CX574" s="88"/>
    </row>
    <row r="575" spans="6:102" s="145" customFormat="1"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  <c r="BZ575" s="88"/>
      <c r="CA575" s="88"/>
      <c r="CB575" s="88"/>
      <c r="CC575" s="88"/>
      <c r="CD575" s="88"/>
      <c r="CE575" s="88"/>
      <c r="CF575" s="88"/>
      <c r="CG575" s="88"/>
      <c r="CH575" s="88"/>
      <c r="CI575" s="88"/>
      <c r="CJ575" s="88"/>
      <c r="CK575" s="88"/>
      <c r="CL575" s="88"/>
      <c r="CM575" s="88"/>
      <c r="CN575" s="88"/>
      <c r="CO575" s="88"/>
      <c r="CP575" s="88"/>
      <c r="CQ575" s="88"/>
      <c r="CR575" s="88"/>
      <c r="CS575" s="88"/>
      <c r="CT575" s="88"/>
      <c r="CU575" s="88"/>
      <c r="CV575" s="88"/>
      <c r="CW575" s="88"/>
      <c r="CX575" s="88"/>
    </row>
    <row r="576" spans="6:102" s="145" customFormat="1"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  <c r="BZ576" s="88"/>
      <c r="CA576" s="88"/>
      <c r="CB576" s="88"/>
      <c r="CC576" s="88"/>
      <c r="CD576" s="88"/>
      <c r="CE576" s="88"/>
      <c r="CF576" s="88"/>
      <c r="CG576" s="88"/>
      <c r="CH576" s="88"/>
      <c r="CI576" s="88"/>
      <c r="CJ576" s="88"/>
      <c r="CK576" s="88"/>
      <c r="CL576" s="88"/>
      <c r="CM576" s="88"/>
      <c r="CN576" s="88"/>
      <c r="CO576" s="88"/>
      <c r="CP576" s="88"/>
      <c r="CQ576" s="88"/>
      <c r="CR576" s="88"/>
      <c r="CS576" s="88"/>
      <c r="CT576" s="88"/>
      <c r="CU576" s="88"/>
      <c r="CV576" s="88"/>
      <c r="CW576" s="88"/>
      <c r="CX576" s="88"/>
    </row>
    <row r="577" spans="6:102" s="145" customFormat="1"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  <c r="BZ577" s="88"/>
      <c r="CA577" s="88"/>
      <c r="CB577" s="88"/>
      <c r="CC577" s="88"/>
      <c r="CD577" s="88"/>
      <c r="CE577" s="88"/>
      <c r="CF577" s="88"/>
      <c r="CG577" s="88"/>
      <c r="CH577" s="88"/>
      <c r="CI577" s="88"/>
      <c r="CJ577" s="88"/>
      <c r="CK577" s="88"/>
      <c r="CL577" s="88"/>
      <c r="CM577" s="88"/>
      <c r="CN577" s="88"/>
      <c r="CO577" s="88"/>
      <c r="CP577" s="88"/>
      <c r="CQ577" s="88"/>
      <c r="CR577" s="88"/>
      <c r="CS577" s="88"/>
      <c r="CT577" s="88"/>
      <c r="CU577" s="88"/>
      <c r="CV577" s="88"/>
      <c r="CW577" s="88"/>
      <c r="CX577" s="88"/>
    </row>
    <row r="578" spans="6:102" s="145" customFormat="1"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  <c r="BZ578" s="88"/>
      <c r="CA578" s="88"/>
      <c r="CB578" s="88"/>
      <c r="CC578" s="88"/>
      <c r="CD578" s="88"/>
      <c r="CE578" s="88"/>
      <c r="CF578" s="88"/>
      <c r="CG578" s="88"/>
      <c r="CH578" s="88"/>
      <c r="CI578" s="88"/>
      <c r="CJ578" s="88"/>
      <c r="CK578" s="88"/>
      <c r="CL578" s="88"/>
      <c r="CM578" s="88"/>
      <c r="CN578" s="88"/>
      <c r="CO578" s="88"/>
      <c r="CP578" s="88"/>
      <c r="CQ578" s="88"/>
      <c r="CR578" s="88"/>
      <c r="CS578" s="88"/>
      <c r="CT578" s="88"/>
      <c r="CU578" s="88"/>
      <c r="CV578" s="88"/>
      <c r="CW578" s="88"/>
      <c r="CX578" s="88"/>
    </row>
    <row r="579" spans="6:102" s="145" customFormat="1"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  <c r="BZ579" s="88"/>
      <c r="CA579" s="88"/>
      <c r="CB579" s="88"/>
      <c r="CC579" s="88"/>
      <c r="CD579" s="88"/>
      <c r="CE579" s="88"/>
      <c r="CF579" s="88"/>
      <c r="CG579" s="88"/>
      <c r="CH579" s="88"/>
      <c r="CI579" s="88"/>
      <c r="CJ579" s="88"/>
      <c r="CK579" s="88"/>
      <c r="CL579" s="88"/>
      <c r="CM579" s="88"/>
      <c r="CN579" s="88"/>
      <c r="CO579" s="88"/>
      <c r="CP579" s="88"/>
      <c r="CQ579" s="88"/>
      <c r="CR579" s="88"/>
      <c r="CS579" s="88"/>
      <c r="CT579" s="88"/>
      <c r="CU579" s="88"/>
      <c r="CV579" s="88"/>
      <c r="CW579" s="88"/>
      <c r="CX579" s="88"/>
    </row>
    <row r="580" spans="6:102" s="145" customFormat="1"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  <c r="BZ580" s="88"/>
      <c r="CA580" s="88"/>
      <c r="CB580" s="88"/>
      <c r="CC580" s="88"/>
      <c r="CD580" s="88"/>
      <c r="CE580" s="88"/>
      <c r="CF580" s="88"/>
      <c r="CG580" s="88"/>
      <c r="CH580" s="88"/>
      <c r="CI580" s="88"/>
      <c r="CJ580" s="88"/>
      <c r="CK580" s="88"/>
      <c r="CL580" s="88"/>
      <c r="CM580" s="88"/>
      <c r="CN580" s="88"/>
      <c r="CO580" s="88"/>
      <c r="CP580" s="88"/>
      <c r="CQ580" s="88"/>
      <c r="CR580" s="88"/>
      <c r="CS580" s="88"/>
      <c r="CT580" s="88"/>
      <c r="CU580" s="88"/>
      <c r="CV580" s="88"/>
      <c r="CW580" s="88"/>
      <c r="CX580" s="88"/>
    </row>
    <row r="581" spans="6:102" s="145" customFormat="1"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  <c r="BZ581" s="88"/>
      <c r="CA581" s="88"/>
      <c r="CB581" s="88"/>
      <c r="CC581" s="88"/>
      <c r="CD581" s="88"/>
      <c r="CE581" s="88"/>
      <c r="CF581" s="88"/>
      <c r="CG581" s="88"/>
      <c r="CH581" s="88"/>
      <c r="CI581" s="88"/>
      <c r="CJ581" s="88"/>
      <c r="CK581" s="88"/>
      <c r="CL581" s="88"/>
      <c r="CM581" s="88"/>
      <c r="CN581" s="88"/>
      <c r="CO581" s="88"/>
      <c r="CP581" s="88"/>
      <c r="CQ581" s="88"/>
      <c r="CR581" s="88"/>
      <c r="CS581" s="88"/>
      <c r="CT581" s="88"/>
      <c r="CU581" s="88"/>
      <c r="CV581" s="88"/>
      <c r="CW581" s="88"/>
      <c r="CX581" s="88"/>
    </row>
    <row r="582" spans="6:102" s="145" customFormat="1"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  <c r="BZ582" s="88"/>
      <c r="CA582" s="88"/>
      <c r="CB582" s="88"/>
      <c r="CC582" s="88"/>
      <c r="CD582" s="88"/>
      <c r="CE582" s="88"/>
      <c r="CF582" s="88"/>
      <c r="CG582" s="88"/>
      <c r="CH582" s="88"/>
      <c r="CI582" s="88"/>
      <c r="CJ582" s="88"/>
      <c r="CK582" s="88"/>
      <c r="CL582" s="88"/>
      <c r="CM582" s="88"/>
      <c r="CN582" s="88"/>
      <c r="CO582" s="88"/>
      <c r="CP582" s="88"/>
      <c r="CQ582" s="88"/>
      <c r="CR582" s="88"/>
      <c r="CS582" s="88"/>
      <c r="CT582" s="88"/>
      <c r="CU582" s="88"/>
      <c r="CV582" s="88"/>
      <c r="CW582" s="88"/>
      <c r="CX582" s="88"/>
    </row>
    <row r="583" spans="6:102" s="145" customFormat="1"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  <c r="BZ583" s="88"/>
      <c r="CA583" s="88"/>
      <c r="CB583" s="88"/>
      <c r="CC583" s="88"/>
      <c r="CD583" s="88"/>
      <c r="CE583" s="88"/>
      <c r="CF583" s="88"/>
      <c r="CG583" s="88"/>
      <c r="CH583" s="88"/>
      <c r="CI583" s="88"/>
      <c r="CJ583" s="88"/>
      <c r="CK583" s="88"/>
      <c r="CL583" s="88"/>
      <c r="CM583" s="88"/>
      <c r="CN583" s="88"/>
      <c r="CO583" s="88"/>
      <c r="CP583" s="88"/>
      <c r="CQ583" s="88"/>
      <c r="CR583" s="88"/>
      <c r="CS583" s="88"/>
      <c r="CT583" s="88"/>
      <c r="CU583" s="88"/>
      <c r="CV583" s="88"/>
      <c r="CW583" s="88"/>
      <c r="CX583" s="88"/>
    </row>
    <row r="584" spans="6:102" s="145" customFormat="1"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  <c r="BZ584" s="88"/>
      <c r="CA584" s="88"/>
      <c r="CB584" s="88"/>
      <c r="CC584" s="88"/>
      <c r="CD584" s="88"/>
      <c r="CE584" s="88"/>
      <c r="CF584" s="88"/>
      <c r="CG584" s="88"/>
      <c r="CH584" s="88"/>
      <c r="CI584" s="88"/>
      <c r="CJ584" s="88"/>
      <c r="CK584" s="88"/>
      <c r="CL584" s="88"/>
      <c r="CM584" s="88"/>
      <c r="CN584" s="88"/>
      <c r="CO584" s="88"/>
      <c r="CP584" s="88"/>
      <c r="CQ584" s="88"/>
      <c r="CR584" s="88"/>
      <c r="CS584" s="88"/>
      <c r="CT584" s="88"/>
      <c r="CU584" s="88"/>
      <c r="CV584" s="88"/>
      <c r="CW584" s="88"/>
      <c r="CX584" s="88"/>
    </row>
    <row r="585" spans="6:102" s="145" customFormat="1"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  <c r="BZ585" s="88"/>
      <c r="CA585" s="88"/>
      <c r="CB585" s="88"/>
      <c r="CC585" s="88"/>
      <c r="CD585" s="88"/>
      <c r="CE585" s="88"/>
      <c r="CF585" s="88"/>
      <c r="CG585" s="88"/>
      <c r="CH585" s="88"/>
      <c r="CI585" s="88"/>
      <c r="CJ585" s="88"/>
      <c r="CK585" s="88"/>
      <c r="CL585" s="88"/>
      <c r="CM585" s="88"/>
      <c r="CN585" s="88"/>
      <c r="CO585" s="88"/>
      <c r="CP585" s="88"/>
      <c r="CQ585" s="88"/>
      <c r="CR585" s="88"/>
      <c r="CS585" s="88"/>
      <c r="CT585" s="88"/>
      <c r="CU585" s="88"/>
      <c r="CV585" s="88"/>
      <c r="CW585" s="88"/>
      <c r="CX585" s="88"/>
    </row>
    <row r="586" spans="6:102" s="145" customFormat="1"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  <c r="BZ586" s="88"/>
      <c r="CA586" s="88"/>
      <c r="CB586" s="88"/>
      <c r="CC586" s="88"/>
      <c r="CD586" s="88"/>
      <c r="CE586" s="88"/>
      <c r="CF586" s="88"/>
      <c r="CG586" s="88"/>
      <c r="CH586" s="88"/>
      <c r="CI586" s="88"/>
      <c r="CJ586" s="88"/>
      <c r="CK586" s="88"/>
      <c r="CL586" s="88"/>
      <c r="CM586" s="88"/>
      <c r="CN586" s="88"/>
      <c r="CO586" s="88"/>
      <c r="CP586" s="88"/>
      <c r="CQ586" s="88"/>
      <c r="CR586" s="88"/>
      <c r="CS586" s="88"/>
      <c r="CT586" s="88"/>
      <c r="CU586" s="88"/>
      <c r="CV586" s="88"/>
      <c r="CW586" s="88"/>
      <c r="CX586" s="88"/>
    </row>
    <row r="587" spans="6:102" s="145" customFormat="1"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  <c r="BZ587" s="88"/>
      <c r="CA587" s="88"/>
      <c r="CB587" s="88"/>
      <c r="CC587" s="88"/>
      <c r="CD587" s="88"/>
      <c r="CE587" s="88"/>
      <c r="CF587" s="88"/>
      <c r="CG587" s="88"/>
      <c r="CH587" s="88"/>
      <c r="CI587" s="88"/>
      <c r="CJ587" s="88"/>
      <c r="CK587" s="88"/>
      <c r="CL587" s="88"/>
      <c r="CM587" s="88"/>
      <c r="CN587" s="88"/>
      <c r="CO587" s="88"/>
      <c r="CP587" s="88"/>
      <c r="CQ587" s="88"/>
      <c r="CR587" s="88"/>
      <c r="CS587" s="88"/>
      <c r="CT587" s="88"/>
      <c r="CU587" s="88"/>
      <c r="CV587" s="88"/>
      <c r="CW587" s="88"/>
      <c r="CX587" s="88"/>
    </row>
    <row r="588" spans="6:102" s="145" customFormat="1"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  <c r="BZ588" s="88"/>
      <c r="CA588" s="88"/>
      <c r="CB588" s="88"/>
      <c r="CC588" s="88"/>
      <c r="CD588" s="88"/>
      <c r="CE588" s="88"/>
      <c r="CF588" s="88"/>
      <c r="CG588" s="88"/>
      <c r="CH588" s="88"/>
      <c r="CI588" s="88"/>
      <c r="CJ588" s="88"/>
      <c r="CK588" s="88"/>
      <c r="CL588" s="88"/>
      <c r="CM588" s="88"/>
      <c r="CN588" s="88"/>
      <c r="CO588" s="88"/>
      <c r="CP588" s="88"/>
      <c r="CQ588" s="88"/>
      <c r="CR588" s="88"/>
      <c r="CS588" s="88"/>
      <c r="CT588" s="88"/>
      <c r="CU588" s="88"/>
      <c r="CV588" s="88"/>
      <c r="CW588" s="88"/>
      <c r="CX588" s="88"/>
    </row>
    <row r="589" spans="6:102" s="145" customFormat="1"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  <c r="BZ589" s="88"/>
      <c r="CA589" s="88"/>
      <c r="CB589" s="88"/>
      <c r="CC589" s="88"/>
      <c r="CD589" s="88"/>
      <c r="CE589" s="88"/>
      <c r="CF589" s="88"/>
      <c r="CG589" s="88"/>
      <c r="CH589" s="88"/>
      <c r="CI589" s="88"/>
      <c r="CJ589" s="88"/>
      <c r="CK589" s="88"/>
      <c r="CL589" s="88"/>
      <c r="CM589" s="88"/>
      <c r="CN589" s="88"/>
      <c r="CO589" s="88"/>
      <c r="CP589" s="88"/>
      <c r="CQ589" s="88"/>
      <c r="CR589" s="88"/>
      <c r="CS589" s="88"/>
      <c r="CT589" s="88"/>
      <c r="CU589" s="88"/>
      <c r="CV589" s="88"/>
      <c r="CW589" s="88"/>
      <c r="CX589" s="88"/>
    </row>
    <row r="590" spans="6:102" s="145" customFormat="1"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  <c r="BZ590" s="88"/>
      <c r="CA590" s="88"/>
      <c r="CB590" s="88"/>
      <c r="CC590" s="88"/>
      <c r="CD590" s="88"/>
      <c r="CE590" s="88"/>
      <c r="CF590" s="88"/>
      <c r="CG590" s="88"/>
      <c r="CH590" s="88"/>
      <c r="CI590" s="88"/>
      <c r="CJ590" s="88"/>
      <c r="CK590" s="88"/>
      <c r="CL590" s="88"/>
      <c r="CM590" s="88"/>
      <c r="CN590" s="88"/>
      <c r="CO590" s="88"/>
      <c r="CP590" s="88"/>
      <c r="CQ590" s="88"/>
      <c r="CR590" s="88"/>
      <c r="CS590" s="88"/>
      <c r="CT590" s="88"/>
      <c r="CU590" s="88"/>
      <c r="CV590" s="88"/>
      <c r="CW590" s="88"/>
      <c r="CX590" s="88"/>
    </row>
    <row r="591" spans="6:102" s="145" customFormat="1"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  <c r="BZ591" s="88"/>
      <c r="CA591" s="88"/>
      <c r="CB591" s="88"/>
      <c r="CC591" s="88"/>
      <c r="CD591" s="88"/>
      <c r="CE591" s="88"/>
      <c r="CF591" s="88"/>
      <c r="CG591" s="88"/>
      <c r="CH591" s="88"/>
      <c r="CI591" s="88"/>
      <c r="CJ591" s="88"/>
      <c r="CK591" s="88"/>
      <c r="CL591" s="88"/>
      <c r="CM591" s="88"/>
      <c r="CN591" s="88"/>
      <c r="CO591" s="88"/>
      <c r="CP591" s="88"/>
      <c r="CQ591" s="88"/>
      <c r="CR591" s="88"/>
      <c r="CS591" s="88"/>
      <c r="CT591" s="88"/>
      <c r="CU591" s="88"/>
      <c r="CV591" s="88"/>
      <c r="CW591" s="88"/>
      <c r="CX591" s="88"/>
    </row>
    <row r="592" spans="6:102" s="145" customFormat="1"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  <c r="BZ592" s="88"/>
      <c r="CA592" s="88"/>
      <c r="CB592" s="88"/>
      <c r="CC592" s="88"/>
      <c r="CD592" s="88"/>
      <c r="CE592" s="88"/>
      <c r="CF592" s="88"/>
      <c r="CG592" s="88"/>
      <c r="CH592" s="88"/>
      <c r="CI592" s="88"/>
      <c r="CJ592" s="88"/>
      <c r="CK592" s="88"/>
      <c r="CL592" s="88"/>
      <c r="CM592" s="88"/>
      <c r="CN592" s="88"/>
      <c r="CO592" s="88"/>
      <c r="CP592" s="88"/>
      <c r="CQ592" s="88"/>
      <c r="CR592" s="88"/>
      <c r="CS592" s="88"/>
      <c r="CT592" s="88"/>
      <c r="CU592" s="88"/>
      <c r="CV592" s="88"/>
      <c r="CW592" s="88"/>
      <c r="CX592" s="88"/>
    </row>
    <row r="593" spans="6:102" s="145" customFormat="1"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  <c r="BZ593" s="88"/>
      <c r="CA593" s="88"/>
      <c r="CB593" s="88"/>
      <c r="CC593" s="88"/>
      <c r="CD593" s="88"/>
      <c r="CE593" s="88"/>
      <c r="CF593" s="88"/>
      <c r="CG593" s="88"/>
      <c r="CH593" s="88"/>
      <c r="CI593" s="88"/>
      <c r="CJ593" s="88"/>
      <c r="CK593" s="88"/>
      <c r="CL593" s="88"/>
      <c r="CM593" s="88"/>
      <c r="CN593" s="88"/>
      <c r="CO593" s="88"/>
      <c r="CP593" s="88"/>
      <c r="CQ593" s="88"/>
      <c r="CR593" s="88"/>
      <c r="CS593" s="88"/>
      <c r="CT593" s="88"/>
      <c r="CU593" s="88"/>
      <c r="CV593" s="88"/>
      <c r="CW593" s="88"/>
      <c r="CX593" s="88"/>
    </row>
    <row r="594" spans="6:102" s="145" customFormat="1"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  <c r="BZ594" s="88"/>
      <c r="CA594" s="88"/>
      <c r="CB594" s="88"/>
      <c r="CC594" s="88"/>
      <c r="CD594" s="88"/>
      <c r="CE594" s="88"/>
      <c r="CF594" s="88"/>
      <c r="CG594" s="88"/>
      <c r="CH594" s="88"/>
      <c r="CI594" s="88"/>
      <c r="CJ594" s="88"/>
      <c r="CK594" s="88"/>
      <c r="CL594" s="88"/>
      <c r="CM594" s="88"/>
      <c r="CN594" s="88"/>
      <c r="CO594" s="88"/>
      <c r="CP594" s="88"/>
      <c r="CQ594" s="88"/>
      <c r="CR594" s="88"/>
      <c r="CS594" s="88"/>
      <c r="CT594" s="88"/>
      <c r="CU594" s="88"/>
      <c r="CV594" s="88"/>
      <c r="CW594" s="88"/>
      <c r="CX594" s="88"/>
    </row>
    <row r="595" spans="6:102" s="145" customFormat="1"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  <c r="BZ595" s="88"/>
      <c r="CA595" s="88"/>
      <c r="CB595" s="88"/>
      <c r="CC595" s="88"/>
      <c r="CD595" s="88"/>
      <c r="CE595" s="88"/>
      <c r="CF595" s="88"/>
      <c r="CG595" s="88"/>
      <c r="CH595" s="88"/>
      <c r="CI595" s="88"/>
      <c r="CJ595" s="88"/>
      <c r="CK595" s="88"/>
      <c r="CL595" s="88"/>
      <c r="CM595" s="88"/>
      <c r="CN595" s="88"/>
      <c r="CO595" s="88"/>
      <c r="CP595" s="88"/>
      <c r="CQ595" s="88"/>
      <c r="CR595" s="88"/>
      <c r="CS595" s="88"/>
      <c r="CT595" s="88"/>
      <c r="CU595" s="88"/>
      <c r="CV595" s="88"/>
      <c r="CW595" s="88"/>
      <c r="CX595" s="88"/>
    </row>
    <row r="596" spans="6:102" s="145" customFormat="1"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  <c r="BZ596" s="88"/>
      <c r="CA596" s="88"/>
      <c r="CB596" s="88"/>
      <c r="CC596" s="88"/>
      <c r="CD596" s="88"/>
      <c r="CE596" s="88"/>
      <c r="CF596" s="88"/>
      <c r="CG596" s="88"/>
      <c r="CH596" s="88"/>
      <c r="CI596" s="88"/>
      <c r="CJ596" s="88"/>
      <c r="CK596" s="88"/>
      <c r="CL596" s="88"/>
      <c r="CM596" s="88"/>
      <c r="CN596" s="88"/>
      <c r="CO596" s="88"/>
      <c r="CP596" s="88"/>
      <c r="CQ596" s="88"/>
      <c r="CR596" s="88"/>
      <c r="CS596" s="88"/>
      <c r="CT596" s="88"/>
      <c r="CU596" s="88"/>
      <c r="CV596" s="88"/>
      <c r="CW596" s="88"/>
      <c r="CX596" s="88"/>
    </row>
    <row r="597" spans="6:102" s="145" customFormat="1"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  <c r="BZ597" s="88"/>
      <c r="CA597" s="88"/>
      <c r="CB597" s="88"/>
      <c r="CC597" s="88"/>
      <c r="CD597" s="88"/>
      <c r="CE597" s="88"/>
      <c r="CF597" s="88"/>
      <c r="CG597" s="88"/>
      <c r="CH597" s="88"/>
      <c r="CI597" s="88"/>
      <c r="CJ597" s="88"/>
      <c r="CK597" s="88"/>
      <c r="CL597" s="88"/>
      <c r="CM597" s="88"/>
      <c r="CN597" s="88"/>
      <c r="CO597" s="88"/>
      <c r="CP597" s="88"/>
      <c r="CQ597" s="88"/>
      <c r="CR597" s="88"/>
      <c r="CS597" s="88"/>
      <c r="CT597" s="88"/>
      <c r="CU597" s="88"/>
      <c r="CV597" s="88"/>
      <c r="CW597" s="88"/>
      <c r="CX597" s="88"/>
    </row>
    <row r="598" spans="6:102" s="145" customFormat="1"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  <c r="BZ598" s="88"/>
      <c r="CA598" s="88"/>
      <c r="CB598" s="88"/>
      <c r="CC598" s="88"/>
      <c r="CD598" s="88"/>
      <c r="CE598" s="88"/>
      <c r="CF598" s="88"/>
      <c r="CG598" s="88"/>
      <c r="CH598" s="88"/>
      <c r="CI598" s="88"/>
      <c r="CJ598" s="88"/>
      <c r="CK598" s="88"/>
      <c r="CL598" s="88"/>
      <c r="CM598" s="88"/>
      <c r="CN598" s="88"/>
      <c r="CO598" s="88"/>
      <c r="CP598" s="88"/>
      <c r="CQ598" s="88"/>
      <c r="CR598" s="88"/>
      <c r="CS598" s="88"/>
      <c r="CT598" s="88"/>
      <c r="CU598" s="88"/>
      <c r="CV598" s="88"/>
      <c r="CW598" s="88"/>
      <c r="CX598" s="88"/>
    </row>
    <row r="599" spans="6:102" s="145" customFormat="1"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  <c r="BZ599" s="88"/>
      <c r="CA599" s="88"/>
      <c r="CB599" s="88"/>
      <c r="CC599" s="88"/>
      <c r="CD599" s="88"/>
      <c r="CE599" s="88"/>
      <c r="CF599" s="88"/>
      <c r="CG599" s="88"/>
      <c r="CH599" s="88"/>
      <c r="CI599" s="88"/>
      <c r="CJ599" s="88"/>
      <c r="CK599" s="88"/>
      <c r="CL599" s="88"/>
      <c r="CM599" s="88"/>
      <c r="CN599" s="88"/>
      <c r="CO599" s="88"/>
      <c r="CP599" s="88"/>
      <c r="CQ599" s="88"/>
      <c r="CR599" s="88"/>
      <c r="CS599" s="88"/>
      <c r="CT599" s="88"/>
      <c r="CU599" s="88"/>
      <c r="CV599" s="88"/>
      <c r="CW599" s="88"/>
      <c r="CX599" s="88"/>
    </row>
    <row r="600" spans="6:102" s="145" customFormat="1"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  <c r="BZ600" s="88"/>
      <c r="CA600" s="88"/>
      <c r="CB600" s="88"/>
      <c r="CC600" s="88"/>
      <c r="CD600" s="88"/>
      <c r="CE600" s="88"/>
      <c r="CF600" s="88"/>
      <c r="CG600" s="88"/>
      <c r="CH600" s="88"/>
      <c r="CI600" s="88"/>
      <c r="CJ600" s="88"/>
      <c r="CK600" s="88"/>
      <c r="CL600" s="88"/>
      <c r="CM600" s="88"/>
      <c r="CN600" s="88"/>
      <c r="CO600" s="88"/>
      <c r="CP600" s="88"/>
      <c r="CQ600" s="88"/>
      <c r="CR600" s="88"/>
      <c r="CS600" s="88"/>
      <c r="CT600" s="88"/>
      <c r="CU600" s="88"/>
      <c r="CV600" s="88"/>
      <c r="CW600" s="88"/>
      <c r="CX600" s="88"/>
    </row>
    <row r="601" spans="6:102" s="145" customFormat="1"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  <c r="BZ601" s="88"/>
      <c r="CA601" s="88"/>
      <c r="CB601" s="88"/>
      <c r="CC601" s="88"/>
      <c r="CD601" s="88"/>
      <c r="CE601" s="88"/>
      <c r="CF601" s="88"/>
      <c r="CG601" s="88"/>
      <c r="CH601" s="88"/>
      <c r="CI601" s="88"/>
      <c r="CJ601" s="88"/>
      <c r="CK601" s="88"/>
      <c r="CL601" s="88"/>
      <c r="CM601" s="88"/>
      <c r="CN601" s="88"/>
      <c r="CO601" s="88"/>
      <c r="CP601" s="88"/>
      <c r="CQ601" s="88"/>
      <c r="CR601" s="88"/>
      <c r="CS601" s="88"/>
      <c r="CT601" s="88"/>
      <c r="CU601" s="88"/>
      <c r="CV601" s="88"/>
      <c r="CW601" s="88"/>
      <c r="CX601" s="88"/>
    </row>
    <row r="602" spans="6:102" s="145" customFormat="1"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  <c r="BZ602" s="88"/>
      <c r="CA602" s="88"/>
      <c r="CB602" s="88"/>
      <c r="CC602" s="88"/>
      <c r="CD602" s="88"/>
      <c r="CE602" s="88"/>
      <c r="CF602" s="88"/>
      <c r="CG602" s="88"/>
      <c r="CH602" s="88"/>
      <c r="CI602" s="88"/>
      <c r="CJ602" s="88"/>
      <c r="CK602" s="88"/>
      <c r="CL602" s="88"/>
      <c r="CM602" s="88"/>
      <c r="CN602" s="88"/>
      <c r="CO602" s="88"/>
      <c r="CP602" s="88"/>
      <c r="CQ602" s="88"/>
      <c r="CR602" s="88"/>
      <c r="CS602" s="88"/>
      <c r="CT602" s="88"/>
      <c r="CU602" s="88"/>
      <c r="CV602" s="88"/>
      <c r="CW602" s="88"/>
      <c r="CX602" s="88"/>
    </row>
    <row r="603" spans="6:102" s="145" customFormat="1"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  <c r="BZ603" s="88"/>
      <c r="CA603" s="88"/>
      <c r="CB603" s="88"/>
      <c r="CC603" s="88"/>
      <c r="CD603" s="88"/>
      <c r="CE603" s="88"/>
      <c r="CF603" s="88"/>
      <c r="CG603" s="88"/>
      <c r="CH603" s="88"/>
      <c r="CI603" s="88"/>
      <c r="CJ603" s="88"/>
      <c r="CK603" s="88"/>
      <c r="CL603" s="88"/>
      <c r="CM603" s="88"/>
      <c r="CN603" s="88"/>
      <c r="CO603" s="88"/>
      <c r="CP603" s="88"/>
      <c r="CQ603" s="88"/>
      <c r="CR603" s="88"/>
      <c r="CS603" s="88"/>
      <c r="CT603" s="88"/>
      <c r="CU603" s="88"/>
      <c r="CV603" s="88"/>
      <c r="CW603" s="88"/>
      <c r="CX603" s="88"/>
    </row>
    <row r="604" spans="6:102" s="145" customFormat="1"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  <c r="BZ604" s="88"/>
      <c r="CA604" s="88"/>
      <c r="CB604" s="88"/>
      <c r="CC604" s="88"/>
      <c r="CD604" s="88"/>
      <c r="CE604" s="88"/>
      <c r="CF604" s="88"/>
      <c r="CG604" s="88"/>
      <c r="CH604" s="88"/>
      <c r="CI604" s="88"/>
      <c r="CJ604" s="88"/>
      <c r="CK604" s="88"/>
      <c r="CL604" s="88"/>
      <c r="CM604" s="88"/>
      <c r="CN604" s="88"/>
      <c r="CO604" s="88"/>
      <c r="CP604" s="88"/>
      <c r="CQ604" s="88"/>
      <c r="CR604" s="88"/>
      <c r="CS604" s="88"/>
      <c r="CT604" s="88"/>
      <c r="CU604" s="88"/>
      <c r="CV604" s="88"/>
      <c r="CW604" s="88"/>
      <c r="CX604" s="88"/>
    </row>
    <row r="605" spans="6:102" s="145" customFormat="1"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  <c r="BZ605" s="88"/>
      <c r="CA605" s="88"/>
      <c r="CB605" s="88"/>
      <c r="CC605" s="88"/>
      <c r="CD605" s="88"/>
      <c r="CE605" s="88"/>
      <c r="CF605" s="88"/>
      <c r="CG605" s="88"/>
      <c r="CH605" s="88"/>
      <c r="CI605" s="88"/>
      <c r="CJ605" s="88"/>
      <c r="CK605" s="88"/>
      <c r="CL605" s="88"/>
      <c r="CM605" s="88"/>
      <c r="CN605" s="88"/>
      <c r="CO605" s="88"/>
      <c r="CP605" s="88"/>
      <c r="CQ605" s="88"/>
      <c r="CR605" s="88"/>
      <c r="CS605" s="88"/>
      <c r="CT605" s="88"/>
      <c r="CU605" s="88"/>
      <c r="CV605" s="88"/>
      <c r="CW605" s="88"/>
      <c r="CX605" s="88"/>
    </row>
    <row r="606" spans="6:102" s="145" customFormat="1"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  <c r="BZ606" s="88"/>
      <c r="CA606" s="88"/>
      <c r="CB606" s="88"/>
      <c r="CC606" s="88"/>
      <c r="CD606" s="88"/>
      <c r="CE606" s="88"/>
      <c r="CF606" s="88"/>
      <c r="CG606" s="88"/>
      <c r="CH606" s="88"/>
      <c r="CI606" s="88"/>
      <c r="CJ606" s="88"/>
      <c r="CK606" s="88"/>
      <c r="CL606" s="88"/>
      <c r="CM606" s="88"/>
      <c r="CN606" s="88"/>
      <c r="CO606" s="88"/>
      <c r="CP606" s="88"/>
      <c r="CQ606" s="88"/>
      <c r="CR606" s="88"/>
      <c r="CS606" s="88"/>
      <c r="CT606" s="88"/>
      <c r="CU606" s="88"/>
      <c r="CV606" s="88"/>
      <c r="CW606" s="88"/>
      <c r="CX606" s="88"/>
    </row>
    <row r="607" spans="6:102" s="145" customFormat="1"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  <c r="BZ607" s="88"/>
      <c r="CA607" s="88"/>
      <c r="CB607" s="88"/>
      <c r="CC607" s="88"/>
      <c r="CD607" s="88"/>
      <c r="CE607" s="88"/>
      <c r="CF607" s="88"/>
      <c r="CG607" s="88"/>
      <c r="CH607" s="88"/>
      <c r="CI607" s="88"/>
      <c r="CJ607" s="88"/>
      <c r="CK607" s="88"/>
      <c r="CL607" s="88"/>
      <c r="CM607" s="88"/>
      <c r="CN607" s="88"/>
      <c r="CO607" s="88"/>
      <c r="CP607" s="88"/>
      <c r="CQ607" s="88"/>
      <c r="CR607" s="88"/>
      <c r="CS607" s="88"/>
      <c r="CT607" s="88"/>
      <c r="CU607" s="88"/>
      <c r="CV607" s="88"/>
      <c r="CW607" s="88"/>
      <c r="CX607" s="88"/>
    </row>
    <row r="608" spans="6:102" s="145" customFormat="1"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  <c r="BZ608" s="88"/>
      <c r="CA608" s="88"/>
      <c r="CB608" s="88"/>
      <c r="CC608" s="88"/>
      <c r="CD608" s="88"/>
      <c r="CE608" s="88"/>
      <c r="CF608" s="88"/>
      <c r="CG608" s="88"/>
      <c r="CH608" s="88"/>
      <c r="CI608" s="88"/>
      <c r="CJ608" s="88"/>
      <c r="CK608" s="88"/>
      <c r="CL608" s="88"/>
      <c r="CM608" s="88"/>
      <c r="CN608" s="88"/>
      <c r="CO608" s="88"/>
      <c r="CP608" s="88"/>
      <c r="CQ608" s="88"/>
      <c r="CR608" s="88"/>
      <c r="CS608" s="88"/>
      <c r="CT608" s="88"/>
      <c r="CU608" s="88"/>
      <c r="CV608" s="88"/>
      <c r="CW608" s="88"/>
      <c r="CX608" s="88"/>
    </row>
    <row r="609" spans="6:102" s="145" customFormat="1"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  <c r="BZ609" s="88"/>
      <c r="CA609" s="88"/>
      <c r="CB609" s="88"/>
      <c r="CC609" s="88"/>
      <c r="CD609" s="88"/>
      <c r="CE609" s="88"/>
      <c r="CF609" s="88"/>
      <c r="CG609" s="88"/>
      <c r="CH609" s="88"/>
      <c r="CI609" s="88"/>
      <c r="CJ609" s="88"/>
      <c r="CK609" s="88"/>
      <c r="CL609" s="88"/>
      <c r="CM609" s="88"/>
      <c r="CN609" s="88"/>
      <c r="CO609" s="88"/>
      <c r="CP609" s="88"/>
      <c r="CQ609" s="88"/>
      <c r="CR609" s="88"/>
      <c r="CS609" s="88"/>
      <c r="CT609" s="88"/>
      <c r="CU609" s="88"/>
      <c r="CV609" s="88"/>
      <c r="CW609" s="88"/>
      <c r="CX609" s="88"/>
    </row>
    <row r="610" spans="6:102" s="145" customFormat="1"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  <c r="BZ610" s="88"/>
      <c r="CA610" s="88"/>
      <c r="CB610" s="88"/>
      <c r="CC610" s="88"/>
      <c r="CD610" s="88"/>
      <c r="CE610" s="88"/>
      <c r="CF610" s="88"/>
      <c r="CG610" s="88"/>
      <c r="CH610" s="88"/>
      <c r="CI610" s="88"/>
      <c r="CJ610" s="88"/>
      <c r="CK610" s="88"/>
      <c r="CL610" s="88"/>
      <c r="CM610" s="88"/>
      <c r="CN610" s="88"/>
      <c r="CO610" s="88"/>
      <c r="CP610" s="88"/>
      <c r="CQ610" s="88"/>
      <c r="CR610" s="88"/>
      <c r="CS610" s="88"/>
      <c r="CT610" s="88"/>
      <c r="CU610" s="88"/>
      <c r="CV610" s="88"/>
      <c r="CW610" s="88"/>
      <c r="CX610" s="88"/>
    </row>
  </sheetData>
  <mergeCells count="4">
    <mergeCell ref="A5:A7"/>
    <mergeCell ref="B5:B7"/>
    <mergeCell ref="C5:C7"/>
    <mergeCell ref="D5:D7"/>
  </mergeCells>
  <printOptions gridLines="1"/>
  <pageMargins left="1.0900000000000001" right="0.37" top="1.1200000000000001" bottom="0.9" header="0.5" footer="0.5"/>
  <pageSetup paperSize="9" scale="90" orientation="portrait" r:id="rId1"/>
  <headerFooter alignWithMargins="0">
    <oddFooter>&amp;L&amp;8&amp;F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3"/>
  </sheetPr>
  <dimension ref="A1:F263"/>
  <sheetViews>
    <sheetView zoomScaleSheetLayoutView="90" workbookViewId="0">
      <pane xSplit="1" ySplit="6" topLeftCell="B104" activePane="bottomRight" state="frozen"/>
      <selection pane="topRight" activeCell="B1" sqref="B1"/>
      <selection pane="bottomLeft" activeCell="A7" sqref="A7"/>
      <selection pane="bottomRight" activeCell="F107" sqref="F107"/>
    </sheetView>
  </sheetViews>
  <sheetFormatPr defaultColWidth="8" defaultRowHeight="12.75"/>
  <cols>
    <col min="1" max="1" width="46.5703125" style="23" customWidth="1"/>
    <col min="2" max="2" width="13.5703125" style="23" customWidth="1"/>
    <col min="3" max="3" width="13.7109375" style="23" customWidth="1"/>
    <col min="4" max="4" width="13.85546875" style="23" customWidth="1"/>
    <col min="5" max="5" width="13.7109375" style="23" customWidth="1"/>
    <col min="6" max="6" width="13.28515625" style="23" customWidth="1"/>
    <col min="7" max="222" width="8" style="23"/>
    <col min="223" max="223" width="46.5703125" style="23" customWidth="1"/>
    <col min="224" max="224" width="13.5703125" style="23" customWidth="1"/>
    <col min="225" max="225" width="13.7109375" style="23" customWidth="1"/>
    <col min="226" max="226" width="13.85546875" style="23" customWidth="1"/>
    <col min="227" max="227" width="13.7109375" style="23" customWidth="1"/>
    <col min="228" max="228" width="2.42578125" style="23" customWidth="1"/>
    <col min="229" max="229" width="13.140625" style="23" customWidth="1"/>
    <col min="230" max="230" width="12.5703125" style="23" customWidth="1"/>
    <col min="231" max="232" width="13.7109375" style="23" customWidth="1"/>
    <col min="233" max="478" width="8" style="23"/>
    <col min="479" max="479" width="46.5703125" style="23" customWidth="1"/>
    <col min="480" max="480" width="13.5703125" style="23" customWidth="1"/>
    <col min="481" max="481" width="13.7109375" style="23" customWidth="1"/>
    <col min="482" max="482" width="13.85546875" style="23" customWidth="1"/>
    <col min="483" max="483" width="13.7109375" style="23" customWidth="1"/>
    <col min="484" max="484" width="2.42578125" style="23" customWidth="1"/>
    <col min="485" max="485" width="13.140625" style="23" customWidth="1"/>
    <col min="486" max="486" width="12.5703125" style="23" customWidth="1"/>
    <col min="487" max="488" width="13.7109375" style="23" customWidth="1"/>
    <col min="489" max="734" width="8" style="23"/>
    <col min="735" max="735" width="46.5703125" style="23" customWidth="1"/>
    <col min="736" max="736" width="13.5703125" style="23" customWidth="1"/>
    <col min="737" max="737" width="13.7109375" style="23" customWidth="1"/>
    <col min="738" max="738" width="13.85546875" style="23" customWidth="1"/>
    <col min="739" max="739" width="13.7109375" style="23" customWidth="1"/>
    <col min="740" max="740" width="2.42578125" style="23" customWidth="1"/>
    <col min="741" max="741" width="13.140625" style="23" customWidth="1"/>
    <col min="742" max="742" width="12.5703125" style="23" customWidth="1"/>
    <col min="743" max="744" width="13.7109375" style="23" customWidth="1"/>
    <col min="745" max="990" width="8" style="23"/>
    <col min="991" max="991" width="46.5703125" style="23" customWidth="1"/>
    <col min="992" max="992" width="13.5703125" style="23" customWidth="1"/>
    <col min="993" max="993" width="13.7109375" style="23" customWidth="1"/>
    <col min="994" max="994" width="13.85546875" style="23" customWidth="1"/>
    <col min="995" max="995" width="13.7109375" style="23" customWidth="1"/>
    <col min="996" max="996" width="2.42578125" style="23" customWidth="1"/>
    <col min="997" max="997" width="13.140625" style="23" customWidth="1"/>
    <col min="998" max="998" width="12.5703125" style="23" customWidth="1"/>
    <col min="999" max="1000" width="13.7109375" style="23" customWidth="1"/>
    <col min="1001" max="1246" width="8" style="23"/>
    <col min="1247" max="1247" width="46.5703125" style="23" customWidth="1"/>
    <col min="1248" max="1248" width="13.5703125" style="23" customWidth="1"/>
    <col min="1249" max="1249" width="13.7109375" style="23" customWidth="1"/>
    <col min="1250" max="1250" width="13.85546875" style="23" customWidth="1"/>
    <col min="1251" max="1251" width="13.7109375" style="23" customWidth="1"/>
    <col min="1252" max="1252" width="2.42578125" style="23" customWidth="1"/>
    <col min="1253" max="1253" width="13.140625" style="23" customWidth="1"/>
    <col min="1254" max="1254" width="12.5703125" style="23" customWidth="1"/>
    <col min="1255" max="1256" width="13.7109375" style="23" customWidth="1"/>
    <col min="1257" max="1502" width="8" style="23"/>
    <col min="1503" max="1503" width="46.5703125" style="23" customWidth="1"/>
    <col min="1504" max="1504" width="13.5703125" style="23" customWidth="1"/>
    <col min="1505" max="1505" width="13.7109375" style="23" customWidth="1"/>
    <col min="1506" max="1506" width="13.85546875" style="23" customWidth="1"/>
    <col min="1507" max="1507" width="13.7109375" style="23" customWidth="1"/>
    <col min="1508" max="1508" width="2.42578125" style="23" customWidth="1"/>
    <col min="1509" max="1509" width="13.140625" style="23" customWidth="1"/>
    <col min="1510" max="1510" width="12.5703125" style="23" customWidth="1"/>
    <col min="1511" max="1512" width="13.7109375" style="23" customWidth="1"/>
    <col min="1513" max="1758" width="8" style="23"/>
    <col min="1759" max="1759" width="46.5703125" style="23" customWidth="1"/>
    <col min="1760" max="1760" width="13.5703125" style="23" customWidth="1"/>
    <col min="1761" max="1761" width="13.7109375" style="23" customWidth="1"/>
    <col min="1762" max="1762" width="13.85546875" style="23" customWidth="1"/>
    <col min="1763" max="1763" width="13.7109375" style="23" customWidth="1"/>
    <col min="1764" max="1764" width="2.42578125" style="23" customWidth="1"/>
    <col min="1765" max="1765" width="13.140625" style="23" customWidth="1"/>
    <col min="1766" max="1766" width="12.5703125" style="23" customWidth="1"/>
    <col min="1767" max="1768" width="13.7109375" style="23" customWidth="1"/>
    <col min="1769" max="2014" width="8" style="23"/>
    <col min="2015" max="2015" width="46.5703125" style="23" customWidth="1"/>
    <col min="2016" max="2016" width="13.5703125" style="23" customWidth="1"/>
    <col min="2017" max="2017" width="13.7109375" style="23" customWidth="1"/>
    <col min="2018" max="2018" width="13.85546875" style="23" customWidth="1"/>
    <col min="2019" max="2019" width="13.7109375" style="23" customWidth="1"/>
    <col min="2020" max="2020" width="2.42578125" style="23" customWidth="1"/>
    <col min="2021" max="2021" width="13.140625" style="23" customWidth="1"/>
    <col min="2022" max="2022" width="12.5703125" style="23" customWidth="1"/>
    <col min="2023" max="2024" width="13.7109375" style="23" customWidth="1"/>
    <col min="2025" max="2270" width="8" style="23"/>
    <col min="2271" max="2271" width="46.5703125" style="23" customWidth="1"/>
    <col min="2272" max="2272" width="13.5703125" style="23" customWidth="1"/>
    <col min="2273" max="2273" width="13.7109375" style="23" customWidth="1"/>
    <col min="2274" max="2274" width="13.85546875" style="23" customWidth="1"/>
    <col min="2275" max="2275" width="13.7109375" style="23" customWidth="1"/>
    <col min="2276" max="2276" width="2.42578125" style="23" customWidth="1"/>
    <col min="2277" max="2277" width="13.140625" style="23" customWidth="1"/>
    <col min="2278" max="2278" width="12.5703125" style="23" customWidth="1"/>
    <col min="2279" max="2280" width="13.7109375" style="23" customWidth="1"/>
    <col min="2281" max="2526" width="8" style="23"/>
    <col min="2527" max="2527" width="46.5703125" style="23" customWidth="1"/>
    <col min="2528" max="2528" width="13.5703125" style="23" customWidth="1"/>
    <col min="2529" max="2529" width="13.7109375" style="23" customWidth="1"/>
    <col min="2530" max="2530" width="13.85546875" style="23" customWidth="1"/>
    <col min="2531" max="2531" width="13.7109375" style="23" customWidth="1"/>
    <col min="2532" max="2532" width="2.42578125" style="23" customWidth="1"/>
    <col min="2533" max="2533" width="13.140625" style="23" customWidth="1"/>
    <col min="2534" max="2534" width="12.5703125" style="23" customWidth="1"/>
    <col min="2535" max="2536" width="13.7109375" style="23" customWidth="1"/>
    <col min="2537" max="2782" width="8" style="23"/>
    <col min="2783" max="2783" width="46.5703125" style="23" customWidth="1"/>
    <col min="2784" max="2784" width="13.5703125" style="23" customWidth="1"/>
    <col min="2785" max="2785" width="13.7109375" style="23" customWidth="1"/>
    <col min="2786" max="2786" width="13.85546875" style="23" customWidth="1"/>
    <col min="2787" max="2787" width="13.7109375" style="23" customWidth="1"/>
    <col min="2788" max="2788" width="2.42578125" style="23" customWidth="1"/>
    <col min="2789" max="2789" width="13.140625" style="23" customWidth="1"/>
    <col min="2790" max="2790" width="12.5703125" style="23" customWidth="1"/>
    <col min="2791" max="2792" width="13.7109375" style="23" customWidth="1"/>
    <col min="2793" max="3038" width="8" style="23"/>
    <col min="3039" max="3039" width="46.5703125" style="23" customWidth="1"/>
    <col min="3040" max="3040" width="13.5703125" style="23" customWidth="1"/>
    <col min="3041" max="3041" width="13.7109375" style="23" customWidth="1"/>
    <col min="3042" max="3042" width="13.85546875" style="23" customWidth="1"/>
    <col min="3043" max="3043" width="13.7109375" style="23" customWidth="1"/>
    <col min="3044" max="3044" width="2.42578125" style="23" customWidth="1"/>
    <col min="3045" max="3045" width="13.140625" style="23" customWidth="1"/>
    <col min="3046" max="3046" width="12.5703125" style="23" customWidth="1"/>
    <col min="3047" max="3048" width="13.7109375" style="23" customWidth="1"/>
    <col min="3049" max="3294" width="8" style="23"/>
    <col min="3295" max="3295" width="46.5703125" style="23" customWidth="1"/>
    <col min="3296" max="3296" width="13.5703125" style="23" customWidth="1"/>
    <col min="3297" max="3297" width="13.7109375" style="23" customWidth="1"/>
    <col min="3298" max="3298" width="13.85546875" style="23" customWidth="1"/>
    <col min="3299" max="3299" width="13.7109375" style="23" customWidth="1"/>
    <col min="3300" max="3300" width="2.42578125" style="23" customWidth="1"/>
    <col min="3301" max="3301" width="13.140625" style="23" customWidth="1"/>
    <col min="3302" max="3302" width="12.5703125" style="23" customWidth="1"/>
    <col min="3303" max="3304" width="13.7109375" style="23" customWidth="1"/>
    <col min="3305" max="3550" width="8" style="23"/>
    <col min="3551" max="3551" width="46.5703125" style="23" customWidth="1"/>
    <col min="3552" max="3552" width="13.5703125" style="23" customWidth="1"/>
    <col min="3553" max="3553" width="13.7109375" style="23" customWidth="1"/>
    <col min="3554" max="3554" width="13.85546875" style="23" customWidth="1"/>
    <col min="3555" max="3555" width="13.7109375" style="23" customWidth="1"/>
    <col min="3556" max="3556" width="2.42578125" style="23" customWidth="1"/>
    <col min="3557" max="3557" width="13.140625" style="23" customWidth="1"/>
    <col min="3558" max="3558" width="12.5703125" style="23" customWidth="1"/>
    <col min="3559" max="3560" width="13.7109375" style="23" customWidth="1"/>
    <col min="3561" max="3806" width="8" style="23"/>
    <col min="3807" max="3807" width="46.5703125" style="23" customWidth="1"/>
    <col min="3808" max="3808" width="13.5703125" style="23" customWidth="1"/>
    <col min="3809" max="3809" width="13.7109375" style="23" customWidth="1"/>
    <col min="3810" max="3810" width="13.85546875" style="23" customWidth="1"/>
    <col min="3811" max="3811" width="13.7109375" style="23" customWidth="1"/>
    <col min="3812" max="3812" width="2.42578125" style="23" customWidth="1"/>
    <col min="3813" max="3813" width="13.140625" style="23" customWidth="1"/>
    <col min="3814" max="3814" width="12.5703125" style="23" customWidth="1"/>
    <col min="3815" max="3816" width="13.7109375" style="23" customWidth="1"/>
    <col min="3817" max="4062" width="8" style="23"/>
    <col min="4063" max="4063" width="46.5703125" style="23" customWidth="1"/>
    <col min="4064" max="4064" width="13.5703125" style="23" customWidth="1"/>
    <col min="4065" max="4065" width="13.7109375" style="23" customWidth="1"/>
    <col min="4066" max="4066" width="13.85546875" style="23" customWidth="1"/>
    <col min="4067" max="4067" width="13.7109375" style="23" customWidth="1"/>
    <col min="4068" max="4068" width="2.42578125" style="23" customWidth="1"/>
    <col min="4069" max="4069" width="13.140625" style="23" customWidth="1"/>
    <col min="4070" max="4070" width="12.5703125" style="23" customWidth="1"/>
    <col min="4071" max="4072" width="13.7109375" style="23" customWidth="1"/>
    <col min="4073" max="4318" width="8" style="23"/>
    <col min="4319" max="4319" width="46.5703125" style="23" customWidth="1"/>
    <col min="4320" max="4320" width="13.5703125" style="23" customWidth="1"/>
    <col min="4321" max="4321" width="13.7109375" style="23" customWidth="1"/>
    <col min="4322" max="4322" width="13.85546875" style="23" customWidth="1"/>
    <col min="4323" max="4323" width="13.7109375" style="23" customWidth="1"/>
    <col min="4324" max="4324" width="2.42578125" style="23" customWidth="1"/>
    <col min="4325" max="4325" width="13.140625" style="23" customWidth="1"/>
    <col min="4326" max="4326" width="12.5703125" style="23" customWidth="1"/>
    <col min="4327" max="4328" width="13.7109375" style="23" customWidth="1"/>
    <col min="4329" max="4574" width="8" style="23"/>
    <col min="4575" max="4575" width="46.5703125" style="23" customWidth="1"/>
    <col min="4576" max="4576" width="13.5703125" style="23" customWidth="1"/>
    <col min="4577" max="4577" width="13.7109375" style="23" customWidth="1"/>
    <col min="4578" max="4578" width="13.85546875" style="23" customWidth="1"/>
    <col min="4579" max="4579" width="13.7109375" style="23" customWidth="1"/>
    <col min="4580" max="4580" width="2.42578125" style="23" customWidth="1"/>
    <col min="4581" max="4581" width="13.140625" style="23" customWidth="1"/>
    <col min="4582" max="4582" width="12.5703125" style="23" customWidth="1"/>
    <col min="4583" max="4584" width="13.7109375" style="23" customWidth="1"/>
    <col min="4585" max="4830" width="8" style="23"/>
    <col min="4831" max="4831" width="46.5703125" style="23" customWidth="1"/>
    <col min="4832" max="4832" width="13.5703125" style="23" customWidth="1"/>
    <col min="4833" max="4833" width="13.7109375" style="23" customWidth="1"/>
    <col min="4834" max="4834" width="13.85546875" style="23" customWidth="1"/>
    <col min="4835" max="4835" width="13.7109375" style="23" customWidth="1"/>
    <col min="4836" max="4836" width="2.42578125" style="23" customWidth="1"/>
    <col min="4837" max="4837" width="13.140625" style="23" customWidth="1"/>
    <col min="4838" max="4838" width="12.5703125" style="23" customWidth="1"/>
    <col min="4839" max="4840" width="13.7109375" style="23" customWidth="1"/>
    <col min="4841" max="5086" width="8" style="23"/>
    <col min="5087" max="5087" width="46.5703125" style="23" customWidth="1"/>
    <col min="5088" max="5088" width="13.5703125" style="23" customWidth="1"/>
    <col min="5089" max="5089" width="13.7109375" style="23" customWidth="1"/>
    <col min="5090" max="5090" width="13.85546875" style="23" customWidth="1"/>
    <col min="5091" max="5091" width="13.7109375" style="23" customWidth="1"/>
    <col min="5092" max="5092" width="2.42578125" style="23" customWidth="1"/>
    <col min="5093" max="5093" width="13.140625" style="23" customWidth="1"/>
    <col min="5094" max="5094" width="12.5703125" style="23" customWidth="1"/>
    <col min="5095" max="5096" width="13.7109375" style="23" customWidth="1"/>
    <col min="5097" max="5342" width="8" style="23"/>
    <col min="5343" max="5343" width="46.5703125" style="23" customWidth="1"/>
    <col min="5344" max="5344" width="13.5703125" style="23" customWidth="1"/>
    <col min="5345" max="5345" width="13.7109375" style="23" customWidth="1"/>
    <col min="5346" max="5346" width="13.85546875" style="23" customWidth="1"/>
    <col min="5347" max="5347" width="13.7109375" style="23" customWidth="1"/>
    <col min="5348" max="5348" width="2.42578125" style="23" customWidth="1"/>
    <col min="5349" max="5349" width="13.140625" style="23" customWidth="1"/>
    <col min="5350" max="5350" width="12.5703125" style="23" customWidth="1"/>
    <col min="5351" max="5352" width="13.7109375" style="23" customWidth="1"/>
    <col min="5353" max="5598" width="8" style="23"/>
    <col min="5599" max="5599" width="46.5703125" style="23" customWidth="1"/>
    <col min="5600" max="5600" width="13.5703125" style="23" customWidth="1"/>
    <col min="5601" max="5601" width="13.7109375" style="23" customWidth="1"/>
    <col min="5602" max="5602" width="13.85546875" style="23" customWidth="1"/>
    <col min="5603" max="5603" width="13.7109375" style="23" customWidth="1"/>
    <col min="5604" max="5604" width="2.42578125" style="23" customWidth="1"/>
    <col min="5605" max="5605" width="13.140625" style="23" customWidth="1"/>
    <col min="5606" max="5606" width="12.5703125" style="23" customWidth="1"/>
    <col min="5607" max="5608" width="13.7109375" style="23" customWidth="1"/>
    <col min="5609" max="5854" width="8" style="23"/>
    <col min="5855" max="5855" width="46.5703125" style="23" customWidth="1"/>
    <col min="5856" max="5856" width="13.5703125" style="23" customWidth="1"/>
    <col min="5857" max="5857" width="13.7109375" style="23" customWidth="1"/>
    <col min="5858" max="5858" width="13.85546875" style="23" customWidth="1"/>
    <col min="5859" max="5859" width="13.7109375" style="23" customWidth="1"/>
    <col min="5860" max="5860" width="2.42578125" style="23" customWidth="1"/>
    <col min="5861" max="5861" width="13.140625" style="23" customWidth="1"/>
    <col min="5862" max="5862" width="12.5703125" style="23" customWidth="1"/>
    <col min="5863" max="5864" width="13.7109375" style="23" customWidth="1"/>
    <col min="5865" max="6110" width="8" style="23"/>
    <col min="6111" max="6111" width="46.5703125" style="23" customWidth="1"/>
    <col min="6112" max="6112" width="13.5703125" style="23" customWidth="1"/>
    <col min="6113" max="6113" width="13.7109375" style="23" customWidth="1"/>
    <col min="6114" max="6114" width="13.85546875" style="23" customWidth="1"/>
    <col min="6115" max="6115" width="13.7109375" style="23" customWidth="1"/>
    <col min="6116" max="6116" width="2.42578125" style="23" customWidth="1"/>
    <col min="6117" max="6117" width="13.140625" style="23" customWidth="1"/>
    <col min="6118" max="6118" width="12.5703125" style="23" customWidth="1"/>
    <col min="6119" max="6120" width="13.7109375" style="23" customWidth="1"/>
    <col min="6121" max="6366" width="8" style="23"/>
    <col min="6367" max="6367" width="46.5703125" style="23" customWidth="1"/>
    <col min="6368" max="6368" width="13.5703125" style="23" customWidth="1"/>
    <col min="6369" max="6369" width="13.7109375" style="23" customWidth="1"/>
    <col min="6370" max="6370" width="13.85546875" style="23" customWidth="1"/>
    <col min="6371" max="6371" width="13.7109375" style="23" customWidth="1"/>
    <col min="6372" max="6372" width="2.42578125" style="23" customWidth="1"/>
    <col min="6373" max="6373" width="13.140625" style="23" customWidth="1"/>
    <col min="6374" max="6374" width="12.5703125" style="23" customWidth="1"/>
    <col min="6375" max="6376" width="13.7109375" style="23" customWidth="1"/>
    <col min="6377" max="6622" width="8" style="23"/>
    <col min="6623" max="6623" width="46.5703125" style="23" customWidth="1"/>
    <col min="6624" max="6624" width="13.5703125" style="23" customWidth="1"/>
    <col min="6625" max="6625" width="13.7109375" style="23" customWidth="1"/>
    <col min="6626" max="6626" width="13.85546875" style="23" customWidth="1"/>
    <col min="6627" max="6627" width="13.7109375" style="23" customWidth="1"/>
    <col min="6628" max="6628" width="2.42578125" style="23" customWidth="1"/>
    <col min="6629" max="6629" width="13.140625" style="23" customWidth="1"/>
    <col min="6630" max="6630" width="12.5703125" style="23" customWidth="1"/>
    <col min="6631" max="6632" width="13.7109375" style="23" customWidth="1"/>
    <col min="6633" max="6878" width="8" style="23"/>
    <col min="6879" max="6879" width="46.5703125" style="23" customWidth="1"/>
    <col min="6880" max="6880" width="13.5703125" style="23" customWidth="1"/>
    <col min="6881" max="6881" width="13.7109375" style="23" customWidth="1"/>
    <col min="6882" max="6882" width="13.85546875" style="23" customWidth="1"/>
    <col min="6883" max="6883" width="13.7109375" style="23" customWidth="1"/>
    <col min="6884" max="6884" width="2.42578125" style="23" customWidth="1"/>
    <col min="6885" max="6885" width="13.140625" style="23" customWidth="1"/>
    <col min="6886" max="6886" width="12.5703125" style="23" customWidth="1"/>
    <col min="6887" max="6888" width="13.7109375" style="23" customWidth="1"/>
    <col min="6889" max="7134" width="8" style="23"/>
    <col min="7135" max="7135" width="46.5703125" style="23" customWidth="1"/>
    <col min="7136" max="7136" width="13.5703125" style="23" customWidth="1"/>
    <col min="7137" max="7137" width="13.7109375" style="23" customWidth="1"/>
    <col min="7138" max="7138" width="13.85546875" style="23" customWidth="1"/>
    <col min="7139" max="7139" width="13.7109375" style="23" customWidth="1"/>
    <col min="7140" max="7140" width="2.42578125" style="23" customWidth="1"/>
    <col min="7141" max="7141" width="13.140625" style="23" customWidth="1"/>
    <col min="7142" max="7142" width="12.5703125" style="23" customWidth="1"/>
    <col min="7143" max="7144" width="13.7109375" style="23" customWidth="1"/>
    <col min="7145" max="7390" width="8" style="23"/>
    <col min="7391" max="7391" width="46.5703125" style="23" customWidth="1"/>
    <col min="7392" max="7392" width="13.5703125" style="23" customWidth="1"/>
    <col min="7393" max="7393" width="13.7109375" style="23" customWidth="1"/>
    <col min="7394" max="7394" width="13.85546875" style="23" customWidth="1"/>
    <col min="7395" max="7395" width="13.7109375" style="23" customWidth="1"/>
    <col min="7396" max="7396" width="2.42578125" style="23" customWidth="1"/>
    <col min="7397" max="7397" width="13.140625" style="23" customWidth="1"/>
    <col min="7398" max="7398" width="12.5703125" style="23" customWidth="1"/>
    <col min="7399" max="7400" width="13.7109375" style="23" customWidth="1"/>
    <col min="7401" max="7646" width="8" style="23"/>
    <col min="7647" max="7647" width="46.5703125" style="23" customWidth="1"/>
    <col min="7648" max="7648" width="13.5703125" style="23" customWidth="1"/>
    <col min="7649" max="7649" width="13.7109375" style="23" customWidth="1"/>
    <col min="7650" max="7650" width="13.85546875" style="23" customWidth="1"/>
    <col min="7651" max="7651" width="13.7109375" style="23" customWidth="1"/>
    <col min="7652" max="7652" width="2.42578125" style="23" customWidth="1"/>
    <col min="7653" max="7653" width="13.140625" style="23" customWidth="1"/>
    <col min="7654" max="7654" width="12.5703125" style="23" customWidth="1"/>
    <col min="7655" max="7656" width="13.7109375" style="23" customWidth="1"/>
    <col min="7657" max="7902" width="8" style="23"/>
    <col min="7903" max="7903" width="46.5703125" style="23" customWidth="1"/>
    <col min="7904" max="7904" width="13.5703125" style="23" customWidth="1"/>
    <col min="7905" max="7905" width="13.7109375" style="23" customWidth="1"/>
    <col min="7906" max="7906" width="13.85546875" style="23" customWidth="1"/>
    <col min="7907" max="7907" width="13.7109375" style="23" customWidth="1"/>
    <col min="7908" max="7908" width="2.42578125" style="23" customWidth="1"/>
    <col min="7909" max="7909" width="13.140625" style="23" customWidth="1"/>
    <col min="7910" max="7910" width="12.5703125" style="23" customWidth="1"/>
    <col min="7911" max="7912" width="13.7109375" style="23" customWidth="1"/>
    <col min="7913" max="8158" width="8" style="23"/>
    <col min="8159" max="8159" width="46.5703125" style="23" customWidth="1"/>
    <col min="8160" max="8160" width="13.5703125" style="23" customWidth="1"/>
    <col min="8161" max="8161" width="13.7109375" style="23" customWidth="1"/>
    <col min="8162" max="8162" width="13.85546875" style="23" customWidth="1"/>
    <col min="8163" max="8163" width="13.7109375" style="23" customWidth="1"/>
    <col min="8164" max="8164" width="2.42578125" style="23" customWidth="1"/>
    <col min="8165" max="8165" width="13.140625" style="23" customWidth="1"/>
    <col min="8166" max="8166" width="12.5703125" style="23" customWidth="1"/>
    <col min="8167" max="8168" width="13.7109375" style="23" customWidth="1"/>
    <col min="8169" max="8414" width="8" style="23"/>
    <col min="8415" max="8415" width="46.5703125" style="23" customWidth="1"/>
    <col min="8416" max="8416" width="13.5703125" style="23" customWidth="1"/>
    <col min="8417" max="8417" width="13.7109375" style="23" customWidth="1"/>
    <col min="8418" max="8418" width="13.85546875" style="23" customWidth="1"/>
    <col min="8419" max="8419" width="13.7109375" style="23" customWidth="1"/>
    <col min="8420" max="8420" width="2.42578125" style="23" customWidth="1"/>
    <col min="8421" max="8421" width="13.140625" style="23" customWidth="1"/>
    <col min="8422" max="8422" width="12.5703125" style="23" customWidth="1"/>
    <col min="8423" max="8424" width="13.7109375" style="23" customWidth="1"/>
    <col min="8425" max="8670" width="8" style="23"/>
    <col min="8671" max="8671" width="46.5703125" style="23" customWidth="1"/>
    <col min="8672" max="8672" width="13.5703125" style="23" customWidth="1"/>
    <col min="8673" max="8673" width="13.7109375" style="23" customWidth="1"/>
    <col min="8674" max="8674" width="13.85546875" style="23" customWidth="1"/>
    <col min="8675" max="8675" width="13.7109375" style="23" customWidth="1"/>
    <col min="8676" max="8676" width="2.42578125" style="23" customWidth="1"/>
    <col min="8677" max="8677" width="13.140625" style="23" customWidth="1"/>
    <col min="8678" max="8678" width="12.5703125" style="23" customWidth="1"/>
    <col min="8679" max="8680" width="13.7109375" style="23" customWidth="1"/>
    <col min="8681" max="8926" width="8" style="23"/>
    <col min="8927" max="8927" width="46.5703125" style="23" customWidth="1"/>
    <col min="8928" max="8928" width="13.5703125" style="23" customWidth="1"/>
    <col min="8929" max="8929" width="13.7109375" style="23" customWidth="1"/>
    <col min="8930" max="8930" width="13.85546875" style="23" customWidth="1"/>
    <col min="8931" max="8931" width="13.7109375" style="23" customWidth="1"/>
    <col min="8932" max="8932" width="2.42578125" style="23" customWidth="1"/>
    <col min="8933" max="8933" width="13.140625" style="23" customWidth="1"/>
    <col min="8934" max="8934" width="12.5703125" style="23" customWidth="1"/>
    <col min="8935" max="8936" width="13.7109375" style="23" customWidth="1"/>
    <col min="8937" max="9182" width="8" style="23"/>
    <col min="9183" max="9183" width="46.5703125" style="23" customWidth="1"/>
    <col min="9184" max="9184" width="13.5703125" style="23" customWidth="1"/>
    <col min="9185" max="9185" width="13.7109375" style="23" customWidth="1"/>
    <col min="9186" max="9186" width="13.85546875" style="23" customWidth="1"/>
    <col min="9187" max="9187" width="13.7109375" style="23" customWidth="1"/>
    <col min="9188" max="9188" width="2.42578125" style="23" customWidth="1"/>
    <col min="9189" max="9189" width="13.140625" style="23" customWidth="1"/>
    <col min="9190" max="9190" width="12.5703125" style="23" customWidth="1"/>
    <col min="9191" max="9192" width="13.7109375" style="23" customWidth="1"/>
    <col min="9193" max="9438" width="8" style="23"/>
    <col min="9439" max="9439" width="46.5703125" style="23" customWidth="1"/>
    <col min="9440" max="9440" width="13.5703125" style="23" customWidth="1"/>
    <col min="9441" max="9441" width="13.7109375" style="23" customWidth="1"/>
    <col min="9442" max="9442" width="13.85546875" style="23" customWidth="1"/>
    <col min="9443" max="9443" width="13.7109375" style="23" customWidth="1"/>
    <col min="9444" max="9444" width="2.42578125" style="23" customWidth="1"/>
    <col min="9445" max="9445" width="13.140625" style="23" customWidth="1"/>
    <col min="9446" max="9446" width="12.5703125" style="23" customWidth="1"/>
    <col min="9447" max="9448" width="13.7109375" style="23" customWidth="1"/>
    <col min="9449" max="9694" width="8" style="23"/>
    <col min="9695" max="9695" width="46.5703125" style="23" customWidth="1"/>
    <col min="9696" max="9696" width="13.5703125" style="23" customWidth="1"/>
    <col min="9697" max="9697" width="13.7109375" style="23" customWidth="1"/>
    <col min="9698" max="9698" width="13.85546875" style="23" customWidth="1"/>
    <col min="9699" max="9699" width="13.7109375" style="23" customWidth="1"/>
    <col min="9700" max="9700" width="2.42578125" style="23" customWidth="1"/>
    <col min="9701" max="9701" width="13.140625" style="23" customWidth="1"/>
    <col min="9702" max="9702" width="12.5703125" style="23" customWidth="1"/>
    <col min="9703" max="9704" width="13.7109375" style="23" customWidth="1"/>
    <col min="9705" max="9950" width="8" style="23"/>
    <col min="9951" max="9951" width="46.5703125" style="23" customWidth="1"/>
    <col min="9952" max="9952" width="13.5703125" style="23" customWidth="1"/>
    <col min="9953" max="9953" width="13.7109375" style="23" customWidth="1"/>
    <col min="9954" max="9954" width="13.85546875" style="23" customWidth="1"/>
    <col min="9955" max="9955" width="13.7109375" style="23" customWidth="1"/>
    <col min="9956" max="9956" width="2.42578125" style="23" customWidth="1"/>
    <col min="9957" max="9957" width="13.140625" style="23" customWidth="1"/>
    <col min="9958" max="9958" width="12.5703125" style="23" customWidth="1"/>
    <col min="9959" max="9960" width="13.7109375" style="23" customWidth="1"/>
    <col min="9961" max="10206" width="8" style="23"/>
    <col min="10207" max="10207" width="46.5703125" style="23" customWidth="1"/>
    <col min="10208" max="10208" width="13.5703125" style="23" customWidth="1"/>
    <col min="10209" max="10209" width="13.7109375" style="23" customWidth="1"/>
    <col min="10210" max="10210" width="13.85546875" style="23" customWidth="1"/>
    <col min="10211" max="10211" width="13.7109375" style="23" customWidth="1"/>
    <col min="10212" max="10212" width="2.42578125" style="23" customWidth="1"/>
    <col min="10213" max="10213" width="13.140625" style="23" customWidth="1"/>
    <col min="10214" max="10214" width="12.5703125" style="23" customWidth="1"/>
    <col min="10215" max="10216" width="13.7109375" style="23" customWidth="1"/>
    <col min="10217" max="10462" width="8" style="23"/>
    <col min="10463" max="10463" width="46.5703125" style="23" customWidth="1"/>
    <col min="10464" max="10464" width="13.5703125" style="23" customWidth="1"/>
    <col min="10465" max="10465" width="13.7109375" style="23" customWidth="1"/>
    <col min="10466" max="10466" width="13.85546875" style="23" customWidth="1"/>
    <col min="10467" max="10467" width="13.7109375" style="23" customWidth="1"/>
    <col min="10468" max="10468" width="2.42578125" style="23" customWidth="1"/>
    <col min="10469" max="10469" width="13.140625" style="23" customWidth="1"/>
    <col min="10470" max="10470" width="12.5703125" style="23" customWidth="1"/>
    <col min="10471" max="10472" width="13.7109375" style="23" customWidth="1"/>
    <col min="10473" max="10718" width="8" style="23"/>
    <col min="10719" max="10719" width="46.5703125" style="23" customWidth="1"/>
    <col min="10720" max="10720" width="13.5703125" style="23" customWidth="1"/>
    <col min="10721" max="10721" width="13.7109375" style="23" customWidth="1"/>
    <col min="10722" max="10722" width="13.85546875" style="23" customWidth="1"/>
    <col min="10723" max="10723" width="13.7109375" style="23" customWidth="1"/>
    <col min="10724" max="10724" width="2.42578125" style="23" customWidth="1"/>
    <col min="10725" max="10725" width="13.140625" style="23" customWidth="1"/>
    <col min="10726" max="10726" width="12.5703125" style="23" customWidth="1"/>
    <col min="10727" max="10728" width="13.7109375" style="23" customWidth="1"/>
    <col min="10729" max="10974" width="8" style="23"/>
    <col min="10975" max="10975" width="46.5703125" style="23" customWidth="1"/>
    <col min="10976" max="10976" width="13.5703125" style="23" customWidth="1"/>
    <col min="10977" max="10977" width="13.7109375" style="23" customWidth="1"/>
    <col min="10978" max="10978" width="13.85546875" style="23" customWidth="1"/>
    <col min="10979" max="10979" width="13.7109375" style="23" customWidth="1"/>
    <col min="10980" max="10980" width="2.42578125" style="23" customWidth="1"/>
    <col min="10981" max="10981" width="13.140625" style="23" customWidth="1"/>
    <col min="10982" max="10982" width="12.5703125" style="23" customWidth="1"/>
    <col min="10983" max="10984" width="13.7109375" style="23" customWidth="1"/>
    <col min="10985" max="11230" width="8" style="23"/>
    <col min="11231" max="11231" width="46.5703125" style="23" customWidth="1"/>
    <col min="11232" max="11232" width="13.5703125" style="23" customWidth="1"/>
    <col min="11233" max="11233" width="13.7109375" style="23" customWidth="1"/>
    <col min="11234" max="11234" width="13.85546875" style="23" customWidth="1"/>
    <col min="11235" max="11235" width="13.7109375" style="23" customWidth="1"/>
    <col min="11236" max="11236" width="2.42578125" style="23" customWidth="1"/>
    <col min="11237" max="11237" width="13.140625" style="23" customWidth="1"/>
    <col min="11238" max="11238" width="12.5703125" style="23" customWidth="1"/>
    <col min="11239" max="11240" width="13.7109375" style="23" customWidth="1"/>
    <col min="11241" max="11486" width="8" style="23"/>
    <col min="11487" max="11487" width="46.5703125" style="23" customWidth="1"/>
    <col min="11488" max="11488" width="13.5703125" style="23" customWidth="1"/>
    <col min="11489" max="11489" width="13.7109375" style="23" customWidth="1"/>
    <col min="11490" max="11490" width="13.85546875" style="23" customWidth="1"/>
    <col min="11491" max="11491" width="13.7109375" style="23" customWidth="1"/>
    <col min="11492" max="11492" width="2.42578125" style="23" customWidth="1"/>
    <col min="11493" max="11493" width="13.140625" style="23" customWidth="1"/>
    <col min="11494" max="11494" width="12.5703125" style="23" customWidth="1"/>
    <col min="11495" max="11496" width="13.7109375" style="23" customWidth="1"/>
    <col min="11497" max="11742" width="8" style="23"/>
    <col min="11743" max="11743" width="46.5703125" style="23" customWidth="1"/>
    <col min="11744" max="11744" width="13.5703125" style="23" customWidth="1"/>
    <col min="11745" max="11745" width="13.7109375" style="23" customWidth="1"/>
    <col min="11746" max="11746" width="13.85546875" style="23" customWidth="1"/>
    <col min="11747" max="11747" width="13.7109375" style="23" customWidth="1"/>
    <col min="11748" max="11748" width="2.42578125" style="23" customWidth="1"/>
    <col min="11749" max="11749" width="13.140625" style="23" customWidth="1"/>
    <col min="11750" max="11750" width="12.5703125" style="23" customWidth="1"/>
    <col min="11751" max="11752" width="13.7109375" style="23" customWidth="1"/>
    <col min="11753" max="11998" width="8" style="23"/>
    <col min="11999" max="11999" width="46.5703125" style="23" customWidth="1"/>
    <col min="12000" max="12000" width="13.5703125" style="23" customWidth="1"/>
    <col min="12001" max="12001" width="13.7109375" style="23" customWidth="1"/>
    <col min="12002" max="12002" width="13.85546875" style="23" customWidth="1"/>
    <col min="12003" max="12003" width="13.7109375" style="23" customWidth="1"/>
    <col min="12004" max="12004" width="2.42578125" style="23" customWidth="1"/>
    <col min="12005" max="12005" width="13.140625" style="23" customWidth="1"/>
    <col min="12006" max="12006" width="12.5703125" style="23" customWidth="1"/>
    <col min="12007" max="12008" width="13.7109375" style="23" customWidth="1"/>
    <col min="12009" max="12254" width="8" style="23"/>
    <col min="12255" max="12255" width="46.5703125" style="23" customWidth="1"/>
    <col min="12256" max="12256" width="13.5703125" style="23" customWidth="1"/>
    <col min="12257" max="12257" width="13.7109375" style="23" customWidth="1"/>
    <col min="12258" max="12258" width="13.85546875" style="23" customWidth="1"/>
    <col min="12259" max="12259" width="13.7109375" style="23" customWidth="1"/>
    <col min="12260" max="12260" width="2.42578125" style="23" customWidth="1"/>
    <col min="12261" max="12261" width="13.140625" style="23" customWidth="1"/>
    <col min="12262" max="12262" width="12.5703125" style="23" customWidth="1"/>
    <col min="12263" max="12264" width="13.7109375" style="23" customWidth="1"/>
    <col min="12265" max="12510" width="8" style="23"/>
    <col min="12511" max="12511" width="46.5703125" style="23" customWidth="1"/>
    <col min="12512" max="12512" width="13.5703125" style="23" customWidth="1"/>
    <col min="12513" max="12513" width="13.7109375" style="23" customWidth="1"/>
    <col min="12514" max="12514" width="13.85546875" style="23" customWidth="1"/>
    <col min="12515" max="12515" width="13.7109375" style="23" customWidth="1"/>
    <col min="12516" max="12516" width="2.42578125" style="23" customWidth="1"/>
    <col min="12517" max="12517" width="13.140625" style="23" customWidth="1"/>
    <col min="12518" max="12518" width="12.5703125" style="23" customWidth="1"/>
    <col min="12519" max="12520" width="13.7109375" style="23" customWidth="1"/>
    <col min="12521" max="12766" width="8" style="23"/>
    <col min="12767" max="12767" width="46.5703125" style="23" customWidth="1"/>
    <col min="12768" max="12768" width="13.5703125" style="23" customWidth="1"/>
    <col min="12769" max="12769" width="13.7109375" style="23" customWidth="1"/>
    <col min="12770" max="12770" width="13.85546875" style="23" customWidth="1"/>
    <col min="12771" max="12771" width="13.7109375" style="23" customWidth="1"/>
    <col min="12772" max="12772" width="2.42578125" style="23" customWidth="1"/>
    <col min="12773" max="12773" width="13.140625" style="23" customWidth="1"/>
    <col min="12774" max="12774" width="12.5703125" style="23" customWidth="1"/>
    <col min="12775" max="12776" width="13.7109375" style="23" customWidth="1"/>
    <col min="12777" max="13022" width="8" style="23"/>
    <col min="13023" max="13023" width="46.5703125" style="23" customWidth="1"/>
    <col min="13024" max="13024" width="13.5703125" style="23" customWidth="1"/>
    <col min="13025" max="13025" width="13.7109375" style="23" customWidth="1"/>
    <col min="13026" max="13026" width="13.85546875" style="23" customWidth="1"/>
    <col min="13027" max="13027" width="13.7109375" style="23" customWidth="1"/>
    <col min="13028" max="13028" width="2.42578125" style="23" customWidth="1"/>
    <col min="13029" max="13029" width="13.140625" style="23" customWidth="1"/>
    <col min="13030" max="13030" width="12.5703125" style="23" customWidth="1"/>
    <col min="13031" max="13032" width="13.7109375" style="23" customWidth="1"/>
    <col min="13033" max="13278" width="8" style="23"/>
    <col min="13279" max="13279" width="46.5703125" style="23" customWidth="1"/>
    <col min="13280" max="13280" width="13.5703125" style="23" customWidth="1"/>
    <col min="13281" max="13281" width="13.7109375" style="23" customWidth="1"/>
    <col min="13282" max="13282" width="13.85546875" style="23" customWidth="1"/>
    <col min="13283" max="13283" width="13.7109375" style="23" customWidth="1"/>
    <col min="13284" max="13284" width="2.42578125" style="23" customWidth="1"/>
    <col min="13285" max="13285" width="13.140625" style="23" customWidth="1"/>
    <col min="13286" max="13286" width="12.5703125" style="23" customWidth="1"/>
    <col min="13287" max="13288" width="13.7109375" style="23" customWidth="1"/>
    <col min="13289" max="13534" width="8" style="23"/>
    <col min="13535" max="13535" width="46.5703125" style="23" customWidth="1"/>
    <col min="13536" max="13536" width="13.5703125" style="23" customWidth="1"/>
    <col min="13537" max="13537" width="13.7109375" style="23" customWidth="1"/>
    <col min="13538" max="13538" width="13.85546875" style="23" customWidth="1"/>
    <col min="13539" max="13539" width="13.7109375" style="23" customWidth="1"/>
    <col min="13540" max="13540" width="2.42578125" style="23" customWidth="1"/>
    <col min="13541" max="13541" width="13.140625" style="23" customWidth="1"/>
    <col min="13542" max="13542" width="12.5703125" style="23" customWidth="1"/>
    <col min="13543" max="13544" width="13.7109375" style="23" customWidth="1"/>
    <col min="13545" max="13790" width="8" style="23"/>
    <col min="13791" max="13791" width="46.5703125" style="23" customWidth="1"/>
    <col min="13792" max="13792" width="13.5703125" style="23" customWidth="1"/>
    <col min="13793" max="13793" width="13.7109375" style="23" customWidth="1"/>
    <col min="13794" max="13794" width="13.85546875" style="23" customWidth="1"/>
    <col min="13795" max="13795" width="13.7109375" style="23" customWidth="1"/>
    <col min="13796" max="13796" width="2.42578125" style="23" customWidth="1"/>
    <col min="13797" max="13797" width="13.140625" style="23" customWidth="1"/>
    <col min="13798" max="13798" width="12.5703125" style="23" customWidth="1"/>
    <col min="13799" max="13800" width="13.7109375" style="23" customWidth="1"/>
    <col min="13801" max="14046" width="8" style="23"/>
    <col min="14047" max="14047" width="46.5703125" style="23" customWidth="1"/>
    <col min="14048" max="14048" width="13.5703125" style="23" customWidth="1"/>
    <col min="14049" max="14049" width="13.7109375" style="23" customWidth="1"/>
    <col min="14050" max="14050" width="13.85546875" style="23" customWidth="1"/>
    <col min="14051" max="14051" width="13.7109375" style="23" customWidth="1"/>
    <col min="14052" max="14052" width="2.42578125" style="23" customWidth="1"/>
    <col min="14053" max="14053" width="13.140625" style="23" customWidth="1"/>
    <col min="14054" max="14054" width="12.5703125" style="23" customWidth="1"/>
    <col min="14055" max="14056" width="13.7109375" style="23" customWidth="1"/>
    <col min="14057" max="14302" width="8" style="23"/>
    <col min="14303" max="14303" width="46.5703125" style="23" customWidth="1"/>
    <col min="14304" max="14304" width="13.5703125" style="23" customWidth="1"/>
    <col min="14305" max="14305" width="13.7109375" style="23" customWidth="1"/>
    <col min="14306" max="14306" width="13.85546875" style="23" customWidth="1"/>
    <col min="14307" max="14307" width="13.7109375" style="23" customWidth="1"/>
    <col min="14308" max="14308" width="2.42578125" style="23" customWidth="1"/>
    <col min="14309" max="14309" width="13.140625" style="23" customWidth="1"/>
    <col min="14310" max="14310" width="12.5703125" style="23" customWidth="1"/>
    <col min="14311" max="14312" width="13.7109375" style="23" customWidth="1"/>
    <col min="14313" max="14558" width="8" style="23"/>
    <col min="14559" max="14559" width="46.5703125" style="23" customWidth="1"/>
    <col min="14560" max="14560" width="13.5703125" style="23" customWidth="1"/>
    <col min="14561" max="14561" width="13.7109375" style="23" customWidth="1"/>
    <col min="14562" max="14562" width="13.85546875" style="23" customWidth="1"/>
    <col min="14563" max="14563" width="13.7109375" style="23" customWidth="1"/>
    <col min="14564" max="14564" width="2.42578125" style="23" customWidth="1"/>
    <col min="14565" max="14565" width="13.140625" style="23" customWidth="1"/>
    <col min="14566" max="14566" width="12.5703125" style="23" customWidth="1"/>
    <col min="14567" max="14568" width="13.7109375" style="23" customWidth="1"/>
    <col min="14569" max="14814" width="8" style="23"/>
    <col min="14815" max="14815" width="46.5703125" style="23" customWidth="1"/>
    <col min="14816" max="14816" width="13.5703125" style="23" customWidth="1"/>
    <col min="14817" max="14817" width="13.7109375" style="23" customWidth="1"/>
    <col min="14818" max="14818" width="13.85546875" style="23" customWidth="1"/>
    <col min="14819" max="14819" width="13.7109375" style="23" customWidth="1"/>
    <col min="14820" max="14820" width="2.42578125" style="23" customWidth="1"/>
    <col min="14821" max="14821" width="13.140625" style="23" customWidth="1"/>
    <col min="14822" max="14822" width="12.5703125" style="23" customWidth="1"/>
    <col min="14823" max="14824" width="13.7109375" style="23" customWidth="1"/>
    <col min="14825" max="15070" width="8" style="23"/>
    <col min="15071" max="15071" width="46.5703125" style="23" customWidth="1"/>
    <col min="15072" max="15072" width="13.5703125" style="23" customWidth="1"/>
    <col min="15073" max="15073" width="13.7109375" style="23" customWidth="1"/>
    <col min="15074" max="15074" width="13.85546875" style="23" customWidth="1"/>
    <col min="15075" max="15075" width="13.7109375" style="23" customWidth="1"/>
    <col min="15076" max="15076" width="2.42578125" style="23" customWidth="1"/>
    <col min="15077" max="15077" width="13.140625" style="23" customWidth="1"/>
    <col min="15078" max="15078" width="12.5703125" style="23" customWidth="1"/>
    <col min="15079" max="15080" width="13.7109375" style="23" customWidth="1"/>
    <col min="15081" max="15326" width="8" style="23"/>
    <col min="15327" max="15327" width="46.5703125" style="23" customWidth="1"/>
    <col min="15328" max="15328" width="13.5703125" style="23" customWidth="1"/>
    <col min="15329" max="15329" width="13.7109375" style="23" customWidth="1"/>
    <col min="15330" max="15330" width="13.85546875" style="23" customWidth="1"/>
    <col min="15331" max="15331" width="13.7109375" style="23" customWidth="1"/>
    <col min="15332" max="15332" width="2.42578125" style="23" customWidth="1"/>
    <col min="15333" max="15333" width="13.140625" style="23" customWidth="1"/>
    <col min="15334" max="15334" width="12.5703125" style="23" customWidth="1"/>
    <col min="15335" max="15336" width="13.7109375" style="23" customWidth="1"/>
    <col min="15337" max="15582" width="8" style="23"/>
    <col min="15583" max="15583" width="46.5703125" style="23" customWidth="1"/>
    <col min="15584" max="15584" width="13.5703125" style="23" customWidth="1"/>
    <col min="15585" max="15585" width="13.7109375" style="23" customWidth="1"/>
    <col min="15586" max="15586" width="13.85546875" style="23" customWidth="1"/>
    <col min="15587" max="15587" width="13.7109375" style="23" customWidth="1"/>
    <col min="15588" max="15588" width="2.42578125" style="23" customWidth="1"/>
    <col min="15589" max="15589" width="13.140625" style="23" customWidth="1"/>
    <col min="15590" max="15590" width="12.5703125" style="23" customWidth="1"/>
    <col min="15591" max="15592" width="13.7109375" style="23" customWidth="1"/>
    <col min="15593" max="15838" width="8" style="23"/>
    <col min="15839" max="15839" width="46.5703125" style="23" customWidth="1"/>
    <col min="15840" max="15840" width="13.5703125" style="23" customWidth="1"/>
    <col min="15841" max="15841" width="13.7109375" style="23" customWidth="1"/>
    <col min="15842" max="15842" width="13.85546875" style="23" customWidth="1"/>
    <col min="15843" max="15843" width="13.7109375" style="23" customWidth="1"/>
    <col min="15844" max="15844" width="2.42578125" style="23" customWidth="1"/>
    <col min="15845" max="15845" width="13.140625" style="23" customWidth="1"/>
    <col min="15846" max="15846" width="12.5703125" style="23" customWidth="1"/>
    <col min="15847" max="15848" width="13.7109375" style="23" customWidth="1"/>
    <col min="15849" max="16094" width="8" style="23"/>
    <col min="16095" max="16095" width="46.5703125" style="23" customWidth="1"/>
    <col min="16096" max="16096" width="13.5703125" style="23" customWidth="1"/>
    <col min="16097" max="16097" width="13.7109375" style="23" customWidth="1"/>
    <col min="16098" max="16098" width="13.85546875" style="23" customWidth="1"/>
    <col min="16099" max="16099" width="13.7109375" style="23" customWidth="1"/>
    <col min="16100" max="16100" width="2.42578125" style="23" customWidth="1"/>
    <col min="16101" max="16101" width="13.140625" style="23" customWidth="1"/>
    <col min="16102" max="16102" width="12.5703125" style="23" customWidth="1"/>
    <col min="16103" max="16104" width="13.7109375" style="23" customWidth="1"/>
    <col min="16105" max="16384" width="8" style="23"/>
  </cols>
  <sheetData>
    <row r="1" spans="1:6" s="148" customFormat="1" ht="19.5" customHeight="1">
      <c r="A1" s="28" t="s">
        <v>241</v>
      </c>
      <c r="B1" s="15"/>
      <c r="C1" s="15"/>
      <c r="D1" s="15"/>
      <c r="E1" s="15"/>
      <c r="F1" s="15" t="s">
        <v>281</v>
      </c>
    </row>
    <row r="2" spans="1:6" s="148" customFormat="1" ht="16.5" customHeight="1">
      <c r="A2" s="14" t="s">
        <v>242</v>
      </c>
      <c r="B2" s="149"/>
      <c r="C2" s="149"/>
      <c r="D2" s="149"/>
      <c r="E2" s="149"/>
      <c r="F2" s="149"/>
    </row>
    <row r="3" spans="1:6" s="152" customFormat="1" ht="15.75" customHeight="1">
      <c r="A3" s="150" t="s">
        <v>0</v>
      </c>
      <c r="B3" s="151"/>
      <c r="C3" s="151"/>
      <c r="D3" s="151"/>
      <c r="E3" s="151"/>
      <c r="F3" s="151"/>
    </row>
    <row r="4" spans="1:6" s="153" customFormat="1" ht="15.75" customHeight="1">
      <c r="A4" s="206" t="s">
        <v>1</v>
      </c>
      <c r="B4" s="204" t="s">
        <v>11</v>
      </c>
      <c r="C4" s="205"/>
      <c r="D4" s="205"/>
      <c r="E4" s="207" t="s">
        <v>243</v>
      </c>
      <c r="F4" s="208" t="s">
        <v>12</v>
      </c>
    </row>
    <row r="5" spans="1:6" s="153" customFormat="1" ht="13.5" customHeight="1">
      <c r="A5" s="206"/>
      <c r="B5" s="154" t="s">
        <v>2</v>
      </c>
      <c r="C5" s="155" t="s">
        <v>244</v>
      </c>
      <c r="D5" s="156" t="s">
        <v>245</v>
      </c>
      <c r="E5" s="208"/>
      <c r="F5" s="208"/>
    </row>
    <row r="6" spans="1:6" s="159" customFormat="1" ht="21.75" customHeight="1">
      <c r="A6" s="157" t="s">
        <v>246</v>
      </c>
      <c r="B6" s="158">
        <f>+B7+B90</f>
        <v>1092371425</v>
      </c>
      <c r="C6" s="158">
        <f t="shared" ref="C6:F6" si="0">+C7+C90</f>
        <v>0</v>
      </c>
      <c r="D6" s="158">
        <f t="shared" si="0"/>
        <v>1092371425</v>
      </c>
      <c r="E6" s="158">
        <f t="shared" si="0"/>
        <v>1056566847</v>
      </c>
      <c r="F6" s="158">
        <f t="shared" si="0"/>
        <v>35804578</v>
      </c>
    </row>
    <row r="7" spans="1:6" s="17" customFormat="1" ht="19.5" customHeight="1">
      <c r="A7" s="160" t="s">
        <v>247</v>
      </c>
      <c r="B7" s="161">
        <f>SUM(B8:B14)+SUM(B17:B22)+SUM(B25:B27)+SUM(B30:B31)+SUM(B34:B50)</f>
        <v>868919155</v>
      </c>
      <c r="C7" s="161">
        <f>SUM(C8:C14)+SUM(C17:C22)+SUM(C25:C27)+SUM(C30:C31)+SUM(C34:C50)</f>
        <v>-1750066</v>
      </c>
      <c r="D7" s="161">
        <f>SUM(D8:D14)+SUM(D17:D22)+SUM(D25:D27)+SUM(D30:D31)+SUM(D34:D50)</f>
        <v>867169089</v>
      </c>
      <c r="E7" s="161">
        <f>SUM(E8:E14)+SUM(E17:E22)+SUM(E25:E27)+SUM(E30:E31)+SUM(E34:E50)</f>
        <v>854230591</v>
      </c>
      <c r="F7" s="161">
        <f>SUM(F8:F14)+SUM(F17:F22)+SUM(F25:F27)+SUM(F30:F31)+SUM(F34:F50)</f>
        <v>12938498</v>
      </c>
    </row>
    <row r="8" spans="1:6" ht="18.75" customHeight="1">
      <c r="A8" s="1" t="s">
        <v>248</v>
      </c>
      <c r="B8" s="162">
        <f>'[1]BY DEPT.-adjusted'!M9</f>
        <v>9370140</v>
      </c>
      <c r="C8" s="162">
        <f>'[1]BY DEPT.-adjusted'!AG9</f>
        <v>42966</v>
      </c>
      <c r="D8" s="162">
        <f t="shared" ref="D8:D13" si="1">SUM(B8:C8)</f>
        <v>9413106</v>
      </c>
      <c r="E8" s="162">
        <f>'[1]BY DEPT.-adjusted'!BE9</f>
        <v>9413106</v>
      </c>
      <c r="F8" s="162">
        <f t="shared" ref="F8:F13" si="2">D8-E8</f>
        <v>0</v>
      </c>
    </row>
    <row r="9" spans="1:6" ht="18" customHeight="1">
      <c r="A9" s="1" t="s">
        <v>14</v>
      </c>
      <c r="B9" s="162">
        <f>'[1]BY DEPT.-adjusted'!M10</f>
        <v>2595422</v>
      </c>
      <c r="C9" s="162">
        <f>'[1]BY DEPT.-adjusted'!AG10</f>
        <v>14000</v>
      </c>
      <c r="D9" s="162">
        <f t="shared" si="1"/>
        <v>2609422</v>
      </c>
      <c r="E9" s="162">
        <f>'[1]BY DEPT.-adjusted'!BE10</f>
        <v>2609422</v>
      </c>
      <c r="F9" s="162">
        <f t="shared" si="2"/>
        <v>0</v>
      </c>
    </row>
    <row r="10" spans="1:6" ht="16.5" customHeight="1">
      <c r="A10" s="1" t="s">
        <v>15</v>
      </c>
      <c r="B10" s="162">
        <f>'[1]BY DEPT.-adjusted'!M11</f>
        <v>401786</v>
      </c>
      <c r="C10" s="162">
        <f>'[1]BY DEPT.-adjusted'!AG11</f>
        <v>0</v>
      </c>
      <c r="D10" s="162">
        <f t="shared" si="1"/>
        <v>401786</v>
      </c>
      <c r="E10" s="162">
        <f>'[1]BY DEPT.-adjusted'!BE11</f>
        <v>301786</v>
      </c>
      <c r="F10" s="162">
        <f t="shared" si="2"/>
        <v>100000</v>
      </c>
    </row>
    <row r="11" spans="1:6" ht="16.5" customHeight="1">
      <c r="A11" s="1" t="s">
        <v>16</v>
      </c>
      <c r="B11" s="162">
        <f>'[1]BY DEPT.-adjusted'!M12</f>
        <v>17903222</v>
      </c>
      <c r="C11" s="162">
        <f>'[1]BY DEPT.-adjusted'!AG12</f>
        <v>-4980745</v>
      </c>
      <c r="D11" s="162">
        <f t="shared" si="1"/>
        <v>12922477</v>
      </c>
      <c r="E11" s="162">
        <f>'[1]BY DEPT.-adjusted'!BE12</f>
        <v>12920120</v>
      </c>
      <c r="F11" s="162">
        <f t="shared" si="2"/>
        <v>2357</v>
      </c>
    </row>
    <row r="12" spans="1:6" ht="16.5" customHeight="1">
      <c r="A12" s="1" t="s">
        <v>17</v>
      </c>
      <c r="B12" s="162">
        <f>'[1]BY DEPT.-adjusted'!M13</f>
        <v>52932023</v>
      </c>
      <c r="C12" s="162">
        <f>'[1]BY DEPT.-adjusted'!AG13</f>
        <v>-283451</v>
      </c>
      <c r="D12" s="162">
        <f t="shared" si="1"/>
        <v>52648572</v>
      </c>
      <c r="E12" s="162">
        <f>'[1]BY DEPT.-adjusted'!BE13</f>
        <v>48675374</v>
      </c>
      <c r="F12" s="162">
        <f t="shared" si="2"/>
        <v>3973198</v>
      </c>
    </row>
    <row r="13" spans="1:6" ht="16.5" customHeight="1">
      <c r="A13" s="1" t="s">
        <v>18</v>
      </c>
      <c r="B13" s="162">
        <f>'[1]BY DEPT.-adjusted'!M14</f>
        <v>836777</v>
      </c>
      <c r="C13" s="162">
        <f>'[1]BY DEPT.-adjusted'!AG14</f>
        <v>3891757</v>
      </c>
      <c r="D13" s="162">
        <f t="shared" si="1"/>
        <v>4728534</v>
      </c>
      <c r="E13" s="162">
        <f>'[1]BY DEPT.-adjusted'!BE14</f>
        <v>4728534</v>
      </c>
      <c r="F13" s="162">
        <f t="shared" si="2"/>
        <v>0</v>
      </c>
    </row>
    <row r="14" spans="1:6" ht="16.5" customHeight="1">
      <c r="A14" s="1" t="s">
        <v>19</v>
      </c>
      <c r="B14" s="162">
        <f>+B15+B16</f>
        <v>201821472</v>
      </c>
      <c r="C14" s="162">
        <f>+C15+C16</f>
        <v>-1025912</v>
      </c>
      <c r="D14" s="162">
        <f>+D15+D16</f>
        <v>200795560</v>
      </c>
      <c r="E14" s="162">
        <f>+E15+E16</f>
        <v>199559001</v>
      </c>
      <c r="F14" s="162">
        <f>+F15+F16</f>
        <v>1236559</v>
      </c>
    </row>
    <row r="15" spans="1:6" ht="16.5" hidden="1" customHeight="1">
      <c r="A15" s="1" t="s">
        <v>20</v>
      </c>
      <c r="B15" s="162">
        <f>'[1]BY DEPT.-adjusted'!M16</f>
        <v>36614289</v>
      </c>
      <c r="C15" s="162">
        <f>'[1]BY DEPT.-adjusted'!AG16</f>
        <v>-1024159</v>
      </c>
      <c r="D15" s="162">
        <f t="shared" ref="D15:D21" si="3">SUM(B15:C15)</f>
        <v>35590130</v>
      </c>
      <c r="E15" s="162">
        <f>'[1]BY DEPT.-adjusted'!BE16</f>
        <v>34354555</v>
      </c>
      <c r="F15" s="162">
        <f t="shared" ref="F15:F21" si="4">D15-E15</f>
        <v>1235575</v>
      </c>
    </row>
    <row r="16" spans="1:6" ht="15.75" hidden="1" customHeight="1">
      <c r="A16" s="1" t="s">
        <v>21</v>
      </c>
      <c r="B16" s="162">
        <f>'[1]BY DEPT.-adjusted'!M17</f>
        <v>165207183</v>
      </c>
      <c r="C16" s="162">
        <f>'[1]BY DEPT.-adjusted'!AG17</f>
        <v>-1753</v>
      </c>
      <c r="D16" s="162">
        <f t="shared" si="3"/>
        <v>165205430</v>
      </c>
      <c r="E16" s="162">
        <f>'[1]BY DEPT.-adjusted'!BE17</f>
        <v>165204446</v>
      </c>
      <c r="F16" s="162">
        <f t="shared" si="4"/>
        <v>984</v>
      </c>
    </row>
    <row r="17" spans="1:6" ht="16.5" customHeight="1">
      <c r="A17" s="1" t="s">
        <v>22</v>
      </c>
      <c r="B17" s="162">
        <f>'[1]BY DEPT.-adjusted'!M18</f>
        <v>22097645</v>
      </c>
      <c r="C17" s="162">
        <f>'[1]BY DEPT.-adjusted'!AG18</f>
        <v>107990</v>
      </c>
      <c r="D17" s="162">
        <f t="shared" si="3"/>
        <v>22205635</v>
      </c>
      <c r="E17" s="162">
        <f>'[1]BY DEPT.-adjusted'!BE18</f>
        <v>22000635</v>
      </c>
      <c r="F17" s="162">
        <f t="shared" si="4"/>
        <v>205000</v>
      </c>
    </row>
    <row r="18" spans="1:6" ht="16.5" customHeight="1">
      <c r="A18" s="1" t="s">
        <v>23</v>
      </c>
      <c r="B18" s="162">
        <f>'[1]BY DEPT.-adjusted'!M19</f>
        <v>1243621</v>
      </c>
      <c r="C18" s="162">
        <f>'[1]BY DEPT.-adjusted'!AG19</f>
        <v>7000</v>
      </c>
      <c r="D18" s="162">
        <f t="shared" si="3"/>
        <v>1250621</v>
      </c>
      <c r="E18" s="162">
        <f>'[1]BY DEPT.-adjusted'!BE19</f>
        <v>1250621</v>
      </c>
      <c r="F18" s="162">
        <f t="shared" si="4"/>
        <v>0</v>
      </c>
    </row>
    <row r="19" spans="1:6" ht="16.5" customHeight="1">
      <c r="A19" s="1" t="s">
        <v>24</v>
      </c>
      <c r="B19" s="162">
        <f>'[1]BY DEPT.-adjusted'!M20</f>
        <v>16990868</v>
      </c>
      <c r="C19" s="162">
        <f>'[1]BY DEPT.-adjusted'!AG20</f>
        <v>730282</v>
      </c>
      <c r="D19" s="162">
        <f t="shared" si="3"/>
        <v>17721150</v>
      </c>
      <c r="E19" s="162">
        <f>'[1]BY DEPT.-adjusted'!BE20</f>
        <v>16653924</v>
      </c>
      <c r="F19" s="162">
        <f t="shared" si="4"/>
        <v>1067226</v>
      </c>
    </row>
    <row r="20" spans="1:6" ht="16.5" customHeight="1">
      <c r="A20" s="1" t="s">
        <v>25</v>
      </c>
      <c r="B20" s="162">
        <f>'[1]BY DEPT.-adjusted'!M21</f>
        <v>12039574</v>
      </c>
      <c r="C20" s="162">
        <f>'[1]BY DEPT.-adjusted'!AG21</f>
        <v>1213383</v>
      </c>
      <c r="D20" s="162">
        <f t="shared" si="3"/>
        <v>13252957</v>
      </c>
      <c r="E20" s="162">
        <f>'[1]BY DEPT.-adjusted'!BE21</f>
        <v>13180670</v>
      </c>
      <c r="F20" s="162">
        <f t="shared" si="4"/>
        <v>72287</v>
      </c>
    </row>
    <row r="21" spans="1:6" ht="16.5" customHeight="1">
      <c r="A21" s="1" t="s">
        <v>26</v>
      </c>
      <c r="B21" s="162">
        <f>'[1]BY DEPT.-adjusted'!M22</f>
        <v>10912081</v>
      </c>
      <c r="C21" s="162">
        <f>'[1]BY DEPT.-adjusted'!AG22</f>
        <v>-31029</v>
      </c>
      <c r="D21" s="162">
        <f t="shared" si="3"/>
        <v>10881052</v>
      </c>
      <c r="E21" s="162">
        <f>'[1]BY DEPT.-adjusted'!BE22</f>
        <v>9792906</v>
      </c>
      <c r="F21" s="162">
        <f t="shared" si="4"/>
        <v>1088146</v>
      </c>
    </row>
    <row r="22" spans="1:6" ht="16.5" customHeight="1">
      <c r="A22" s="1" t="s">
        <v>27</v>
      </c>
      <c r="B22" s="162">
        <f>SUM(B23:B24)</f>
        <v>42769378</v>
      </c>
      <c r="C22" s="162">
        <f>SUM(C23:C24)</f>
        <v>-12912057</v>
      </c>
      <c r="D22" s="162">
        <f>SUM(D23:D24)</f>
        <v>29857321</v>
      </c>
      <c r="E22" s="162">
        <f>SUM(E23:E24)</f>
        <v>27808790</v>
      </c>
      <c r="F22" s="162">
        <f>SUM(F23:F24)</f>
        <v>2048531</v>
      </c>
    </row>
    <row r="23" spans="1:6" ht="16.5" hidden="1" customHeight="1">
      <c r="A23" s="1" t="s">
        <v>20</v>
      </c>
      <c r="B23" s="162">
        <f>'[1]BY DEPT.-adjusted'!M24</f>
        <v>35766948</v>
      </c>
      <c r="C23" s="162">
        <f>'[1]BY DEPT.-adjusted'!AG24</f>
        <v>-12912057</v>
      </c>
      <c r="D23" s="162">
        <f>SUM(B23:C23)</f>
        <v>22854891</v>
      </c>
      <c r="E23" s="162">
        <f>'[1]BY DEPT.-adjusted'!BE24</f>
        <v>20806360</v>
      </c>
      <c r="F23" s="162">
        <f>D23-E23</f>
        <v>2048531</v>
      </c>
    </row>
    <row r="24" spans="1:6" ht="16.5" hidden="1" customHeight="1">
      <c r="A24" s="1" t="s">
        <v>21</v>
      </c>
      <c r="B24" s="162">
        <f>'[1]BY DEPT.-adjusted'!M25</f>
        <v>7002430</v>
      </c>
      <c r="C24" s="162">
        <f>'[1]BY DEPT.-adjusted'!AG25</f>
        <v>0</v>
      </c>
      <c r="D24" s="162">
        <f>SUM(B24:C24)</f>
        <v>7002430</v>
      </c>
      <c r="E24" s="162">
        <f>'[1]BY DEPT.-adjusted'!BE25</f>
        <v>7002430</v>
      </c>
      <c r="F24" s="162">
        <f>D24-E24</f>
        <v>0</v>
      </c>
    </row>
    <row r="25" spans="1:6" ht="16.5" customHeight="1">
      <c r="A25" s="1" t="s">
        <v>28</v>
      </c>
      <c r="B25" s="162">
        <f>'[1]BY DEPT.-adjusted'!M26</f>
        <v>92879820</v>
      </c>
      <c r="C25" s="162">
        <f>'[1]BY DEPT.-adjusted'!AG26</f>
        <v>408320</v>
      </c>
      <c r="D25" s="162">
        <f>SUM(B25:C25)</f>
        <v>93288140</v>
      </c>
      <c r="E25" s="162">
        <f>'[1]BY DEPT.-adjusted'!BE26</f>
        <v>93220867</v>
      </c>
      <c r="F25" s="162">
        <f>D25-E25</f>
        <v>67273</v>
      </c>
    </row>
    <row r="26" spans="1:6" ht="16.5" customHeight="1">
      <c r="A26" s="1" t="s">
        <v>29</v>
      </c>
      <c r="B26" s="162">
        <f>'[1]BY DEPT.-adjusted'!M27</f>
        <v>8656728</v>
      </c>
      <c r="C26" s="162">
        <f>'[1]BY DEPT.-adjusted'!AG27</f>
        <v>151310</v>
      </c>
      <c r="D26" s="162">
        <f>SUM(B26:C26)</f>
        <v>8808038</v>
      </c>
      <c r="E26" s="162">
        <f>'[1]BY DEPT.-adjusted'!BE27</f>
        <v>8568557</v>
      </c>
      <c r="F26" s="162">
        <f>D26-E26</f>
        <v>239481</v>
      </c>
    </row>
    <row r="27" spans="1:6" ht="16.5" customHeight="1">
      <c r="A27" s="1" t="s">
        <v>30</v>
      </c>
      <c r="B27" s="162">
        <f>+B28+B29</f>
        <v>6988041</v>
      </c>
      <c r="C27" s="162">
        <f>+C28+C29</f>
        <v>599520</v>
      </c>
      <c r="D27" s="162">
        <f>+D28+D29</f>
        <v>7587561</v>
      </c>
      <c r="E27" s="162">
        <f>+E28+E29</f>
        <v>7587561</v>
      </c>
      <c r="F27" s="162">
        <f>+F28+F29</f>
        <v>0</v>
      </c>
    </row>
    <row r="28" spans="1:6" ht="16.5" hidden="1" customHeight="1">
      <c r="A28" s="1" t="s">
        <v>20</v>
      </c>
      <c r="B28" s="162">
        <f>'[1]BY DEPT.-adjusted'!M29</f>
        <v>5162187</v>
      </c>
      <c r="C28" s="162">
        <f>'[1]BY DEPT.-adjusted'!AG29</f>
        <v>599520</v>
      </c>
      <c r="D28" s="162">
        <f>SUM(B28:C28)</f>
        <v>5761707</v>
      </c>
      <c r="E28" s="162">
        <f>'[1]BY DEPT.-adjusted'!BE29</f>
        <v>5761707</v>
      </c>
      <c r="F28" s="162">
        <f>D28-E28</f>
        <v>0</v>
      </c>
    </row>
    <row r="29" spans="1:6" ht="16.5" hidden="1" customHeight="1">
      <c r="A29" s="1" t="s">
        <v>21</v>
      </c>
      <c r="B29" s="162">
        <f>'[1]BY DEPT.-adjusted'!M30</f>
        <v>1825854</v>
      </c>
      <c r="C29" s="162">
        <f>'[1]BY DEPT.-adjusted'!AG30</f>
        <v>0</v>
      </c>
      <c r="D29" s="162">
        <f>SUM(B29:C29)</f>
        <v>1825854</v>
      </c>
      <c r="E29" s="162">
        <f>'[1]BY DEPT.-adjusted'!BE30</f>
        <v>1825854</v>
      </c>
      <c r="F29" s="162">
        <f>D29-E29</f>
        <v>0</v>
      </c>
    </row>
    <row r="30" spans="1:6" ht="18" customHeight="1">
      <c r="A30" s="1" t="s">
        <v>31</v>
      </c>
      <c r="B30" s="162">
        <f>'[1]BY DEPT.-adjusted'!M31</f>
        <v>106905022</v>
      </c>
      <c r="C30" s="162">
        <f>'[1]BY DEPT.-adjusted'!AG31</f>
        <v>367500</v>
      </c>
      <c r="D30" s="162">
        <f>SUM(B30:C30)</f>
        <v>107272522</v>
      </c>
      <c r="E30" s="162">
        <f>'[1]BY DEPT.-adjusted'!BE31</f>
        <v>107222302</v>
      </c>
      <c r="F30" s="162">
        <f>D30-E30</f>
        <v>50220</v>
      </c>
    </row>
    <row r="31" spans="1:6" ht="16.5" customHeight="1">
      <c r="A31" s="1" t="s">
        <v>32</v>
      </c>
      <c r="B31" s="162">
        <f>+B32+B33</f>
        <v>109833405</v>
      </c>
      <c r="C31" s="162">
        <f>+C32+C33</f>
        <v>8064029</v>
      </c>
      <c r="D31" s="162">
        <f>+D32+D33</f>
        <v>117897434</v>
      </c>
      <c r="E31" s="162">
        <f>+E32+E33</f>
        <v>117004114</v>
      </c>
      <c r="F31" s="162">
        <f>+F32+F33</f>
        <v>893320</v>
      </c>
    </row>
    <row r="32" spans="1:6" ht="16.5" hidden="1" customHeight="1">
      <c r="A32" s="1" t="s">
        <v>20</v>
      </c>
      <c r="B32" s="162">
        <f>'[1]BY DEPT.-adjusted'!M33</f>
        <v>75463351</v>
      </c>
      <c r="C32" s="162">
        <f>'[1]BY DEPT.-adjusted'!AG33</f>
        <v>8314862</v>
      </c>
      <c r="D32" s="162">
        <f t="shared" ref="D32:D48" si="5">SUM(B32:C32)</f>
        <v>83778213</v>
      </c>
      <c r="E32" s="162">
        <f>'[1]BY DEPT.-adjusted'!BE33</f>
        <v>82884893</v>
      </c>
      <c r="F32" s="162">
        <f t="shared" ref="F32:F48" si="6">D32-E32</f>
        <v>893320</v>
      </c>
    </row>
    <row r="33" spans="1:6" ht="16.5" hidden="1" customHeight="1">
      <c r="A33" s="1" t="s">
        <v>21</v>
      </c>
      <c r="B33" s="162">
        <f>'[1]BY DEPT.-adjusted'!M34</f>
        <v>34370054</v>
      </c>
      <c r="C33" s="162">
        <f>'[1]BY DEPT.-adjusted'!AG34</f>
        <v>-250833</v>
      </c>
      <c r="D33" s="162">
        <f t="shared" si="5"/>
        <v>34119221</v>
      </c>
      <c r="E33" s="162">
        <f>'[1]BY DEPT.-adjusted'!BE34</f>
        <v>34119221</v>
      </c>
      <c r="F33" s="162">
        <f t="shared" si="6"/>
        <v>0</v>
      </c>
    </row>
    <row r="34" spans="1:6" ht="16.5" customHeight="1">
      <c r="A34" s="1" t="s">
        <v>33</v>
      </c>
      <c r="B34" s="162">
        <f>'[1]BY DEPT.-adjusted'!M35</f>
        <v>9139458</v>
      </c>
      <c r="C34" s="162">
        <f>'[1]BY DEPT.-adjusted'!AG35</f>
        <v>-797</v>
      </c>
      <c r="D34" s="162">
        <f t="shared" si="5"/>
        <v>9138661</v>
      </c>
      <c r="E34" s="162">
        <f>'[1]BY DEPT.-adjusted'!BE35</f>
        <v>9134561</v>
      </c>
      <c r="F34" s="162">
        <f t="shared" si="6"/>
        <v>4100</v>
      </c>
    </row>
    <row r="35" spans="1:6" ht="16.5" customHeight="1">
      <c r="A35" s="1" t="s">
        <v>34</v>
      </c>
      <c r="B35" s="162">
        <f>'[1]BY DEPT.-adjusted'!M36</f>
        <v>48772175</v>
      </c>
      <c r="C35" s="162">
        <f>'[1]BY DEPT.-adjusted'!AG36</f>
        <v>1476261</v>
      </c>
      <c r="D35" s="162">
        <f t="shared" si="5"/>
        <v>50248436</v>
      </c>
      <c r="E35" s="162">
        <f>'[1]BY DEPT.-adjusted'!BE36</f>
        <v>50248436</v>
      </c>
      <c r="F35" s="162">
        <f t="shared" si="6"/>
        <v>0</v>
      </c>
    </row>
    <row r="36" spans="1:6" ht="16.5" customHeight="1">
      <c r="A36" s="1" t="s">
        <v>35</v>
      </c>
      <c r="B36" s="162">
        <f>'[1]BY DEPT.-adjusted'!M37</f>
        <v>1631763</v>
      </c>
      <c r="C36" s="162">
        <f>'[1]BY DEPT.-adjusted'!AG37</f>
        <v>248973</v>
      </c>
      <c r="D36" s="162">
        <f t="shared" si="5"/>
        <v>1880736</v>
      </c>
      <c r="E36" s="162">
        <f>'[1]BY DEPT.-adjusted'!BE37</f>
        <v>1880736</v>
      </c>
      <c r="F36" s="162">
        <f t="shared" si="6"/>
        <v>0</v>
      </c>
    </row>
    <row r="37" spans="1:6" ht="16.5" customHeight="1">
      <c r="A37" s="1" t="s">
        <v>36</v>
      </c>
      <c r="B37" s="162">
        <f>'[1]BY DEPT.-adjusted'!M38</f>
        <v>2604563</v>
      </c>
      <c r="C37" s="162">
        <f>'[1]BY DEPT.-adjusted'!AG38</f>
        <v>75944</v>
      </c>
      <c r="D37" s="162">
        <f t="shared" si="5"/>
        <v>2680507</v>
      </c>
      <c r="E37" s="162">
        <f>'[1]BY DEPT.-adjusted'!BE38</f>
        <v>2680507</v>
      </c>
      <c r="F37" s="162">
        <f t="shared" si="6"/>
        <v>0</v>
      </c>
    </row>
    <row r="38" spans="1:6" ht="16.5" customHeight="1">
      <c r="A38" s="1" t="s">
        <v>37</v>
      </c>
      <c r="B38" s="162">
        <f>'[1]BY DEPT.-adjusted'!M39</f>
        <v>33242378</v>
      </c>
      <c r="C38" s="162">
        <f>'[1]BY DEPT.-adjusted'!AG39</f>
        <v>-6696308</v>
      </c>
      <c r="D38" s="162">
        <f t="shared" si="5"/>
        <v>26546070</v>
      </c>
      <c r="E38" s="162">
        <f>'[1]BY DEPT.-adjusted'!BE39</f>
        <v>24655270</v>
      </c>
      <c r="F38" s="162">
        <f t="shared" si="6"/>
        <v>1890800</v>
      </c>
    </row>
    <row r="39" spans="1:6" ht="16.5" customHeight="1">
      <c r="A39" s="1" t="s">
        <v>38</v>
      </c>
      <c r="B39" s="162">
        <f>'[1]BY DEPT.-adjusted'!M40</f>
        <v>2836893</v>
      </c>
      <c r="C39" s="162">
        <f>'[1]BY DEPT.-adjusted'!AG40</f>
        <v>1768024</v>
      </c>
      <c r="D39" s="162">
        <f t="shared" si="5"/>
        <v>4604917</v>
      </c>
      <c r="E39" s="162">
        <f>'[1]BY DEPT.-adjusted'!BE40</f>
        <v>4604917</v>
      </c>
      <c r="F39" s="162">
        <f t="shared" si="6"/>
        <v>0</v>
      </c>
    </row>
    <row r="40" spans="1:6" ht="16.5" customHeight="1">
      <c r="A40" s="1" t="s">
        <v>249</v>
      </c>
      <c r="B40" s="162">
        <f>'[1]BY DEPT.-adjusted'!M41</f>
        <v>997439</v>
      </c>
      <c r="C40" s="162">
        <f>'[1]BY DEPT.-adjusted'!AG41</f>
        <v>342536</v>
      </c>
      <c r="D40" s="162">
        <f t="shared" si="5"/>
        <v>1339975</v>
      </c>
      <c r="E40" s="162">
        <f>'[1]BY DEPT.-adjusted'!BE41</f>
        <v>1339975</v>
      </c>
      <c r="F40" s="162">
        <f t="shared" si="6"/>
        <v>0</v>
      </c>
    </row>
    <row r="41" spans="1:6" ht="16.5" customHeight="1">
      <c r="A41" s="1" t="s">
        <v>39</v>
      </c>
      <c r="B41" s="162">
        <f>'[1]BY DEPT.-adjusted'!M42</f>
        <v>11717707</v>
      </c>
      <c r="C41" s="162">
        <f>'[1]BY DEPT.-adjusted'!AG42</f>
        <v>469431</v>
      </c>
      <c r="D41" s="162">
        <f t="shared" si="5"/>
        <v>12187138</v>
      </c>
      <c r="E41" s="162">
        <f>'[1]BY DEPT.-adjusted'!BE42</f>
        <v>12187138</v>
      </c>
      <c r="F41" s="162">
        <f t="shared" si="6"/>
        <v>0</v>
      </c>
    </row>
    <row r="42" spans="1:6" ht="16.5" customHeight="1">
      <c r="A42" s="1" t="s">
        <v>40</v>
      </c>
      <c r="B42" s="162">
        <f>'[1]BY DEPT.-adjusted'!M43</f>
        <v>2137</v>
      </c>
      <c r="C42" s="162">
        <f>'[1]BY DEPT.-adjusted'!AG43</f>
        <v>0</v>
      </c>
      <c r="D42" s="162">
        <f t="shared" si="5"/>
        <v>2137</v>
      </c>
      <c r="E42" s="162">
        <f>'[1]BY DEPT.-adjusted'!BE43</f>
        <v>2137</v>
      </c>
      <c r="F42" s="162">
        <f t="shared" si="6"/>
        <v>0</v>
      </c>
    </row>
    <row r="43" spans="1:6" ht="16.5" customHeight="1">
      <c r="A43" s="1" t="s">
        <v>41</v>
      </c>
      <c r="B43" s="162">
        <f>'[1]BY DEPT.-adjusted'!M44</f>
        <v>15075891</v>
      </c>
      <c r="C43" s="162">
        <f>'[1]BY DEPT.-adjusted'!AG44</f>
        <v>0</v>
      </c>
      <c r="D43" s="162">
        <f t="shared" si="5"/>
        <v>15075891</v>
      </c>
      <c r="E43" s="162">
        <f>'[1]BY DEPT.-adjusted'!BE44</f>
        <v>15075891</v>
      </c>
      <c r="F43" s="162">
        <f t="shared" si="6"/>
        <v>0</v>
      </c>
    </row>
    <row r="44" spans="1:6" ht="16.5" customHeight="1">
      <c r="A44" s="1" t="s">
        <v>42</v>
      </c>
      <c r="B44" s="162">
        <f>'[1]BY DEPT.-adjusted'!M45</f>
        <v>777248</v>
      </c>
      <c r="C44" s="162">
        <f>'[1]BY DEPT.-adjusted'!AG45</f>
        <v>0</v>
      </c>
      <c r="D44" s="162">
        <f t="shared" si="5"/>
        <v>777248</v>
      </c>
      <c r="E44" s="162">
        <f>'[1]BY DEPT.-adjusted'!BE45</f>
        <v>777248</v>
      </c>
      <c r="F44" s="162">
        <f t="shared" si="6"/>
        <v>0</v>
      </c>
    </row>
    <row r="45" spans="1:6" ht="16.5" customHeight="1">
      <c r="A45" s="1" t="s">
        <v>43</v>
      </c>
      <c r="B45" s="162">
        <f>'[1]BY DEPT.-adjusted'!M46</f>
        <v>6634662</v>
      </c>
      <c r="C45" s="162">
        <f>'[1]BY DEPT.-adjusted'!AG46</f>
        <v>0</v>
      </c>
      <c r="D45" s="162">
        <f t="shared" si="5"/>
        <v>6634662</v>
      </c>
      <c r="E45" s="162">
        <f>'[1]BY DEPT.-adjusted'!BE46</f>
        <v>6634662</v>
      </c>
      <c r="F45" s="162">
        <f t="shared" si="6"/>
        <v>0</v>
      </c>
    </row>
    <row r="46" spans="1:6" ht="16.5" customHeight="1">
      <c r="A46" s="1" t="s">
        <v>44</v>
      </c>
      <c r="B46" s="162">
        <f>'[1]BY DEPT.-adjusted'!M47</f>
        <v>10026978</v>
      </c>
      <c r="C46" s="162">
        <f>'[1]BY DEPT.-adjusted'!AG47</f>
        <v>4143286</v>
      </c>
      <c r="D46" s="162">
        <f t="shared" si="5"/>
        <v>14170264</v>
      </c>
      <c r="E46" s="162">
        <f>'[1]BY DEPT.-adjusted'!BE47</f>
        <v>14170264</v>
      </c>
      <c r="F46" s="162">
        <f t="shared" si="6"/>
        <v>0</v>
      </c>
    </row>
    <row r="47" spans="1:6" ht="16.5" customHeight="1">
      <c r="A47" s="1" t="s">
        <v>45</v>
      </c>
      <c r="B47" s="162">
        <f>'[1]BY DEPT.-adjusted'!M48</f>
        <v>1308746</v>
      </c>
      <c r="C47" s="162">
        <f>'[1]BY DEPT.-adjusted'!AG48</f>
        <v>0</v>
      </c>
      <c r="D47" s="162">
        <f t="shared" si="5"/>
        <v>1308746</v>
      </c>
      <c r="E47" s="162">
        <f>'[1]BY DEPT.-adjusted'!BE48</f>
        <v>1308746</v>
      </c>
      <c r="F47" s="162">
        <f t="shared" si="6"/>
        <v>0</v>
      </c>
    </row>
    <row r="48" spans="1:6" ht="16.5" customHeight="1">
      <c r="A48" s="1" t="s">
        <v>46</v>
      </c>
      <c r="B48" s="162">
        <f>'[1]BY DEPT.-adjusted'!M49</f>
        <v>273100</v>
      </c>
      <c r="C48" s="162">
        <f>'[1]BY DEPT.-adjusted'!AG49</f>
        <v>0</v>
      </c>
      <c r="D48" s="162">
        <f t="shared" si="5"/>
        <v>273100</v>
      </c>
      <c r="E48" s="162">
        <f>'[1]BY DEPT.-adjusted'!BE49</f>
        <v>273100</v>
      </c>
      <c r="F48" s="162">
        <f t="shared" si="6"/>
        <v>0</v>
      </c>
    </row>
    <row r="49" spans="1:6" ht="16.5" hidden="1" customHeight="1">
      <c r="A49" s="1"/>
      <c r="B49" s="162"/>
      <c r="C49" s="162"/>
      <c r="D49" s="162"/>
      <c r="E49" s="162"/>
      <c r="F49" s="162"/>
    </row>
    <row r="50" spans="1:6" ht="16.5" customHeight="1">
      <c r="A50" s="1" t="s">
        <v>89</v>
      </c>
      <c r="B50" s="163">
        <f>SUM(B51:B54)+SUM(B57:B68)+SUM(B73:B88)</f>
        <v>6700992</v>
      </c>
      <c r="C50" s="163">
        <f>SUM(C51:C54)+SUM(C57:C68)+SUM(C73:C88)</f>
        <v>57721</v>
      </c>
      <c r="D50" s="163">
        <f>SUM(D51:D54)+SUM(D57:D68)+SUM(D73:D88)</f>
        <v>6758713</v>
      </c>
      <c r="E50" s="163">
        <f>SUM(E51:E54)+SUM(E57:E68)+SUM(E73:E88)</f>
        <v>6758713</v>
      </c>
      <c r="F50" s="163">
        <f>SUM(F51:F54)+SUM(F57:F68)+SUM(F73:F88)</f>
        <v>0</v>
      </c>
    </row>
    <row r="51" spans="1:6" ht="16.5" customHeight="1">
      <c r="A51" s="1" t="s">
        <v>47</v>
      </c>
      <c r="B51" s="162">
        <f>'[1]BY DEPT.-adjusted'!M52</f>
        <v>30099</v>
      </c>
      <c r="C51" s="162">
        <f>'[1]BY DEPT.-adjusted'!AG52</f>
        <v>0</v>
      </c>
      <c r="D51" s="162">
        <f>SUM(B51:C51)</f>
        <v>30099</v>
      </c>
      <c r="E51" s="162">
        <f>'[1]BY DEPT.-adjusted'!BE52</f>
        <v>30099</v>
      </c>
      <c r="F51" s="162">
        <f>D51-E51</f>
        <v>0</v>
      </c>
    </row>
    <row r="52" spans="1:6" ht="16.5" customHeight="1">
      <c r="A52" s="1" t="s">
        <v>48</v>
      </c>
      <c r="B52" s="162">
        <f>'[1]BY DEPT.-adjusted'!M53</f>
        <v>61493</v>
      </c>
      <c r="C52" s="162">
        <f>'[1]BY DEPT.-adjusted'!AG53</f>
        <v>0</v>
      </c>
      <c r="D52" s="162">
        <f>SUM(B52:C52)</f>
        <v>61493</v>
      </c>
      <c r="E52" s="162">
        <f>'[1]BY DEPT.-adjusted'!BE53</f>
        <v>61493</v>
      </c>
      <c r="F52" s="162">
        <f>D52-E52</f>
        <v>0</v>
      </c>
    </row>
    <row r="53" spans="1:6" ht="16.5" customHeight="1">
      <c r="A53" s="1" t="s">
        <v>49</v>
      </c>
      <c r="B53" s="162">
        <f>'[1]BY DEPT.-adjusted'!M54</f>
        <v>54316</v>
      </c>
      <c r="C53" s="162">
        <f>'[1]BY DEPT.-adjusted'!AG54</f>
        <v>0</v>
      </c>
      <c r="D53" s="162">
        <f>SUM(B53:C53)</f>
        <v>54316</v>
      </c>
      <c r="E53" s="162">
        <f>'[1]BY DEPT.-adjusted'!BE54</f>
        <v>54316</v>
      </c>
      <c r="F53" s="162">
        <f>D53-E53</f>
        <v>0</v>
      </c>
    </row>
    <row r="54" spans="1:6" ht="16.5" customHeight="1">
      <c r="A54" s="1" t="s">
        <v>50</v>
      </c>
      <c r="B54" s="162">
        <f>+B55+B56</f>
        <v>1420891</v>
      </c>
      <c r="C54" s="162">
        <f>+C55+C56</f>
        <v>37750</v>
      </c>
      <c r="D54" s="162">
        <f>+D55+D56</f>
        <v>1458641</v>
      </c>
      <c r="E54" s="162">
        <f>+E55+E56</f>
        <v>1458641</v>
      </c>
      <c r="F54" s="162">
        <f>+F55+F56</f>
        <v>0</v>
      </c>
    </row>
    <row r="55" spans="1:6" ht="16.5" hidden="1" customHeight="1">
      <c r="A55" s="1" t="s">
        <v>51</v>
      </c>
      <c r="B55" s="162">
        <f>'[1]BY DEPT.-adjusted'!M56</f>
        <v>1252914</v>
      </c>
      <c r="C55" s="162">
        <f>'[1]BY DEPT.-adjusted'!AG56</f>
        <v>37750</v>
      </c>
      <c r="D55" s="162">
        <f t="shared" ref="D55:D67" si="7">SUM(B55:C55)</f>
        <v>1290664</v>
      </c>
      <c r="E55" s="162">
        <f>'[1]BY DEPT.-adjusted'!BE56</f>
        <v>1290664</v>
      </c>
      <c r="F55" s="162">
        <f t="shared" ref="F55:F67" si="8">D55-E55</f>
        <v>0</v>
      </c>
    </row>
    <row r="56" spans="1:6" ht="16.5" hidden="1" customHeight="1">
      <c r="A56" s="1" t="s">
        <v>52</v>
      </c>
      <c r="B56" s="162">
        <f>'[1]BY DEPT.-adjusted'!M57</f>
        <v>167977</v>
      </c>
      <c r="C56" s="162">
        <f>'[1]BY DEPT.-adjusted'!AG57</f>
        <v>0</v>
      </c>
      <c r="D56" s="162">
        <f t="shared" si="7"/>
        <v>167977</v>
      </c>
      <c r="E56" s="162">
        <f>'[1]BY DEPT.-adjusted'!BE57</f>
        <v>167977</v>
      </c>
      <c r="F56" s="162">
        <f t="shared" si="8"/>
        <v>0</v>
      </c>
    </row>
    <row r="57" spans="1:6" ht="16.5" customHeight="1">
      <c r="A57" s="1" t="s">
        <v>53</v>
      </c>
      <c r="B57" s="162">
        <f>'[1]BY DEPT.-adjusted'!M58</f>
        <v>35328</v>
      </c>
      <c r="C57" s="162">
        <f>'[1]BY DEPT.-adjusted'!AG58</f>
        <v>0</v>
      </c>
      <c r="D57" s="162">
        <f t="shared" si="7"/>
        <v>35328</v>
      </c>
      <c r="E57" s="162">
        <f>'[1]BY DEPT.-adjusted'!BE58</f>
        <v>35328</v>
      </c>
      <c r="F57" s="162">
        <f t="shared" si="8"/>
        <v>0</v>
      </c>
    </row>
    <row r="58" spans="1:6" ht="16.5" customHeight="1">
      <c r="A58" s="1" t="s">
        <v>54</v>
      </c>
      <c r="B58" s="162">
        <f>'[1]BY DEPT.-adjusted'!M59</f>
        <v>90781</v>
      </c>
      <c r="C58" s="162">
        <f>'[1]BY DEPT.-adjusted'!AG59</f>
        <v>0</v>
      </c>
      <c r="D58" s="162">
        <f t="shared" si="7"/>
        <v>90781</v>
      </c>
      <c r="E58" s="162">
        <f>'[1]BY DEPT.-adjusted'!BE59</f>
        <v>90781</v>
      </c>
      <c r="F58" s="162">
        <f t="shared" si="8"/>
        <v>0</v>
      </c>
    </row>
    <row r="59" spans="1:6" ht="16.5" customHeight="1">
      <c r="A59" s="1" t="s">
        <v>55</v>
      </c>
      <c r="B59" s="162">
        <f>'[1]BY DEPT.-adjusted'!M60</f>
        <v>202889</v>
      </c>
      <c r="C59" s="162">
        <f>'[1]BY DEPT.-adjusted'!AG60</f>
        <v>0</v>
      </c>
      <c r="D59" s="162">
        <f t="shared" si="7"/>
        <v>202889</v>
      </c>
      <c r="E59" s="162">
        <f>'[1]BY DEPT.-adjusted'!BE60</f>
        <v>202889</v>
      </c>
      <c r="F59" s="162">
        <f t="shared" si="8"/>
        <v>0</v>
      </c>
    </row>
    <row r="60" spans="1:6" ht="16.5" customHeight="1">
      <c r="A60" s="1" t="s">
        <v>56</v>
      </c>
      <c r="B60" s="162">
        <f>'[1]BY DEPT.-adjusted'!M61</f>
        <v>47863</v>
      </c>
      <c r="C60" s="162">
        <f>'[1]BY DEPT.-adjusted'!AG61</f>
        <v>0</v>
      </c>
      <c r="D60" s="162">
        <f t="shared" si="7"/>
        <v>47863</v>
      </c>
      <c r="E60" s="162">
        <f>'[1]BY DEPT.-adjusted'!BE61</f>
        <v>47863</v>
      </c>
      <c r="F60" s="162">
        <f t="shared" si="8"/>
        <v>0</v>
      </c>
    </row>
    <row r="61" spans="1:6" ht="16.5" customHeight="1">
      <c r="A61" s="1" t="s">
        <v>57</v>
      </c>
      <c r="B61" s="162">
        <f>'[1]BY DEPT.-adjusted'!M62</f>
        <v>53523</v>
      </c>
      <c r="C61" s="162">
        <f>'[1]BY DEPT.-adjusted'!AG62</f>
        <v>0</v>
      </c>
      <c r="D61" s="162">
        <f t="shared" si="7"/>
        <v>53523</v>
      </c>
      <c r="E61" s="162">
        <f>'[1]BY DEPT.-adjusted'!BE62</f>
        <v>53523</v>
      </c>
      <c r="F61" s="162">
        <f t="shared" si="8"/>
        <v>0</v>
      </c>
    </row>
    <row r="62" spans="1:6" ht="16.5" customHeight="1">
      <c r="A62" s="24" t="s">
        <v>216</v>
      </c>
      <c r="B62" s="162">
        <f>'[1]BY DEPT.-adjusted'!M63</f>
        <v>100000</v>
      </c>
      <c r="C62" s="162">
        <f>'[1]BY DEPT.-adjusted'!AG63</f>
        <v>2753</v>
      </c>
      <c r="D62" s="162">
        <f t="shared" si="7"/>
        <v>102753</v>
      </c>
      <c r="E62" s="162">
        <f>'[1]BY DEPT.-adjusted'!BE63</f>
        <v>102753</v>
      </c>
      <c r="F62" s="162">
        <f t="shared" si="8"/>
        <v>0</v>
      </c>
    </row>
    <row r="63" spans="1:6" ht="16.5" customHeight="1">
      <c r="A63" s="1" t="s">
        <v>59</v>
      </c>
      <c r="B63" s="162">
        <f>'[1]BY DEPT.-adjusted'!M64</f>
        <v>204199</v>
      </c>
      <c r="C63" s="162">
        <f>'[1]BY DEPT.-adjusted'!AG64</f>
        <v>0</v>
      </c>
      <c r="D63" s="162">
        <f t="shared" si="7"/>
        <v>204199</v>
      </c>
      <c r="E63" s="162">
        <f>'[1]BY DEPT.-adjusted'!BE64</f>
        <v>204199</v>
      </c>
      <c r="F63" s="162">
        <f t="shared" si="8"/>
        <v>0</v>
      </c>
    </row>
    <row r="64" spans="1:6" ht="16.5" customHeight="1">
      <c r="A64" s="1" t="s">
        <v>60</v>
      </c>
      <c r="B64" s="162">
        <f>'[1]BY DEPT.-adjusted'!M65</f>
        <v>125704</v>
      </c>
      <c r="C64" s="162">
        <f>'[1]BY DEPT.-adjusted'!AG65</f>
        <v>0</v>
      </c>
      <c r="D64" s="162">
        <f t="shared" si="7"/>
        <v>125704</v>
      </c>
      <c r="E64" s="162">
        <f>'[1]BY DEPT.-adjusted'!BE65</f>
        <v>125704</v>
      </c>
      <c r="F64" s="162">
        <f t="shared" si="8"/>
        <v>0</v>
      </c>
    </row>
    <row r="65" spans="1:6" ht="16.5" customHeight="1">
      <c r="A65" s="1" t="s">
        <v>61</v>
      </c>
      <c r="B65" s="162">
        <f>'[1]BY DEPT.-adjusted'!M66</f>
        <v>60016</v>
      </c>
      <c r="C65" s="162">
        <f>'[1]BY DEPT.-adjusted'!AG66</f>
        <v>0</v>
      </c>
      <c r="D65" s="162">
        <f t="shared" si="7"/>
        <v>60016</v>
      </c>
      <c r="E65" s="162">
        <f>'[1]BY DEPT.-adjusted'!BE66</f>
        <v>60016</v>
      </c>
      <c r="F65" s="162">
        <f t="shared" si="8"/>
        <v>0</v>
      </c>
    </row>
    <row r="66" spans="1:6" ht="16.5" customHeight="1">
      <c r="A66" s="1" t="s">
        <v>62</v>
      </c>
      <c r="B66" s="162">
        <f>'[1]BY DEPT.-adjusted'!M67</f>
        <v>41849</v>
      </c>
      <c r="C66" s="162">
        <f>'[1]BY DEPT.-adjusted'!AG67</f>
        <v>3000</v>
      </c>
      <c r="D66" s="162">
        <f t="shared" si="7"/>
        <v>44849</v>
      </c>
      <c r="E66" s="162">
        <f>'[1]BY DEPT.-adjusted'!BE67</f>
        <v>44849</v>
      </c>
      <c r="F66" s="162">
        <f t="shared" si="8"/>
        <v>0</v>
      </c>
    </row>
    <row r="67" spans="1:6" ht="16.5" customHeight="1">
      <c r="A67" s="1" t="s">
        <v>63</v>
      </c>
      <c r="B67" s="162">
        <f>'[1]BY DEPT.-adjusted'!M68</f>
        <v>102023</v>
      </c>
      <c r="C67" s="162">
        <f>'[1]BY DEPT.-adjusted'!AG68</f>
        <v>0</v>
      </c>
      <c r="D67" s="162">
        <f t="shared" si="7"/>
        <v>102023</v>
      </c>
      <c r="E67" s="162">
        <f>'[1]BY DEPT.-adjusted'!BE68</f>
        <v>102023</v>
      </c>
      <c r="F67" s="162">
        <f t="shared" si="8"/>
        <v>0</v>
      </c>
    </row>
    <row r="68" spans="1:6" ht="16.5" customHeight="1">
      <c r="A68" s="1" t="s">
        <v>64</v>
      </c>
      <c r="B68" s="163">
        <f>SUM(B69:B72)</f>
        <v>420212</v>
      </c>
      <c r="C68" s="163">
        <f>SUM(C69:C72)</f>
        <v>0</v>
      </c>
      <c r="D68" s="163">
        <f>SUM(D69:D72)</f>
        <v>420212</v>
      </c>
      <c r="E68" s="163">
        <f>SUM(E69:E72)</f>
        <v>420212</v>
      </c>
      <c r="F68" s="163">
        <f>SUM(F69:F72)</f>
        <v>0</v>
      </c>
    </row>
    <row r="69" spans="1:6" ht="16.5" customHeight="1">
      <c r="A69" s="1" t="s">
        <v>65</v>
      </c>
      <c r="B69" s="162">
        <f>'[1]BY DEPT.-adjusted'!M70</f>
        <v>23009</v>
      </c>
      <c r="C69" s="162">
        <f>'[1]BY DEPT.-adjusted'!AG70</f>
        <v>0</v>
      </c>
      <c r="D69" s="162">
        <f t="shared" ref="D69:D88" si="9">SUM(B69:C69)</f>
        <v>23009</v>
      </c>
      <c r="E69" s="162">
        <f>'[1]BY DEPT.-adjusted'!BE70</f>
        <v>23009</v>
      </c>
      <c r="F69" s="162">
        <f t="shared" ref="F69:F88" si="10">D69-E69</f>
        <v>0</v>
      </c>
    </row>
    <row r="70" spans="1:6" ht="16.5" customHeight="1">
      <c r="A70" s="1" t="s">
        <v>66</v>
      </c>
      <c r="B70" s="162">
        <f>'[1]BY DEPT.-adjusted'!M71</f>
        <v>174232</v>
      </c>
      <c r="C70" s="162">
        <f>'[1]BY DEPT.-adjusted'!AG71</f>
        <v>0</v>
      </c>
      <c r="D70" s="162">
        <f t="shared" si="9"/>
        <v>174232</v>
      </c>
      <c r="E70" s="162">
        <f>'[1]BY DEPT.-adjusted'!BE71</f>
        <v>174232</v>
      </c>
      <c r="F70" s="162">
        <f t="shared" si="10"/>
        <v>0</v>
      </c>
    </row>
    <row r="71" spans="1:6" ht="16.5" customHeight="1">
      <c r="A71" s="1" t="s">
        <v>67</v>
      </c>
      <c r="B71" s="162">
        <f>'[1]BY DEPT.-adjusted'!M72</f>
        <v>137825</v>
      </c>
      <c r="C71" s="162">
        <f>'[1]BY DEPT.-adjusted'!AG72</f>
        <v>0</v>
      </c>
      <c r="D71" s="162">
        <f t="shared" si="9"/>
        <v>137825</v>
      </c>
      <c r="E71" s="162">
        <f>'[1]BY DEPT.-adjusted'!BE72</f>
        <v>137825</v>
      </c>
      <c r="F71" s="162">
        <f t="shared" si="10"/>
        <v>0</v>
      </c>
    </row>
    <row r="72" spans="1:6" ht="16.5" customHeight="1">
      <c r="A72" s="1" t="s">
        <v>68</v>
      </c>
      <c r="B72" s="162">
        <f>'[1]BY DEPT.-adjusted'!M73</f>
        <v>85146</v>
      </c>
      <c r="C72" s="162">
        <f>'[1]BY DEPT.-adjusted'!AG73</f>
        <v>0</v>
      </c>
      <c r="D72" s="162">
        <f t="shared" si="9"/>
        <v>85146</v>
      </c>
      <c r="E72" s="162">
        <f>'[1]BY DEPT.-adjusted'!BE73</f>
        <v>85146</v>
      </c>
      <c r="F72" s="162">
        <f t="shared" si="10"/>
        <v>0</v>
      </c>
    </row>
    <row r="73" spans="1:6" ht="16.5" customHeight="1">
      <c r="A73" s="1" t="s">
        <v>69</v>
      </c>
      <c r="B73" s="162">
        <f>'[1]BY DEPT.-adjusted'!M74</f>
        <v>718642</v>
      </c>
      <c r="C73" s="162">
        <f>'[1]BY DEPT.-adjusted'!AG74</f>
        <v>3938</v>
      </c>
      <c r="D73" s="162">
        <f t="shared" si="9"/>
        <v>722580</v>
      </c>
      <c r="E73" s="162">
        <f>'[1]BY DEPT.-adjusted'!BE74</f>
        <v>722580</v>
      </c>
      <c r="F73" s="162">
        <f t="shared" si="10"/>
        <v>0</v>
      </c>
    </row>
    <row r="74" spans="1:6" ht="16.5" customHeight="1">
      <c r="A74" s="1" t="s">
        <v>211</v>
      </c>
      <c r="B74" s="162">
        <f>'[1]BY DEPT.-adjusted'!M75</f>
        <v>367449</v>
      </c>
      <c r="C74" s="162">
        <f>'[1]BY DEPT.-adjusted'!AG75</f>
        <v>30000</v>
      </c>
      <c r="D74" s="162">
        <f t="shared" si="9"/>
        <v>397449</v>
      </c>
      <c r="E74" s="162">
        <f>'[1]BY DEPT.-adjusted'!BE75</f>
        <v>397449</v>
      </c>
      <c r="F74" s="162">
        <f t="shared" si="10"/>
        <v>0</v>
      </c>
    </row>
    <row r="75" spans="1:6" ht="16.5" customHeight="1">
      <c r="A75" s="1" t="s">
        <v>70</v>
      </c>
      <c r="B75" s="162">
        <f>'[1]BY DEPT.-adjusted'!M76</f>
        <v>436171</v>
      </c>
      <c r="C75" s="162">
        <f>'[1]BY DEPT.-adjusted'!AG76</f>
        <v>0</v>
      </c>
      <c r="D75" s="162">
        <f t="shared" si="9"/>
        <v>436171</v>
      </c>
      <c r="E75" s="162">
        <f>'[1]BY DEPT.-adjusted'!BE76</f>
        <v>436171</v>
      </c>
      <c r="F75" s="162">
        <f t="shared" si="10"/>
        <v>0</v>
      </c>
    </row>
    <row r="76" spans="1:6" ht="16.5" customHeight="1">
      <c r="A76" s="1" t="s">
        <v>71</v>
      </c>
      <c r="B76" s="162">
        <f>'[1]BY DEPT.-adjusted'!M77</f>
        <v>72637</v>
      </c>
      <c r="C76" s="162">
        <f>'[1]BY DEPT.-adjusted'!AG77</f>
        <v>0</v>
      </c>
      <c r="D76" s="162">
        <f t="shared" si="9"/>
        <v>72637</v>
      </c>
      <c r="E76" s="162">
        <f>'[1]BY DEPT.-adjusted'!BE77</f>
        <v>72637</v>
      </c>
      <c r="F76" s="162">
        <f t="shared" si="10"/>
        <v>0</v>
      </c>
    </row>
    <row r="77" spans="1:6" ht="16.5" customHeight="1">
      <c r="A77" s="1" t="s">
        <v>72</v>
      </c>
      <c r="B77" s="162">
        <f>'[1]BY DEPT.-adjusted'!M78</f>
        <v>207546</v>
      </c>
      <c r="C77" s="162">
        <f>'[1]BY DEPT.-adjusted'!AG78</f>
        <v>0</v>
      </c>
      <c r="D77" s="162">
        <f t="shared" si="9"/>
        <v>207546</v>
      </c>
      <c r="E77" s="162">
        <f>'[1]BY DEPT.-adjusted'!BE78</f>
        <v>207546</v>
      </c>
      <c r="F77" s="162">
        <f t="shared" si="10"/>
        <v>0</v>
      </c>
    </row>
    <row r="78" spans="1:6" ht="16.5" customHeight="1">
      <c r="A78" s="1" t="s">
        <v>250</v>
      </c>
      <c r="B78" s="162">
        <f>'[1]BY DEPT.-adjusted'!M79</f>
        <v>41065</v>
      </c>
      <c r="C78" s="162">
        <f>'[1]BY DEPT.-adjusted'!AG79</f>
        <v>0</v>
      </c>
      <c r="D78" s="162">
        <f t="shared" si="9"/>
        <v>41065</v>
      </c>
      <c r="E78" s="162">
        <f>'[1]BY DEPT.-adjusted'!BE79</f>
        <v>41065</v>
      </c>
      <c r="F78" s="162">
        <f t="shared" si="10"/>
        <v>0</v>
      </c>
    </row>
    <row r="79" spans="1:6" ht="16.5" customHeight="1">
      <c r="A79" s="1" t="s">
        <v>74</v>
      </c>
      <c r="B79" s="162">
        <f>'[1]BY DEPT.-adjusted'!M80</f>
        <v>240296</v>
      </c>
      <c r="C79" s="162">
        <f>'[1]BY DEPT.-adjusted'!AG80</f>
        <v>0</v>
      </c>
      <c r="D79" s="162">
        <f t="shared" si="9"/>
        <v>240296</v>
      </c>
      <c r="E79" s="162">
        <f>'[1]BY DEPT.-adjusted'!BE80</f>
        <v>240296</v>
      </c>
      <c r="F79" s="162">
        <f t="shared" si="10"/>
        <v>0</v>
      </c>
    </row>
    <row r="80" spans="1:6" ht="16.5" customHeight="1">
      <c r="A80" s="1" t="s">
        <v>251</v>
      </c>
      <c r="B80" s="162">
        <f>'[1]BY DEPT.-adjusted'!M81</f>
        <v>42287</v>
      </c>
      <c r="C80" s="162">
        <f>'[1]BY DEPT.-adjusted'!AG81</f>
        <v>0</v>
      </c>
      <c r="D80" s="162">
        <f t="shared" si="9"/>
        <v>42287</v>
      </c>
      <c r="E80" s="162">
        <f>'[1]BY DEPT.-adjusted'!BE81</f>
        <v>42287</v>
      </c>
      <c r="F80" s="162">
        <f t="shared" si="10"/>
        <v>0</v>
      </c>
    </row>
    <row r="81" spans="1:6" ht="16.5" customHeight="1">
      <c r="A81" s="1" t="s">
        <v>75</v>
      </c>
      <c r="B81" s="162">
        <f>'[1]BY DEPT.-adjusted'!M82</f>
        <v>543241</v>
      </c>
      <c r="C81" s="162">
        <f>'[1]BY DEPT.-adjusted'!AG82</f>
        <v>0</v>
      </c>
      <c r="D81" s="162">
        <f t="shared" si="9"/>
        <v>543241</v>
      </c>
      <c r="E81" s="162">
        <f>'[1]BY DEPT.-adjusted'!BE82</f>
        <v>543241</v>
      </c>
      <c r="F81" s="162">
        <f t="shared" si="10"/>
        <v>0</v>
      </c>
    </row>
    <row r="82" spans="1:6" ht="16.5" customHeight="1">
      <c r="A82" s="1" t="s">
        <v>76</v>
      </c>
      <c r="B82" s="162">
        <f>'[1]BY DEPT.-adjusted'!M83</f>
        <v>103874</v>
      </c>
      <c r="C82" s="162">
        <f>'[1]BY DEPT.-adjusted'!AG83</f>
        <v>0</v>
      </c>
      <c r="D82" s="162">
        <f t="shared" si="9"/>
        <v>103874</v>
      </c>
      <c r="E82" s="162">
        <f>'[1]BY DEPT.-adjusted'!BE83</f>
        <v>103874</v>
      </c>
      <c r="F82" s="162">
        <f t="shared" si="10"/>
        <v>0</v>
      </c>
    </row>
    <row r="83" spans="1:6" ht="16.5" customHeight="1">
      <c r="A83" s="1" t="s">
        <v>77</v>
      </c>
      <c r="B83" s="162">
        <f>'[1]BY DEPT.-adjusted'!M84</f>
        <v>292884</v>
      </c>
      <c r="C83" s="162">
        <f>'[1]BY DEPT.-adjusted'!AG84</f>
        <v>-19720</v>
      </c>
      <c r="D83" s="162">
        <f t="shared" si="9"/>
        <v>273164</v>
      </c>
      <c r="E83" s="162">
        <f>'[1]BY DEPT.-adjusted'!BE84</f>
        <v>273164</v>
      </c>
      <c r="F83" s="162">
        <f t="shared" si="10"/>
        <v>0</v>
      </c>
    </row>
    <row r="84" spans="1:6" ht="16.5" customHeight="1">
      <c r="A84" s="1" t="s">
        <v>78</v>
      </c>
      <c r="B84" s="162">
        <f>'[1]BY DEPT.-adjusted'!M85</f>
        <v>178273</v>
      </c>
      <c r="C84" s="162">
        <f>'[1]BY DEPT.-adjusted'!AG85</f>
        <v>0</v>
      </c>
      <c r="D84" s="162">
        <f t="shared" si="9"/>
        <v>178273</v>
      </c>
      <c r="E84" s="162">
        <f>'[1]BY DEPT.-adjusted'!BE85</f>
        <v>178273</v>
      </c>
      <c r="F84" s="162">
        <f t="shared" si="10"/>
        <v>0</v>
      </c>
    </row>
    <row r="85" spans="1:6" ht="16.5" customHeight="1">
      <c r="A85" s="1" t="s">
        <v>79</v>
      </c>
      <c r="B85" s="162">
        <f>'[1]BY DEPT.-adjusted'!M86</f>
        <v>77684</v>
      </c>
      <c r="C85" s="162">
        <f>'[1]BY DEPT.-adjusted'!AG86</f>
        <v>0</v>
      </c>
      <c r="D85" s="162">
        <f t="shared" si="9"/>
        <v>77684</v>
      </c>
      <c r="E85" s="162">
        <f>'[1]BY DEPT.-adjusted'!BE86</f>
        <v>77684</v>
      </c>
      <c r="F85" s="162">
        <f t="shared" si="10"/>
        <v>0</v>
      </c>
    </row>
    <row r="86" spans="1:6" ht="16.5" customHeight="1">
      <c r="A86" s="1" t="s">
        <v>80</v>
      </c>
      <c r="B86" s="162">
        <f>'[1]BY DEPT.-adjusted'!M87</f>
        <v>53301</v>
      </c>
      <c r="C86" s="162">
        <f>'[1]BY DEPT.-adjusted'!AG87</f>
        <v>0</v>
      </c>
      <c r="D86" s="162">
        <f t="shared" si="9"/>
        <v>53301</v>
      </c>
      <c r="E86" s="162">
        <f>'[1]BY DEPT.-adjusted'!BE87</f>
        <v>53301</v>
      </c>
      <c r="F86" s="162">
        <f t="shared" si="10"/>
        <v>0</v>
      </c>
    </row>
    <row r="87" spans="1:6" ht="16.5" customHeight="1">
      <c r="A87" s="1" t="s">
        <v>81</v>
      </c>
      <c r="B87" s="162">
        <f>'[1]BY DEPT.-adjusted'!M88</f>
        <v>22757</v>
      </c>
      <c r="C87" s="162">
        <f>'[1]BY DEPT.-adjusted'!AG88</f>
        <v>0</v>
      </c>
      <c r="D87" s="162">
        <f t="shared" si="9"/>
        <v>22757</v>
      </c>
      <c r="E87" s="162">
        <f>'[1]BY DEPT.-adjusted'!BE88</f>
        <v>22757</v>
      </c>
      <c r="F87" s="162">
        <f t="shared" si="10"/>
        <v>0</v>
      </c>
    </row>
    <row r="88" spans="1:6" ht="16.5" customHeight="1">
      <c r="A88" s="1" t="s">
        <v>82</v>
      </c>
      <c r="B88" s="162">
        <f>'[1]BY DEPT.-adjusted'!M89</f>
        <v>251699</v>
      </c>
      <c r="C88" s="162">
        <f>'[1]BY DEPT.-adjusted'!AG89</f>
        <v>0</v>
      </c>
      <c r="D88" s="162">
        <f t="shared" si="9"/>
        <v>251699</v>
      </c>
      <c r="E88" s="162">
        <f>'[1]BY DEPT.-adjusted'!BE89</f>
        <v>251699</v>
      </c>
      <c r="F88" s="162">
        <f t="shared" si="10"/>
        <v>0</v>
      </c>
    </row>
    <row r="89" spans="1:6" ht="16.5" customHeight="1">
      <c r="A89" s="1"/>
      <c r="B89" s="162"/>
      <c r="C89" s="162"/>
      <c r="D89" s="162"/>
      <c r="E89" s="162"/>
      <c r="F89" s="162"/>
    </row>
    <row r="90" spans="1:6" ht="16.5" customHeight="1">
      <c r="A90" s="160" t="s">
        <v>193</v>
      </c>
      <c r="B90" s="164">
        <f>B91+B92+SUM(B99:B109)</f>
        <v>223452270</v>
      </c>
      <c r="C90" s="164">
        <f t="shared" ref="C90:F90" si="11">C91+C92+SUM(C99:C109)</f>
        <v>1750066</v>
      </c>
      <c r="D90" s="164">
        <f t="shared" si="11"/>
        <v>225202336</v>
      </c>
      <c r="E90" s="164">
        <f t="shared" si="11"/>
        <v>202336256</v>
      </c>
      <c r="F90" s="164">
        <f t="shared" si="11"/>
        <v>22866080</v>
      </c>
    </row>
    <row r="91" spans="1:6" ht="16.5" customHeight="1">
      <c r="A91" s="1" t="s">
        <v>185</v>
      </c>
      <c r="B91" s="162">
        <f>'[1]BY DEPT.-adjusted'!M92</f>
        <v>21576603</v>
      </c>
      <c r="C91" s="162">
        <f>'[1]BY DEPT.-adjusted'!AG92</f>
        <v>31287023</v>
      </c>
      <c r="D91" s="162">
        <f>SUM(B91:C91)</f>
        <v>52863626</v>
      </c>
      <c r="E91" s="162">
        <f>'[1]BY DEPT.-adjusted'!BE92</f>
        <v>52198672</v>
      </c>
      <c r="F91" s="162">
        <f>D91-E91</f>
        <v>664954</v>
      </c>
    </row>
    <row r="92" spans="1:6" ht="16.5" customHeight="1">
      <c r="A92" s="1" t="s">
        <v>186</v>
      </c>
      <c r="B92" s="163">
        <f>SUM(B93:B97)</f>
        <v>18303490</v>
      </c>
      <c r="C92" s="163">
        <f>SUM(C93:C97)</f>
        <v>1830917</v>
      </c>
      <c r="D92" s="163">
        <f>SUM(D93:D97)</f>
        <v>20134407</v>
      </c>
      <c r="E92" s="163">
        <f>SUM(E93:E97)</f>
        <v>17368476</v>
      </c>
      <c r="F92" s="163">
        <f>SUM(F93:F97)</f>
        <v>2765931</v>
      </c>
    </row>
    <row r="93" spans="1:6" ht="16.5" customHeight="1">
      <c r="A93" s="1" t="s">
        <v>252</v>
      </c>
      <c r="B93" s="162">
        <f>'[1]BY DEPT.-adjusted'!M94</f>
        <v>16679895</v>
      </c>
      <c r="C93" s="162">
        <f>'[1]BY DEPT.-adjusted'!AG94</f>
        <v>0</v>
      </c>
      <c r="D93" s="162">
        <f>SUM(B93:C93)</f>
        <v>16679895</v>
      </c>
      <c r="E93" s="162">
        <f>'[1]BY DEPT.-adjusted'!BE94</f>
        <v>13943070</v>
      </c>
      <c r="F93" s="162">
        <f>D93-E93</f>
        <v>2736825</v>
      </c>
    </row>
    <row r="94" spans="1:6" ht="16.5" customHeight="1">
      <c r="A94" s="1" t="s">
        <v>253</v>
      </c>
      <c r="B94" s="162"/>
      <c r="C94" s="162"/>
      <c r="D94" s="162"/>
      <c r="E94" s="162"/>
      <c r="F94" s="162"/>
    </row>
    <row r="95" spans="1:6" ht="16.5" customHeight="1">
      <c r="A95" s="1" t="s">
        <v>203</v>
      </c>
      <c r="B95" s="162">
        <f>'[1]BY DEPT.-adjusted'!M95</f>
        <v>50000</v>
      </c>
      <c r="C95" s="162">
        <f>'[1]BY DEPT.-adjusted'!AG95</f>
        <v>0</v>
      </c>
      <c r="D95" s="162">
        <f>SUM(B95:C95)</f>
        <v>50000</v>
      </c>
      <c r="E95" s="162">
        <f>'[1]BY DEPT.-adjusted'!BE95</f>
        <v>28100</v>
      </c>
      <c r="F95" s="162">
        <f>D95-E95</f>
        <v>21900</v>
      </c>
    </row>
    <row r="96" spans="1:6" ht="18.75" customHeight="1">
      <c r="A96" s="1" t="s">
        <v>204</v>
      </c>
      <c r="B96" s="162">
        <f>'[1]BY DEPT.-adjusted'!M96</f>
        <v>200000</v>
      </c>
      <c r="C96" s="162">
        <f>'[1]BY DEPT.-adjusted'!AG96</f>
        <v>1830917</v>
      </c>
      <c r="D96" s="162">
        <f>SUM(B96:C96)</f>
        <v>2030917</v>
      </c>
      <c r="E96" s="162">
        <f>'[1]BY DEPT.-adjusted'!BE96</f>
        <v>2028917</v>
      </c>
      <c r="F96" s="162">
        <f>D96-E96</f>
        <v>2000</v>
      </c>
    </row>
    <row r="97" spans="1:6" ht="16.5" customHeight="1">
      <c r="A97" s="1" t="s">
        <v>205</v>
      </c>
      <c r="B97" s="162">
        <f>'[1]BY DEPT.-adjusted'!M97</f>
        <v>1373595</v>
      </c>
      <c r="C97" s="162">
        <f>'[1]BY DEPT.-adjusted'!AG97</f>
        <v>0</v>
      </c>
      <c r="D97" s="162">
        <f>SUM(B97:C97)</f>
        <v>1373595</v>
      </c>
      <c r="E97" s="162">
        <f>'[1]BY DEPT.-adjusted'!BE97</f>
        <v>1368389</v>
      </c>
      <c r="F97" s="162">
        <f>D97-E97</f>
        <v>5206</v>
      </c>
    </row>
    <row r="98" spans="1:6" ht="16.5" customHeight="1">
      <c r="A98" s="1"/>
      <c r="B98" s="162"/>
      <c r="C98" s="162"/>
      <c r="D98" s="162"/>
      <c r="E98" s="144"/>
      <c r="F98" s="165"/>
    </row>
    <row r="99" spans="1:6" ht="16.5" customHeight="1">
      <c r="A99" s="1" t="s">
        <v>83</v>
      </c>
      <c r="B99" s="162">
        <f>'[1]BY DEPT.-adjusted'!M100</f>
        <v>7500000</v>
      </c>
      <c r="C99" s="162">
        <f>'[1]BY DEPT.-adjusted'!AG100</f>
        <v>0</v>
      </c>
      <c r="D99" s="162">
        <f>SUM(B99:C99)</f>
        <v>7500000</v>
      </c>
      <c r="E99" s="162">
        <f>'[1]BY DEPT.-adjusted'!BE100</f>
        <v>2832519</v>
      </c>
      <c r="F99" s="162">
        <f>D99-E99</f>
        <v>4667481</v>
      </c>
    </row>
    <row r="100" spans="1:6" ht="16.5" customHeight="1">
      <c r="A100" s="1" t="s">
        <v>84</v>
      </c>
      <c r="B100" s="162">
        <f>'[1]BY DEPT.-adjusted'!M101</f>
        <v>1000000</v>
      </c>
      <c r="C100" s="162">
        <f>'[1]BY DEPT.-adjusted'!AG101</f>
        <v>0</v>
      </c>
      <c r="D100" s="162">
        <f t="shared" ref="D100:D109" si="12">SUM(B100:C100)</f>
        <v>1000000</v>
      </c>
      <c r="E100" s="162">
        <f>'[1]BY DEPT.-adjusted'!BE101</f>
        <v>658696</v>
      </c>
      <c r="F100" s="162">
        <f t="shared" ref="F100:F109" si="13">D100-E100</f>
        <v>341304</v>
      </c>
    </row>
    <row r="101" spans="1:6" ht="16.5" customHeight="1">
      <c r="A101" s="1" t="s">
        <v>200</v>
      </c>
      <c r="B101" s="162">
        <f>'[1]BY DEPT.-adjusted'!M102</f>
        <v>1000000</v>
      </c>
      <c r="C101" s="162">
        <f>'[1]BY DEPT.-adjusted'!AG102</f>
        <v>0</v>
      </c>
      <c r="D101" s="162">
        <f t="shared" si="12"/>
        <v>1000000</v>
      </c>
      <c r="E101" s="162">
        <f>'[1]BY DEPT.-adjusted'!BE102</f>
        <v>825381</v>
      </c>
      <c r="F101" s="162">
        <f t="shared" si="13"/>
        <v>174619</v>
      </c>
    </row>
    <row r="102" spans="1:6" ht="16.5" customHeight="1">
      <c r="A102" s="1" t="s">
        <v>187</v>
      </c>
      <c r="B102" s="162">
        <f>'[1]BY DEPT.-adjusted'!M103</f>
        <v>1000000</v>
      </c>
      <c r="C102" s="162">
        <f>'[1]BY DEPT.-adjusted'!AG103</f>
        <v>0</v>
      </c>
      <c r="D102" s="162">
        <f t="shared" si="12"/>
        <v>1000000</v>
      </c>
      <c r="E102" s="162">
        <f>'[1]BY DEPT.-adjusted'!BE103</f>
        <v>642912</v>
      </c>
      <c r="F102" s="162">
        <f t="shared" si="13"/>
        <v>357088</v>
      </c>
    </row>
    <row r="103" spans="1:6" ht="16.5" customHeight="1">
      <c r="A103" s="1" t="s">
        <v>188</v>
      </c>
      <c r="B103" s="162">
        <f>'[1]BY DEPT.-adjusted'!M104</f>
        <v>2683248</v>
      </c>
      <c r="C103" s="162">
        <f>'[1]BY DEPT.-adjusted'!AG104</f>
        <v>0</v>
      </c>
      <c r="D103" s="162">
        <f t="shared" si="12"/>
        <v>2683248</v>
      </c>
      <c r="E103" s="162">
        <f>'[1]BY DEPT.-adjusted'!BE104</f>
        <v>2444676</v>
      </c>
      <c r="F103" s="162">
        <f t="shared" si="13"/>
        <v>238572</v>
      </c>
    </row>
    <row r="104" spans="1:6" ht="16.5" customHeight="1">
      <c r="A104" s="1" t="s">
        <v>189</v>
      </c>
      <c r="B104" s="162">
        <f>'[1]BY DEPT.-adjusted'!M105</f>
        <v>109296738</v>
      </c>
      <c r="C104" s="162">
        <f>'[1]BY DEPT.-adjusted'!AG105</f>
        <v>-38978668</v>
      </c>
      <c r="D104" s="162">
        <f t="shared" si="12"/>
        <v>70318070</v>
      </c>
      <c r="E104" s="162">
        <f>'[1]BY DEPT.-adjusted'!BE105</f>
        <v>70318070</v>
      </c>
      <c r="F104" s="162">
        <f t="shared" si="13"/>
        <v>0</v>
      </c>
    </row>
    <row r="105" spans="1:6" ht="16.5" customHeight="1">
      <c r="A105" s="1" t="s">
        <v>85</v>
      </c>
      <c r="B105" s="162">
        <f>'[1]BY DEPT.-adjusted'!M106</f>
        <v>1764300</v>
      </c>
      <c r="C105" s="162">
        <f>'[1]BY DEPT.-adjusted'!AG106</f>
        <v>0</v>
      </c>
      <c r="D105" s="162">
        <f t="shared" si="12"/>
        <v>1764300</v>
      </c>
      <c r="E105" s="162">
        <f>'[1]BY DEPT.-adjusted'!BE106</f>
        <v>1708200</v>
      </c>
      <c r="F105" s="162">
        <f t="shared" si="13"/>
        <v>56100</v>
      </c>
    </row>
    <row r="106" spans="1:6" ht="16.5" customHeight="1">
      <c r="A106" s="1" t="s">
        <v>254</v>
      </c>
      <c r="B106" s="162">
        <f>'[1]BY DEPT.-adjusted'!M107</f>
        <v>34437891</v>
      </c>
      <c r="C106" s="162">
        <f>'[1]BY DEPT.-adjusted'!AG107</f>
        <v>-2877990</v>
      </c>
      <c r="D106" s="162">
        <f t="shared" si="12"/>
        <v>31559901</v>
      </c>
      <c r="E106" s="162">
        <f>'[1]BY DEPT.-adjusted'!BE107</f>
        <v>31559901</v>
      </c>
      <c r="F106" s="162">
        <f t="shared" si="13"/>
        <v>0</v>
      </c>
    </row>
    <row r="107" spans="1:6" ht="16.5" customHeight="1">
      <c r="A107" s="1" t="s">
        <v>191</v>
      </c>
      <c r="B107" s="162">
        <f>'[1]BY DEPT.-adjusted'!M108</f>
        <v>24890000</v>
      </c>
      <c r="C107" s="162">
        <f>'[1]BY DEPT.-adjusted'!AG108</f>
        <v>0</v>
      </c>
      <c r="D107" s="162">
        <f t="shared" si="12"/>
        <v>24890000</v>
      </c>
      <c r="E107" s="162">
        <f>'[1]BY DEPT.-adjusted'!BE108</f>
        <v>21778753</v>
      </c>
      <c r="F107" s="162">
        <f t="shared" si="13"/>
        <v>3111247</v>
      </c>
    </row>
    <row r="108" spans="1:6" ht="16.5" hidden="1" customHeight="1">
      <c r="A108" s="1"/>
      <c r="B108" s="162"/>
      <c r="C108" s="162"/>
      <c r="D108" s="162"/>
      <c r="E108" s="162"/>
      <c r="F108" s="162"/>
    </row>
    <row r="109" spans="1:6" s="53" customFormat="1" ht="16.5" customHeight="1">
      <c r="A109" s="165" t="s">
        <v>276</v>
      </c>
      <c r="B109" s="162">
        <f>'[1]BY DEPT.-adjusted'!M110</f>
        <v>0</v>
      </c>
      <c r="C109" s="162">
        <f>'[1]BY DEPT.-adjusted'!AG110</f>
        <v>10488784</v>
      </c>
      <c r="D109" s="162">
        <f t="shared" si="12"/>
        <v>10488784</v>
      </c>
      <c r="E109" s="162">
        <f>'[1]BY DEPT.-adjusted'!BE110</f>
        <v>0</v>
      </c>
      <c r="F109" s="162">
        <f t="shared" si="13"/>
        <v>10488784</v>
      </c>
    </row>
    <row r="110" spans="1:6" s="17" customFormat="1" ht="17.25" customHeight="1">
      <c r="A110" s="166"/>
      <c r="B110" s="167"/>
      <c r="C110" s="167"/>
      <c r="D110" s="167"/>
      <c r="E110" s="165"/>
      <c r="F110" s="165"/>
    </row>
    <row r="111" spans="1:6" s="16" customFormat="1" ht="16.5" customHeight="1">
      <c r="A111" s="168" t="s">
        <v>255</v>
      </c>
      <c r="B111" s="109">
        <f>SUM(B112:B116)+SUM(B119:B122)</f>
        <v>723628575</v>
      </c>
      <c r="C111" s="109">
        <f>SUM(C112:C116)+SUM(C119:C122)</f>
        <v>0</v>
      </c>
      <c r="D111" s="109">
        <f>SUM(D112:D116)+SUM(D119:D122)</f>
        <v>723628575</v>
      </c>
      <c r="E111" s="109">
        <f>SUM(E112:E116)+SUM(E119:E122)</f>
        <v>698236379</v>
      </c>
      <c r="F111" s="109">
        <f>SUM(F112:F116)+SUM(F119:F122)</f>
        <v>25392196</v>
      </c>
    </row>
    <row r="112" spans="1:6" s="16" customFormat="1" ht="16.5" customHeight="1">
      <c r="A112" s="111" t="s">
        <v>179</v>
      </c>
      <c r="B112" s="162">
        <f>'[1]BY DEPT.-adjusted'!M113</f>
        <v>23270917</v>
      </c>
      <c r="C112" s="162">
        <f>'[1]BY DEPT.-adjusted'!AG113</f>
        <v>0</v>
      </c>
      <c r="D112" s="162">
        <f>SUM(B112:C112)</f>
        <v>23270917</v>
      </c>
      <c r="E112" s="162">
        <f>'[1]BY DEPT.-adjusted'!BE113</f>
        <v>27610990</v>
      </c>
      <c r="F112" s="162">
        <f>D112-E112</f>
        <v>-4340073</v>
      </c>
    </row>
    <row r="113" spans="1:6" ht="16.5" customHeight="1">
      <c r="A113" s="114" t="s">
        <v>180</v>
      </c>
      <c r="B113" s="162">
        <f>'[1]BY DEPT.-adjusted'!M114</f>
        <v>273309592</v>
      </c>
      <c r="C113" s="162">
        <f>'[1]BY DEPT.-adjusted'!AG114</f>
        <v>0</v>
      </c>
      <c r="D113" s="162">
        <f>SUM(B113:C113)</f>
        <v>273309592</v>
      </c>
      <c r="E113" s="162">
        <f>'[1]BY DEPT.-adjusted'!BE114</f>
        <v>273309592</v>
      </c>
      <c r="F113" s="162">
        <f>D113-E113</f>
        <v>0</v>
      </c>
    </row>
    <row r="114" spans="1:6" ht="16.5" customHeight="1">
      <c r="A114" s="111" t="s">
        <v>181</v>
      </c>
      <c r="B114" s="162">
        <f>'[1]BY DEPT.-adjusted'!M115</f>
        <v>331</v>
      </c>
      <c r="C114" s="162">
        <f>'[1]BY DEPT.-adjusted'!AG115</f>
        <v>0</v>
      </c>
      <c r="D114" s="162">
        <f>SUM(B114:C114)</f>
        <v>331</v>
      </c>
      <c r="E114" s="162">
        <f>'[1]BY DEPT.-adjusted'!BE115</f>
        <v>331</v>
      </c>
      <c r="F114" s="162">
        <f>D114-E114</f>
        <v>0</v>
      </c>
    </row>
    <row r="115" spans="1:6" ht="16.5" customHeight="1">
      <c r="A115" s="111" t="s">
        <v>90</v>
      </c>
      <c r="B115" s="162">
        <f>'[1]BY DEPT.-adjusted'!M116</f>
        <v>1094084</v>
      </c>
      <c r="C115" s="162">
        <f>'[1]BY DEPT.-adjusted'!AG116</f>
        <v>0</v>
      </c>
      <c r="D115" s="162">
        <f>SUM(B115:C115)</f>
        <v>1094084</v>
      </c>
      <c r="E115" s="162">
        <f>'[1]BY DEPT.-adjusted'!BE116</f>
        <v>1094084</v>
      </c>
      <c r="F115" s="162">
        <f>D115-E115</f>
        <v>0</v>
      </c>
    </row>
    <row r="116" spans="1:6" ht="16.5" customHeight="1">
      <c r="A116" s="111" t="s">
        <v>182</v>
      </c>
      <c r="B116" s="163">
        <f>SUM(B117:B118)</f>
        <v>26834442</v>
      </c>
      <c r="C116" s="163">
        <f>SUM(C117:C118)</f>
        <v>0</v>
      </c>
      <c r="D116" s="163">
        <f>SUM(D117:D118)</f>
        <v>26834442</v>
      </c>
      <c r="E116" s="169">
        <f>SUM(E117:E118)</f>
        <v>18736835</v>
      </c>
      <c r="F116" s="116">
        <f>SUM(F117:F118)</f>
        <v>8097607</v>
      </c>
    </row>
    <row r="117" spans="1:6" ht="16.5" customHeight="1">
      <c r="A117" s="111" t="s">
        <v>215</v>
      </c>
      <c r="B117" s="162">
        <f>'[1]BY DEPT.-adjusted'!M118</f>
        <v>15366575</v>
      </c>
      <c r="C117" s="162">
        <f>'[1]BY DEPT.-adjusted'!AG118</f>
        <v>0</v>
      </c>
      <c r="D117" s="162">
        <f t="shared" ref="D117:D122" si="14">SUM(B117:C117)</f>
        <v>15366575</v>
      </c>
      <c r="E117" s="162">
        <f>'[1]BY DEPT.-adjusted'!BE118</f>
        <v>12652165</v>
      </c>
      <c r="F117" s="162">
        <f t="shared" ref="F117:F122" si="15">D117-E117</f>
        <v>2714410</v>
      </c>
    </row>
    <row r="118" spans="1:6" ht="16.5" customHeight="1">
      <c r="A118" s="111" t="s">
        <v>183</v>
      </c>
      <c r="B118" s="162">
        <f>'[1]BY DEPT.-adjusted'!M119</f>
        <v>11467867</v>
      </c>
      <c r="C118" s="162">
        <f>'[1]BY DEPT.-adjusted'!AG119</f>
        <v>0</v>
      </c>
      <c r="D118" s="162">
        <f t="shared" si="14"/>
        <v>11467867</v>
      </c>
      <c r="E118" s="162">
        <f>'[1]BY DEPT.-adjusted'!BE119</f>
        <v>6084670</v>
      </c>
      <c r="F118" s="162">
        <f t="shared" si="15"/>
        <v>5383197</v>
      </c>
    </row>
    <row r="119" spans="1:6" ht="16.5" customHeight="1">
      <c r="A119" s="170" t="s">
        <v>86</v>
      </c>
      <c r="B119" s="162">
        <f>'[1]BY DEPT.-adjusted'!M120</f>
        <v>9969209</v>
      </c>
      <c r="C119" s="162">
        <f>'[1]BY DEPT.-adjusted'!AG120</f>
        <v>0</v>
      </c>
      <c r="D119" s="162">
        <f t="shared" si="14"/>
        <v>9969209</v>
      </c>
      <c r="E119" s="162">
        <f>'[1]BY DEPT.-adjusted'!BE120</f>
        <v>599760</v>
      </c>
      <c r="F119" s="162">
        <f t="shared" si="15"/>
        <v>9369449</v>
      </c>
    </row>
    <row r="120" spans="1:6" ht="16.5" customHeight="1">
      <c r="A120" s="170" t="s">
        <v>87</v>
      </c>
      <c r="B120" s="162">
        <f>'[1]BY DEPT.-adjusted'!M121</f>
        <v>23000000</v>
      </c>
      <c r="C120" s="162">
        <f>'[1]BY DEPT.-adjusted'!AG121</f>
        <v>0</v>
      </c>
      <c r="D120" s="162">
        <f t="shared" si="14"/>
        <v>23000000</v>
      </c>
      <c r="E120" s="162">
        <f>'[1]BY DEPT.-adjusted'!BE121</f>
        <v>27421000</v>
      </c>
      <c r="F120" s="162">
        <f t="shared" si="15"/>
        <v>-4421000</v>
      </c>
    </row>
    <row r="121" spans="1:6" s="16" customFormat="1" ht="15.75" customHeight="1">
      <c r="A121" s="170" t="s">
        <v>88</v>
      </c>
      <c r="B121" s="162">
        <f>'[1]BY DEPT.-adjusted'!M122</f>
        <v>333107000</v>
      </c>
      <c r="C121" s="162">
        <f>'[1]BY DEPT.-adjusted'!AG122</f>
        <v>0</v>
      </c>
      <c r="D121" s="162">
        <f t="shared" si="14"/>
        <v>333107000</v>
      </c>
      <c r="E121" s="162">
        <f>'[1]BY DEPT.-adjusted'!BE122</f>
        <v>312799000</v>
      </c>
      <c r="F121" s="162">
        <f t="shared" si="15"/>
        <v>20308000</v>
      </c>
    </row>
    <row r="122" spans="1:6" s="24" customFormat="1" ht="16.5" customHeight="1">
      <c r="A122" s="114" t="s">
        <v>184</v>
      </c>
      <c r="B122" s="162">
        <f>'[1]BY DEPT.-adjusted'!M123</f>
        <v>33043000</v>
      </c>
      <c r="C122" s="162">
        <f>'[1]BY DEPT.-adjusted'!AG123</f>
        <v>0</v>
      </c>
      <c r="D122" s="162">
        <f t="shared" si="14"/>
        <v>33043000</v>
      </c>
      <c r="E122" s="162">
        <f>'[1]BY DEPT.-adjusted'!BE123</f>
        <v>36664787</v>
      </c>
      <c r="F122" s="162">
        <f t="shared" si="15"/>
        <v>-3621787</v>
      </c>
    </row>
    <row r="123" spans="1:6" s="17" customFormat="1" ht="16.5" customHeight="1">
      <c r="A123" s="166"/>
      <c r="B123" s="167"/>
      <c r="C123" s="167"/>
      <c r="D123" s="167"/>
      <c r="E123" s="165"/>
      <c r="F123" s="165"/>
    </row>
    <row r="124" spans="1:6" s="17" customFormat="1" ht="15" customHeight="1">
      <c r="A124" s="168" t="s">
        <v>256</v>
      </c>
      <c r="B124" s="171">
        <f>B127+B231+B125</f>
        <v>0</v>
      </c>
      <c r="C124" s="171">
        <f>C127+C231+C125</f>
        <v>0</v>
      </c>
      <c r="D124" s="171">
        <f>D127+D231+D125</f>
        <v>0</v>
      </c>
      <c r="E124" s="171">
        <f>E127+E231+E125</f>
        <v>61196774</v>
      </c>
      <c r="F124" s="171">
        <f>F127+F231+F125</f>
        <v>-61196774</v>
      </c>
    </row>
    <row r="125" spans="1:6" s="17" customFormat="1" ht="15.95" customHeight="1">
      <c r="A125" s="160" t="s">
        <v>257</v>
      </c>
      <c r="B125" s="167"/>
      <c r="C125" s="167"/>
      <c r="D125" s="167"/>
      <c r="E125" s="160">
        <f>'[1]BY DEPT.-adjusted'!BE232-E239</f>
        <v>20632383</v>
      </c>
      <c r="F125" s="160">
        <f>D125-E125</f>
        <v>-20632383</v>
      </c>
    </row>
    <row r="126" spans="1:6" s="17" customFormat="1" ht="16.5" hidden="1" customHeight="1">
      <c r="A126" s="160"/>
      <c r="B126" s="167"/>
      <c r="C126" s="167"/>
      <c r="D126" s="167"/>
      <c r="E126" s="160"/>
      <c r="F126" s="160"/>
    </row>
    <row r="127" spans="1:6" s="172" customFormat="1" ht="16.5" customHeight="1">
      <c r="A127" s="160" t="s">
        <v>258</v>
      </c>
      <c r="B127" s="160">
        <f>+B128+B211</f>
        <v>0</v>
      </c>
      <c r="C127" s="160">
        <f>+C128+C211</f>
        <v>0</v>
      </c>
      <c r="D127" s="160">
        <f>+D128+D211</f>
        <v>0</v>
      </c>
      <c r="E127" s="160">
        <f>+E128+E211</f>
        <v>26966966</v>
      </c>
      <c r="F127" s="160">
        <f>+F128+F211</f>
        <v>-26966966</v>
      </c>
    </row>
    <row r="128" spans="1:6" s="53" customFormat="1" ht="19.5" customHeight="1">
      <c r="A128" s="160" t="s">
        <v>259</v>
      </c>
      <c r="B128" s="124">
        <f>SUM(B129:B135)+SUM(B138:B143)+SUM(B146:B148)+SUM(B151:B152)+SUM(B155:B171)</f>
        <v>0</v>
      </c>
      <c r="C128" s="124">
        <f>SUM(C129:C135)+SUM(C138:C143)+SUM(C146:C148)+SUM(C151:C152)+SUM(C155:C171)</f>
        <v>0</v>
      </c>
      <c r="D128" s="124">
        <f>SUM(D129:D135)+SUM(D138:D143)+SUM(D146:D148)+SUM(D151:D152)+SUM(D155:D171)</f>
        <v>0</v>
      </c>
      <c r="E128" s="124">
        <f>SUM(E129:E135)+SUM(E138:E143)+SUM(E146:E148)+SUM(E151:E152)+SUM(E155:E171)</f>
        <v>14315158</v>
      </c>
      <c r="F128" s="124">
        <f>SUM(F129:F135)+SUM(F138:F143)+SUM(F146:F148)+SUM(F151:F152)+SUM(F155:F171)</f>
        <v>-14315158</v>
      </c>
    </row>
    <row r="129" spans="1:6" ht="18.75" hidden="1" customHeight="1">
      <c r="A129" s="1" t="s">
        <v>100</v>
      </c>
      <c r="B129" s="162"/>
      <c r="C129" s="162"/>
      <c r="D129" s="162">
        <f t="shared" ref="D129:D134" si="16">SUM(B129:C129)</f>
        <v>0</v>
      </c>
      <c r="E129" s="162">
        <f>'[1]BY DEPT.-adjusted'!BE129</f>
        <v>0</v>
      </c>
      <c r="F129" s="162">
        <f t="shared" ref="F129:F134" si="17">D129-E129</f>
        <v>0</v>
      </c>
    </row>
    <row r="130" spans="1:6" ht="18" customHeight="1">
      <c r="A130" s="1" t="s">
        <v>101</v>
      </c>
      <c r="B130" s="162"/>
      <c r="C130" s="162"/>
      <c r="D130" s="162">
        <f t="shared" si="16"/>
        <v>0</v>
      </c>
      <c r="E130" s="162">
        <f>'[1]BY DEPT.-adjusted'!BE130</f>
        <v>25000</v>
      </c>
      <c r="F130" s="162">
        <f t="shared" si="17"/>
        <v>-25000</v>
      </c>
    </row>
    <row r="131" spans="1:6" ht="16.5" hidden="1" customHeight="1">
      <c r="A131" s="1" t="s">
        <v>102</v>
      </c>
      <c r="B131" s="162"/>
      <c r="C131" s="162"/>
      <c r="D131" s="162">
        <f t="shared" si="16"/>
        <v>0</v>
      </c>
      <c r="E131" s="162">
        <f>'[1]BY DEPT.-adjusted'!BE131</f>
        <v>0</v>
      </c>
      <c r="F131" s="162">
        <f t="shared" si="17"/>
        <v>0</v>
      </c>
    </row>
    <row r="132" spans="1:6" ht="16.5" customHeight="1">
      <c r="A132" s="1" t="s">
        <v>103</v>
      </c>
      <c r="B132" s="162"/>
      <c r="C132" s="162"/>
      <c r="D132" s="162">
        <f t="shared" si="16"/>
        <v>0</v>
      </c>
      <c r="E132" s="162">
        <f>'[1]BY DEPT.-adjusted'!BE132</f>
        <v>1058330</v>
      </c>
      <c r="F132" s="162">
        <f t="shared" si="17"/>
        <v>-1058330</v>
      </c>
    </row>
    <row r="133" spans="1:6" ht="16.5" customHeight="1">
      <c r="A133" s="1" t="s">
        <v>104</v>
      </c>
      <c r="B133" s="162"/>
      <c r="C133" s="162"/>
      <c r="D133" s="162">
        <f t="shared" si="16"/>
        <v>0</v>
      </c>
      <c r="E133" s="162">
        <f>'[1]BY DEPT.-adjusted'!BE133</f>
        <v>541000</v>
      </c>
      <c r="F133" s="162">
        <f t="shared" si="17"/>
        <v>-541000</v>
      </c>
    </row>
    <row r="134" spans="1:6" ht="16.5" hidden="1" customHeight="1">
      <c r="A134" s="1" t="s">
        <v>105</v>
      </c>
      <c r="B134" s="162"/>
      <c r="C134" s="162"/>
      <c r="D134" s="162">
        <f t="shared" si="16"/>
        <v>0</v>
      </c>
      <c r="E134" s="162">
        <f>'[1]BY DEPT.-adjusted'!BE134</f>
        <v>0</v>
      </c>
      <c r="F134" s="162">
        <f t="shared" si="17"/>
        <v>0</v>
      </c>
    </row>
    <row r="135" spans="1:6" ht="16.5" customHeight="1">
      <c r="A135" s="1" t="s">
        <v>260</v>
      </c>
      <c r="B135" s="162">
        <f>+B136+B137</f>
        <v>0</v>
      </c>
      <c r="C135" s="162">
        <f>+C136+C137</f>
        <v>0</v>
      </c>
      <c r="D135" s="162">
        <f>+D136+D137</f>
        <v>0</v>
      </c>
      <c r="E135" s="162">
        <f>+E136+E137</f>
        <v>579449</v>
      </c>
      <c r="F135" s="162">
        <f>+F136+F137</f>
        <v>-579449</v>
      </c>
    </row>
    <row r="136" spans="1:6" ht="16.5" hidden="1" customHeight="1">
      <c r="A136" s="1" t="s">
        <v>20</v>
      </c>
      <c r="B136" s="162"/>
      <c r="C136" s="162"/>
      <c r="D136" s="162">
        <f t="shared" ref="D136:D142" si="18">SUM(B136:C136)</f>
        <v>0</v>
      </c>
      <c r="E136" s="162">
        <f>'[1]BY DEPT.-adjusted'!BE136</f>
        <v>516979</v>
      </c>
      <c r="F136" s="162">
        <f t="shared" ref="F136:F142" si="19">D136-E136</f>
        <v>-516979</v>
      </c>
    </row>
    <row r="137" spans="1:6" ht="15.75" hidden="1" customHeight="1">
      <c r="A137" s="1" t="s">
        <v>21</v>
      </c>
      <c r="B137" s="162"/>
      <c r="C137" s="162"/>
      <c r="D137" s="162">
        <f t="shared" si="18"/>
        <v>0</v>
      </c>
      <c r="E137" s="162">
        <f>'[1]BY DEPT.-adjusted'!BE137</f>
        <v>62470</v>
      </c>
      <c r="F137" s="162">
        <f t="shared" si="19"/>
        <v>-62470</v>
      </c>
    </row>
    <row r="138" spans="1:6" ht="16.5" customHeight="1">
      <c r="A138" s="1" t="s">
        <v>109</v>
      </c>
      <c r="B138" s="162"/>
      <c r="C138" s="162"/>
      <c r="D138" s="162">
        <f t="shared" si="18"/>
        <v>0</v>
      </c>
      <c r="E138" s="162">
        <f>'[1]BY DEPT.-adjusted'!BE138</f>
        <v>24700</v>
      </c>
      <c r="F138" s="162">
        <f t="shared" si="19"/>
        <v>-24700</v>
      </c>
    </row>
    <row r="139" spans="1:6" ht="16.5" hidden="1" customHeight="1">
      <c r="A139" s="1" t="s">
        <v>110</v>
      </c>
      <c r="B139" s="162"/>
      <c r="C139" s="162"/>
      <c r="D139" s="162">
        <f t="shared" si="18"/>
        <v>0</v>
      </c>
      <c r="E139" s="162">
        <f>'[1]BY DEPT.-adjusted'!BE139</f>
        <v>0</v>
      </c>
      <c r="F139" s="162">
        <f t="shared" si="19"/>
        <v>0</v>
      </c>
    </row>
    <row r="140" spans="1:6" ht="16.5" hidden="1" customHeight="1">
      <c r="A140" s="1" t="s">
        <v>111</v>
      </c>
      <c r="B140" s="162"/>
      <c r="C140" s="162"/>
      <c r="D140" s="162">
        <f t="shared" si="18"/>
        <v>0</v>
      </c>
      <c r="E140" s="162">
        <f>'[1]BY DEPT.-adjusted'!BE140</f>
        <v>0</v>
      </c>
      <c r="F140" s="162">
        <f t="shared" si="19"/>
        <v>0</v>
      </c>
    </row>
    <row r="141" spans="1:6" ht="16.5" customHeight="1">
      <c r="A141" s="1" t="s">
        <v>112</v>
      </c>
      <c r="B141" s="162"/>
      <c r="C141" s="162"/>
      <c r="D141" s="162">
        <f t="shared" si="18"/>
        <v>0</v>
      </c>
      <c r="E141" s="162">
        <f>'[1]BY DEPT.-adjusted'!BE141</f>
        <v>5000</v>
      </c>
      <c r="F141" s="162">
        <f t="shared" si="19"/>
        <v>-5000</v>
      </c>
    </row>
    <row r="142" spans="1:6" ht="16.5" customHeight="1">
      <c r="A142" s="1" t="s">
        <v>113</v>
      </c>
      <c r="B142" s="162"/>
      <c r="C142" s="162"/>
      <c r="D142" s="162">
        <f t="shared" si="18"/>
        <v>0</v>
      </c>
      <c r="E142" s="162">
        <f>'[1]BY DEPT.-adjusted'!BE142</f>
        <v>48751</v>
      </c>
      <c r="F142" s="162">
        <f t="shared" si="19"/>
        <v>-48751</v>
      </c>
    </row>
    <row r="143" spans="1:6" ht="16.5" customHeight="1">
      <c r="A143" s="1" t="s">
        <v>114</v>
      </c>
      <c r="B143" s="162">
        <f>SUM(B144:B145)</f>
        <v>0</v>
      </c>
      <c r="C143" s="162">
        <f>SUM(C144:C145)</f>
        <v>0</v>
      </c>
      <c r="D143" s="162">
        <f>SUM(D144:D145)</f>
        <v>0</v>
      </c>
      <c r="E143" s="162">
        <f>SUM(E144:E145)</f>
        <v>727208</v>
      </c>
      <c r="F143" s="162">
        <f>SUM(F144:F145)</f>
        <v>-727208</v>
      </c>
    </row>
    <row r="144" spans="1:6" ht="16.5" hidden="1" customHeight="1">
      <c r="A144" s="1" t="s">
        <v>20</v>
      </c>
      <c r="B144" s="162"/>
      <c r="C144" s="162"/>
      <c r="D144" s="162">
        <f>SUM(B144:C144)</f>
        <v>0</v>
      </c>
      <c r="E144" s="162">
        <f>'[1]BY DEPT.-adjusted'!BE144</f>
        <v>727208</v>
      </c>
      <c r="F144" s="162">
        <f>D144-E144</f>
        <v>-727208</v>
      </c>
    </row>
    <row r="145" spans="1:6" ht="16.5" hidden="1" customHeight="1">
      <c r="A145" s="1" t="s">
        <v>21</v>
      </c>
      <c r="B145" s="162"/>
      <c r="C145" s="162"/>
      <c r="D145" s="162">
        <f>SUM(B145:C145)</f>
        <v>0</v>
      </c>
      <c r="E145" s="162">
        <f>'[1]BY DEPT.-adjusted'!BE145</f>
        <v>0</v>
      </c>
      <c r="F145" s="162">
        <f>D145-E145</f>
        <v>0</v>
      </c>
    </row>
    <row r="146" spans="1:6" ht="16.5" customHeight="1">
      <c r="A146" s="1" t="s">
        <v>115</v>
      </c>
      <c r="B146" s="162"/>
      <c r="C146" s="162"/>
      <c r="D146" s="162">
        <f>SUM(B146:C146)</f>
        <v>0</v>
      </c>
      <c r="E146" s="162">
        <f>'[1]BY DEPT.-adjusted'!BE146</f>
        <v>959710</v>
      </c>
      <c r="F146" s="162">
        <f>D146-E146</f>
        <v>-959710</v>
      </c>
    </row>
    <row r="147" spans="1:6" ht="16.5" customHeight="1">
      <c r="A147" s="1" t="s">
        <v>116</v>
      </c>
      <c r="B147" s="162"/>
      <c r="C147" s="162"/>
      <c r="D147" s="162">
        <f>SUM(B147:C147)</f>
        <v>0</v>
      </c>
      <c r="E147" s="162">
        <f>'[1]BY DEPT.-adjusted'!BE147</f>
        <v>71369</v>
      </c>
      <c r="F147" s="162">
        <f>D147-E147</f>
        <v>-71369</v>
      </c>
    </row>
    <row r="148" spans="1:6" ht="16.5" customHeight="1">
      <c r="A148" s="1" t="s">
        <v>117</v>
      </c>
      <c r="B148" s="162">
        <f>+B149+B150</f>
        <v>0</v>
      </c>
      <c r="C148" s="162">
        <f>+C149+C150</f>
        <v>0</v>
      </c>
      <c r="D148" s="162">
        <f>+D149+D150</f>
        <v>0</v>
      </c>
      <c r="E148" s="162">
        <f>+E149+E150</f>
        <v>72178</v>
      </c>
      <c r="F148" s="162">
        <f>+F149+F150</f>
        <v>-72178</v>
      </c>
    </row>
    <row r="149" spans="1:6" ht="16.5" hidden="1" customHeight="1">
      <c r="A149" s="1" t="s">
        <v>20</v>
      </c>
      <c r="B149" s="162"/>
      <c r="C149" s="162"/>
      <c r="D149" s="162">
        <f>SUM(B149:C149)</f>
        <v>0</v>
      </c>
      <c r="E149" s="162">
        <f>'[1]BY DEPT.-adjusted'!BE149</f>
        <v>72178</v>
      </c>
      <c r="F149" s="162">
        <f>D149-E149</f>
        <v>-72178</v>
      </c>
    </row>
    <row r="150" spans="1:6" ht="16.5" hidden="1" customHeight="1">
      <c r="A150" s="1" t="s">
        <v>21</v>
      </c>
      <c r="B150" s="162"/>
      <c r="C150" s="162"/>
      <c r="D150" s="162">
        <f>SUM(B150:C150)</f>
        <v>0</v>
      </c>
      <c r="E150" s="162">
        <f>'[1]BY DEPT.-adjusted'!BE150</f>
        <v>0</v>
      </c>
      <c r="F150" s="162">
        <f>D150-E150</f>
        <v>0</v>
      </c>
    </row>
    <row r="151" spans="1:6" ht="16.5" customHeight="1">
      <c r="A151" s="1" t="s">
        <v>118</v>
      </c>
      <c r="B151" s="162"/>
      <c r="C151" s="162"/>
      <c r="D151" s="162">
        <f>SUM(B151:C151)</f>
        <v>0</v>
      </c>
      <c r="E151" s="162">
        <f>'[1]BY DEPT.-adjusted'!BE151</f>
        <v>16090</v>
      </c>
      <c r="F151" s="162">
        <f>D151-E151</f>
        <v>-16090</v>
      </c>
    </row>
    <row r="152" spans="1:6" ht="16.5" customHeight="1">
      <c r="A152" s="1" t="s">
        <v>119</v>
      </c>
      <c r="B152" s="162">
        <f>+B153+B154</f>
        <v>0</v>
      </c>
      <c r="C152" s="162">
        <f>+C153+C154</f>
        <v>0</v>
      </c>
      <c r="D152" s="162">
        <f>+D153+D154</f>
        <v>0</v>
      </c>
      <c r="E152" s="162">
        <f>+E153+E154</f>
        <v>7998329</v>
      </c>
      <c r="F152" s="162">
        <f>+F153+F154</f>
        <v>-7998329</v>
      </c>
    </row>
    <row r="153" spans="1:6" ht="16.5" hidden="1" customHeight="1">
      <c r="A153" s="1" t="s">
        <v>20</v>
      </c>
      <c r="B153" s="162"/>
      <c r="C153" s="162"/>
      <c r="D153" s="162">
        <f t="shared" ref="D153:D169" si="20">SUM(B153:C153)</f>
        <v>0</v>
      </c>
      <c r="E153" s="162">
        <f>'[1]BY DEPT.-adjusted'!BE153</f>
        <v>7998329</v>
      </c>
      <c r="F153" s="162">
        <f t="shared" ref="F153:F169" si="21">D153-E153</f>
        <v>-7998329</v>
      </c>
    </row>
    <row r="154" spans="1:6" ht="16.5" hidden="1" customHeight="1">
      <c r="A154" s="1" t="s">
        <v>21</v>
      </c>
      <c r="B154" s="162"/>
      <c r="C154" s="162"/>
      <c r="D154" s="162">
        <f t="shared" si="20"/>
        <v>0</v>
      </c>
      <c r="E154" s="162">
        <f>'[1]BY DEPT.-adjusted'!BE154</f>
        <v>0</v>
      </c>
      <c r="F154" s="162">
        <f t="shared" si="21"/>
        <v>0</v>
      </c>
    </row>
    <row r="155" spans="1:6" ht="16.5" customHeight="1">
      <c r="A155" s="1" t="s">
        <v>120</v>
      </c>
      <c r="B155" s="162"/>
      <c r="C155" s="162"/>
      <c r="D155" s="162">
        <f t="shared" si="20"/>
        <v>0</v>
      </c>
      <c r="E155" s="162">
        <f>'[1]BY DEPT.-adjusted'!BE155</f>
        <v>4100</v>
      </c>
      <c r="F155" s="162">
        <f t="shared" si="21"/>
        <v>-4100</v>
      </c>
    </row>
    <row r="156" spans="1:6" ht="16.5" customHeight="1">
      <c r="A156" s="1" t="s">
        <v>121</v>
      </c>
      <c r="B156" s="162"/>
      <c r="C156" s="162"/>
      <c r="D156" s="162">
        <f t="shared" si="20"/>
        <v>0</v>
      </c>
      <c r="E156" s="162">
        <f>'[1]BY DEPT.-adjusted'!BE156</f>
        <v>30826</v>
      </c>
      <c r="F156" s="162">
        <f t="shared" si="21"/>
        <v>-30826</v>
      </c>
    </row>
    <row r="157" spans="1:6" ht="16.5" customHeight="1">
      <c r="A157" s="1" t="s">
        <v>122</v>
      </c>
      <c r="B157" s="162"/>
      <c r="C157" s="162"/>
      <c r="D157" s="162">
        <f t="shared" si="20"/>
        <v>0</v>
      </c>
      <c r="E157" s="162">
        <f>'[1]BY DEPT.-adjusted'!BE157</f>
        <v>1777226</v>
      </c>
      <c r="F157" s="162">
        <f t="shared" si="21"/>
        <v>-1777226</v>
      </c>
    </row>
    <row r="158" spans="1:6" ht="16.5" customHeight="1">
      <c r="A158" s="1" t="s">
        <v>123</v>
      </c>
      <c r="B158" s="162"/>
      <c r="C158" s="162"/>
      <c r="D158" s="162">
        <f t="shared" si="20"/>
        <v>0</v>
      </c>
      <c r="E158" s="162">
        <f>'[1]BY DEPT.-adjusted'!BE158</f>
        <v>67899</v>
      </c>
      <c r="F158" s="162">
        <f t="shared" si="21"/>
        <v>-67899</v>
      </c>
    </row>
    <row r="159" spans="1:6" ht="16.5" customHeight="1">
      <c r="A159" s="1" t="s">
        <v>124</v>
      </c>
      <c r="B159" s="162"/>
      <c r="C159" s="162"/>
      <c r="D159" s="162">
        <f t="shared" si="20"/>
        <v>0</v>
      </c>
      <c r="E159" s="162">
        <f>'[1]BY DEPT.-adjusted'!BE159</f>
        <v>80000</v>
      </c>
      <c r="F159" s="162">
        <f t="shared" si="21"/>
        <v>-80000</v>
      </c>
    </row>
    <row r="160" spans="1:6" ht="16.5" customHeight="1">
      <c r="A160" s="1" t="s">
        <v>125</v>
      </c>
      <c r="B160" s="162"/>
      <c r="C160" s="162"/>
      <c r="D160" s="162">
        <f t="shared" si="20"/>
        <v>0</v>
      </c>
      <c r="E160" s="162">
        <f>'[1]BY DEPT.-adjusted'!BE160</f>
        <v>165105</v>
      </c>
      <c r="F160" s="162">
        <f t="shared" si="21"/>
        <v>-165105</v>
      </c>
    </row>
    <row r="161" spans="1:6" ht="16.5" hidden="1" customHeight="1">
      <c r="A161" s="1" t="s">
        <v>261</v>
      </c>
      <c r="B161" s="162"/>
      <c r="C161" s="162"/>
      <c r="D161" s="162">
        <f t="shared" si="20"/>
        <v>0</v>
      </c>
      <c r="E161" s="162">
        <f>'[1]BY DEPT.-adjusted'!BE161</f>
        <v>0</v>
      </c>
      <c r="F161" s="162">
        <f t="shared" si="21"/>
        <v>0</v>
      </c>
    </row>
    <row r="162" spans="1:6" ht="16.5" customHeight="1">
      <c r="A162" s="1" t="s">
        <v>262</v>
      </c>
      <c r="B162" s="162"/>
      <c r="C162" s="162"/>
      <c r="D162" s="162">
        <f t="shared" si="20"/>
        <v>0</v>
      </c>
      <c r="E162" s="162">
        <f>'[1]BY DEPT.-adjusted'!BE162</f>
        <v>9871</v>
      </c>
      <c r="F162" s="162">
        <f t="shared" si="21"/>
        <v>-9871</v>
      </c>
    </row>
    <row r="163" spans="1:6" ht="16.5" hidden="1" customHeight="1">
      <c r="A163" s="1" t="s">
        <v>128</v>
      </c>
      <c r="B163" s="162"/>
      <c r="C163" s="162"/>
      <c r="D163" s="162">
        <f t="shared" si="20"/>
        <v>0</v>
      </c>
      <c r="E163" s="162">
        <f>'[1]BY DEPT.-adjusted'!BE163</f>
        <v>0</v>
      </c>
      <c r="F163" s="162">
        <f t="shared" si="21"/>
        <v>0</v>
      </c>
    </row>
    <row r="164" spans="1:6" ht="16.5" hidden="1" customHeight="1">
      <c r="A164" s="1" t="s">
        <v>129</v>
      </c>
      <c r="B164" s="162"/>
      <c r="C164" s="162"/>
      <c r="D164" s="162">
        <f t="shared" si="20"/>
        <v>0</v>
      </c>
      <c r="E164" s="162">
        <f>'[1]BY DEPT.-adjusted'!BE164</f>
        <v>0</v>
      </c>
      <c r="F164" s="162">
        <f t="shared" si="21"/>
        <v>0</v>
      </c>
    </row>
    <row r="165" spans="1:6" ht="16.5" hidden="1" customHeight="1">
      <c r="A165" s="1" t="s">
        <v>130</v>
      </c>
      <c r="B165" s="162"/>
      <c r="C165" s="162"/>
      <c r="D165" s="162">
        <f t="shared" si="20"/>
        <v>0</v>
      </c>
      <c r="E165" s="162">
        <f>'[1]BY DEPT.-adjusted'!BE165</f>
        <v>0</v>
      </c>
      <c r="F165" s="162">
        <f t="shared" si="21"/>
        <v>0</v>
      </c>
    </row>
    <row r="166" spans="1:6" ht="16.5" hidden="1" customHeight="1">
      <c r="A166" s="1" t="s">
        <v>131</v>
      </c>
      <c r="B166" s="162"/>
      <c r="C166" s="162"/>
      <c r="D166" s="162">
        <f t="shared" si="20"/>
        <v>0</v>
      </c>
      <c r="E166" s="162">
        <f>'[1]BY DEPT.-adjusted'!BE166</f>
        <v>0</v>
      </c>
      <c r="F166" s="162">
        <f t="shared" si="21"/>
        <v>0</v>
      </c>
    </row>
    <row r="167" spans="1:6" ht="16.5" hidden="1" customHeight="1">
      <c r="A167" s="1" t="s">
        <v>132</v>
      </c>
      <c r="B167" s="162"/>
      <c r="C167" s="162"/>
      <c r="D167" s="162">
        <f t="shared" si="20"/>
        <v>0</v>
      </c>
      <c r="E167" s="162">
        <f>'[1]BY DEPT.-adjusted'!BE167</f>
        <v>0</v>
      </c>
      <c r="F167" s="162">
        <f t="shared" si="21"/>
        <v>0</v>
      </c>
    </row>
    <row r="168" spans="1:6" ht="16.5" hidden="1" customHeight="1">
      <c r="A168" s="1" t="s">
        <v>133</v>
      </c>
      <c r="B168" s="162"/>
      <c r="C168" s="162"/>
      <c r="D168" s="162">
        <f t="shared" si="20"/>
        <v>0</v>
      </c>
      <c r="E168" s="162">
        <f>'[1]BY DEPT.-adjusted'!BE168</f>
        <v>0</v>
      </c>
      <c r="F168" s="162">
        <f t="shared" si="21"/>
        <v>0</v>
      </c>
    </row>
    <row r="169" spans="1:6" ht="16.5" hidden="1" customHeight="1">
      <c r="A169" s="1" t="s">
        <v>134</v>
      </c>
      <c r="B169" s="162"/>
      <c r="C169" s="162"/>
      <c r="D169" s="162">
        <f t="shared" si="20"/>
        <v>0</v>
      </c>
      <c r="E169" s="162">
        <f>'[1]BY DEPT.-adjusted'!BE169</f>
        <v>0</v>
      </c>
      <c r="F169" s="162">
        <f t="shared" si="21"/>
        <v>0</v>
      </c>
    </row>
    <row r="170" spans="1:6" ht="16.5" hidden="1" customHeight="1">
      <c r="A170" s="1"/>
      <c r="B170" s="162"/>
      <c r="C170" s="162"/>
      <c r="D170" s="162"/>
      <c r="E170" s="162"/>
      <c r="F170" s="162"/>
    </row>
    <row r="171" spans="1:6" ht="16.5" customHeight="1">
      <c r="A171" s="1" t="s">
        <v>263</v>
      </c>
      <c r="B171" s="163">
        <f>SUM(B172:B175)+SUM(B178:B189)+SUM(B195:B210)</f>
        <v>0</v>
      </c>
      <c r="C171" s="163">
        <f>SUM(C172:C175)+SUM(C178:C189)+SUM(C195:C210)</f>
        <v>0</v>
      </c>
      <c r="D171" s="163">
        <f>SUM(D172:D175)+SUM(D178:D189)+SUM(D195:D210)</f>
        <v>0</v>
      </c>
      <c r="E171" s="163">
        <f>SUM(E172:E175)+SUM(E178:E189)+SUM(E195:E210)</f>
        <v>53017</v>
      </c>
      <c r="F171" s="163">
        <f>SUM(F172:F175)+SUM(F178:F189)+SUM(F195:F210)</f>
        <v>-53017</v>
      </c>
    </row>
    <row r="172" spans="1:6" ht="16.5" hidden="1" customHeight="1">
      <c r="A172" s="1" t="s">
        <v>47</v>
      </c>
      <c r="B172" s="162"/>
      <c r="C172" s="162"/>
      <c r="D172" s="162">
        <f>SUM(B172:C172)</f>
        <v>0</v>
      </c>
      <c r="E172" s="162">
        <f>'[1]BY DEPT.-adjusted'!BE172</f>
        <v>0</v>
      </c>
      <c r="F172" s="162">
        <f>D172-E172</f>
        <v>0</v>
      </c>
    </row>
    <row r="173" spans="1:6" ht="16.5" hidden="1" customHeight="1">
      <c r="A173" s="1" t="s">
        <v>48</v>
      </c>
      <c r="B173" s="162"/>
      <c r="C173" s="162"/>
      <c r="D173" s="162">
        <f>SUM(B173:C173)</f>
        <v>0</v>
      </c>
      <c r="E173" s="162">
        <f>'[1]BY DEPT.-adjusted'!BE173</f>
        <v>0</v>
      </c>
      <c r="F173" s="162">
        <f>D173-E173</f>
        <v>0</v>
      </c>
    </row>
    <row r="174" spans="1:6" ht="16.5" hidden="1" customHeight="1">
      <c r="A174" s="1" t="s">
        <v>49</v>
      </c>
      <c r="B174" s="162"/>
      <c r="C174" s="162"/>
      <c r="D174" s="162">
        <f>SUM(B174:C174)</f>
        <v>0</v>
      </c>
      <c r="E174" s="162">
        <f>'[1]BY DEPT.-adjusted'!BE174</f>
        <v>0</v>
      </c>
      <c r="F174" s="162">
        <f>D174-E174</f>
        <v>0</v>
      </c>
    </row>
    <row r="175" spans="1:6" ht="16.5" customHeight="1">
      <c r="A175" s="1" t="s">
        <v>50</v>
      </c>
      <c r="B175" s="162">
        <f>SUM(B176:B177)</f>
        <v>0</v>
      </c>
      <c r="C175" s="162">
        <f>SUM(C176:C177)</f>
        <v>0</v>
      </c>
      <c r="D175" s="162">
        <f>SUM(D176:D177)</f>
        <v>0</v>
      </c>
      <c r="E175" s="162">
        <f>SUM(E176:E177)</f>
        <v>8500</v>
      </c>
      <c r="F175" s="162">
        <f>SUM(F176:F177)</f>
        <v>-8500</v>
      </c>
    </row>
    <row r="176" spans="1:6" ht="16.5" hidden="1" customHeight="1">
      <c r="A176" s="1" t="s">
        <v>51</v>
      </c>
      <c r="B176" s="162"/>
      <c r="C176" s="162"/>
      <c r="D176" s="162">
        <f t="shared" ref="D176:D187" si="22">SUM(B176:C176)</f>
        <v>0</v>
      </c>
      <c r="E176" s="162">
        <f>'[1]BY DEPT.-adjusted'!BE176</f>
        <v>8500</v>
      </c>
      <c r="F176" s="162">
        <f t="shared" ref="F176:F188" si="23">D176-E176</f>
        <v>-8500</v>
      </c>
    </row>
    <row r="177" spans="1:6" ht="16.5" hidden="1" customHeight="1">
      <c r="A177" s="1" t="s">
        <v>52</v>
      </c>
      <c r="B177" s="162"/>
      <c r="C177" s="162"/>
      <c r="D177" s="162">
        <f t="shared" si="22"/>
        <v>0</v>
      </c>
      <c r="E177" s="162">
        <f>'[1]BY DEPT.-adjusted'!BE177</f>
        <v>0</v>
      </c>
      <c r="F177" s="162">
        <f t="shared" si="23"/>
        <v>0</v>
      </c>
    </row>
    <row r="178" spans="1:6" ht="16.5" hidden="1" customHeight="1">
      <c r="A178" s="1" t="s">
        <v>53</v>
      </c>
      <c r="B178" s="162"/>
      <c r="C178" s="162"/>
      <c r="D178" s="162">
        <f t="shared" si="22"/>
        <v>0</v>
      </c>
      <c r="E178" s="162">
        <f>'[1]BY DEPT.-adjusted'!BE178</f>
        <v>0</v>
      </c>
      <c r="F178" s="162">
        <f t="shared" si="23"/>
        <v>0</v>
      </c>
    </row>
    <row r="179" spans="1:6" ht="16.5" hidden="1" customHeight="1">
      <c r="A179" s="1" t="s">
        <v>54</v>
      </c>
      <c r="B179" s="162"/>
      <c r="C179" s="162"/>
      <c r="D179" s="162">
        <f t="shared" si="22"/>
        <v>0</v>
      </c>
      <c r="E179" s="162">
        <f>'[1]BY DEPT.-adjusted'!BE179</f>
        <v>0</v>
      </c>
      <c r="F179" s="162">
        <f t="shared" si="23"/>
        <v>0</v>
      </c>
    </row>
    <row r="180" spans="1:6" ht="16.5" hidden="1" customHeight="1">
      <c r="A180" s="1" t="s">
        <v>55</v>
      </c>
      <c r="B180" s="162"/>
      <c r="C180" s="162"/>
      <c r="D180" s="162">
        <f t="shared" si="22"/>
        <v>0</v>
      </c>
      <c r="E180" s="162">
        <f>'[1]BY DEPT.-adjusted'!BE180</f>
        <v>0</v>
      </c>
      <c r="F180" s="162">
        <f t="shared" si="23"/>
        <v>0</v>
      </c>
    </row>
    <row r="181" spans="1:6" ht="16.5" hidden="1" customHeight="1">
      <c r="A181" s="1" t="s">
        <v>56</v>
      </c>
      <c r="B181" s="162"/>
      <c r="C181" s="162"/>
      <c r="D181" s="162">
        <f t="shared" si="22"/>
        <v>0</v>
      </c>
      <c r="E181" s="162">
        <f>'[1]BY DEPT.-adjusted'!BE181</f>
        <v>0</v>
      </c>
      <c r="F181" s="162">
        <f t="shared" si="23"/>
        <v>0</v>
      </c>
    </row>
    <row r="182" spans="1:6" ht="16.5" hidden="1" customHeight="1">
      <c r="A182" s="1" t="s">
        <v>57</v>
      </c>
      <c r="B182" s="162"/>
      <c r="C182" s="162"/>
      <c r="D182" s="162">
        <f t="shared" si="22"/>
        <v>0</v>
      </c>
      <c r="E182" s="162">
        <f>'[1]BY DEPT.-adjusted'!BE182</f>
        <v>0</v>
      </c>
      <c r="F182" s="162">
        <f t="shared" si="23"/>
        <v>0</v>
      </c>
    </row>
    <row r="183" spans="1:6" ht="16.5" hidden="1" customHeight="1">
      <c r="A183" s="1" t="s">
        <v>58</v>
      </c>
      <c r="B183" s="162"/>
      <c r="C183" s="162"/>
      <c r="D183" s="162">
        <f t="shared" si="22"/>
        <v>0</v>
      </c>
      <c r="E183" s="162">
        <f>'[1]BY DEPT.-adjusted'!BE183</f>
        <v>0</v>
      </c>
      <c r="F183" s="162">
        <f t="shared" si="23"/>
        <v>0</v>
      </c>
    </row>
    <row r="184" spans="1:6" ht="16.5" hidden="1" customHeight="1">
      <c r="A184" s="1" t="s">
        <v>59</v>
      </c>
      <c r="B184" s="162"/>
      <c r="C184" s="162"/>
      <c r="D184" s="162">
        <f t="shared" si="22"/>
        <v>0</v>
      </c>
      <c r="E184" s="162">
        <f>'[1]BY DEPT.-adjusted'!BE184</f>
        <v>0</v>
      </c>
      <c r="F184" s="162">
        <f t="shared" si="23"/>
        <v>0</v>
      </c>
    </row>
    <row r="185" spans="1:6" ht="16.5" hidden="1" customHeight="1">
      <c r="A185" s="1" t="s">
        <v>60</v>
      </c>
      <c r="B185" s="162"/>
      <c r="C185" s="162"/>
      <c r="D185" s="162">
        <f t="shared" si="22"/>
        <v>0</v>
      </c>
      <c r="E185" s="162">
        <f>'[1]BY DEPT.-adjusted'!BE185</f>
        <v>0</v>
      </c>
      <c r="F185" s="162">
        <f t="shared" si="23"/>
        <v>0</v>
      </c>
    </row>
    <row r="186" spans="1:6" ht="16.5" hidden="1" customHeight="1">
      <c r="A186" s="1" t="s">
        <v>61</v>
      </c>
      <c r="B186" s="162"/>
      <c r="C186" s="162"/>
      <c r="D186" s="162">
        <f t="shared" si="22"/>
        <v>0</v>
      </c>
      <c r="E186" s="162">
        <f>'[1]BY DEPT.-adjusted'!BE186</f>
        <v>0</v>
      </c>
      <c r="F186" s="162">
        <f t="shared" si="23"/>
        <v>0</v>
      </c>
    </row>
    <row r="187" spans="1:6" ht="16.5" customHeight="1">
      <c r="A187" s="1" t="s">
        <v>62</v>
      </c>
      <c r="B187" s="162"/>
      <c r="C187" s="162"/>
      <c r="D187" s="162">
        <f t="shared" si="22"/>
        <v>0</v>
      </c>
      <c r="E187" s="162">
        <f>'[1]BY DEPT.-adjusted'!BE187</f>
        <v>30468</v>
      </c>
      <c r="F187" s="162">
        <f t="shared" si="23"/>
        <v>-30468</v>
      </c>
    </row>
    <row r="188" spans="1:6" ht="16.5" hidden="1" customHeight="1">
      <c r="A188" s="1" t="s">
        <v>63</v>
      </c>
      <c r="B188" s="162">
        <f t="shared" ref="B188:D189" si="24">SUM(B189:B192)</f>
        <v>0</v>
      </c>
      <c r="C188" s="162">
        <f t="shared" si="24"/>
        <v>0</v>
      </c>
      <c r="D188" s="162">
        <f t="shared" si="24"/>
        <v>0</v>
      </c>
      <c r="E188" s="162">
        <f>'[1]BY DEPT.-adjusted'!BE188</f>
        <v>0</v>
      </c>
      <c r="F188" s="162">
        <f t="shared" si="23"/>
        <v>0</v>
      </c>
    </row>
    <row r="189" spans="1:6" ht="16.5" hidden="1" customHeight="1">
      <c r="A189" s="1" t="s">
        <v>64</v>
      </c>
      <c r="B189" s="163">
        <f t="shared" si="24"/>
        <v>0</v>
      </c>
      <c r="C189" s="163">
        <f t="shared" si="24"/>
        <v>0</v>
      </c>
      <c r="D189" s="163">
        <f t="shared" si="24"/>
        <v>0</v>
      </c>
      <c r="E189" s="163">
        <f>SUM(E190:E193)</f>
        <v>0</v>
      </c>
      <c r="F189" s="163">
        <f>SUM(F190:F193)</f>
        <v>0</v>
      </c>
    </row>
    <row r="190" spans="1:6" ht="16.5" hidden="1" customHeight="1">
      <c r="A190" s="1" t="s">
        <v>65</v>
      </c>
      <c r="B190" s="162"/>
      <c r="C190" s="162"/>
      <c r="D190" s="162">
        <f t="shared" ref="D190:D206" si="25">SUM(B190:C190)</f>
        <v>0</v>
      </c>
      <c r="E190" s="162">
        <f>'[1]BY DEPT.-adjusted'!BE190</f>
        <v>0</v>
      </c>
      <c r="F190" s="162">
        <f t="shared" ref="F190:F209" si="26">D190-E190</f>
        <v>0</v>
      </c>
    </row>
    <row r="191" spans="1:6" ht="16.5" hidden="1" customHeight="1">
      <c r="A191" s="1" t="s">
        <v>66</v>
      </c>
      <c r="B191" s="162"/>
      <c r="C191" s="162"/>
      <c r="D191" s="162">
        <f t="shared" si="25"/>
        <v>0</v>
      </c>
      <c r="E191" s="162">
        <f>'[1]BY DEPT.-adjusted'!BE191</f>
        <v>0</v>
      </c>
      <c r="F191" s="162">
        <f t="shared" si="26"/>
        <v>0</v>
      </c>
    </row>
    <row r="192" spans="1:6" ht="16.5" hidden="1" customHeight="1">
      <c r="A192" s="1" t="s">
        <v>67</v>
      </c>
      <c r="B192" s="162"/>
      <c r="C192" s="162"/>
      <c r="D192" s="162">
        <f t="shared" si="25"/>
        <v>0</v>
      </c>
      <c r="E192" s="162">
        <f>'[1]BY DEPT.-adjusted'!BE192</f>
        <v>0</v>
      </c>
      <c r="F192" s="162">
        <f t="shared" si="26"/>
        <v>0</v>
      </c>
    </row>
    <row r="193" spans="1:6" ht="16.5" hidden="1" customHeight="1">
      <c r="A193" s="1" t="s">
        <v>68</v>
      </c>
      <c r="B193" s="162"/>
      <c r="C193" s="162"/>
      <c r="D193" s="162">
        <f t="shared" si="25"/>
        <v>0</v>
      </c>
      <c r="E193" s="162">
        <f>'[1]BY DEPT.-adjusted'!BE193</f>
        <v>0</v>
      </c>
      <c r="F193" s="162">
        <f t="shared" si="26"/>
        <v>0</v>
      </c>
    </row>
    <row r="194" spans="1:6" ht="16.5" hidden="1" customHeight="1">
      <c r="A194" s="1" t="s">
        <v>69</v>
      </c>
      <c r="B194" s="162"/>
      <c r="C194" s="162"/>
      <c r="D194" s="162">
        <f t="shared" si="25"/>
        <v>0</v>
      </c>
      <c r="E194" s="162">
        <f>'[1]BY DEPT.-adjusted'!BE194</f>
        <v>0</v>
      </c>
      <c r="F194" s="162">
        <f t="shared" si="26"/>
        <v>0</v>
      </c>
    </row>
    <row r="195" spans="1:6" ht="16.5" hidden="1" customHeight="1">
      <c r="A195" s="1" t="s">
        <v>142</v>
      </c>
      <c r="B195" s="162"/>
      <c r="C195" s="162"/>
      <c r="D195" s="162">
        <f t="shared" si="25"/>
        <v>0</v>
      </c>
      <c r="E195" s="162">
        <f>'[1]BY DEPT.-adjusted'!BE195</f>
        <v>0</v>
      </c>
      <c r="F195" s="162">
        <f t="shared" si="26"/>
        <v>0</v>
      </c>
    </row>
    <row r="196" spans="1:6" ht="16.5" hidden="1" customHeight="1">
      <c r="A196" s="1" t="s">
        <v>70</v>
      </c>
      <c r="B196" s="162"/>
      <c r="C196" s="162"/>
      <c r="D196" s="162">
        <f t="shared" si="25"/>
        <v>0</v>
      </c>
      <c r="E196" s="162">
        <f>'[1]BY DEPT.-adjusted'!BE196</f>
        <v>0</v>
      </c>
      <c r="F196" s="162">
        <f t="shared" si="26"/>
        <v>0</v>
      </c>
    </row>
    <row r="197" spans="1:6" ht="16.5" hidden="1" customHeight="1">
      <c r="A197" s="1" t="s">
        <v>71</v>
      </c>
      <c r="B197" s="162"/>
      <c r="C197" s="162"/>
      <c r="D197" s="162">
        <f t="shared" si="25"/>
        <v>0</v>
      </c>
      <c r="E197" s="162">
        <f>'[1]BY DEPT.-adjusted'!BE197</f>
        <v>0</v>
      </c>
      <c r="F197" s="162">
        <f t="shared" si="26"/>
        <v>0</v>
      </c>
    </row>
    <row r="198" spans="1:6" ht="16.5" hidden="1" customHeight="1">
      <c r="A198" s="1" t="s">
        <v>72</v>
      </c>
      <c r="B198" s="162"/>
      <c r="C198" s="162"/>
      <c r="D198" s="162">
        <f t="shared" si="25"/>
        <v>0</v>
      </c>
      <c r="E198" s="162">
        <f>'[1]BY DEPT.-adjusted'!BE198</f>
        <v>0</v>
      </c>
      <c r="F198" s="162">
        <f t="shared" si="26"/>
        <v>0</v>
      </c>
    </row>
    <row r="199" spans="1:6" ht="16.5" hidden="1" customHeight="1">
      <c r="A199" s="1" t="s">
        <v>250</v>
      </c>
      <c r="B199" s="162"/>
      <c r="C199" s="162"/>
      <c r="D199" s="162">
        <f t="shared" si="25"/>
        <v>0</v>
      </c>
      <c r="E199" s="162">
        <f>'[1]BY DEPT.-adjusted'!BE199</f>
        <v>0</v>
      </c>
      <c r="F199" s="162">
        <f t="shared" si="26"/>
        <v>0</v>
      </c>
    </row>
    <row r="200" spans="1:6" ht="16.5" hidden="1" customHeight="1">
      <c r="A200" s="1" t="s">
        <v>74</v>
      </c>
      <c r="B200" s="162"/>
      <c r="C200" s="162"/>
      <c r="D200" s="162">
        <f t="shared" si="25"/>
        <v>0</v>
      </c>
      <c r="E200" s="162">
        <f>'[1]BY DEPT.-adjusted'!BE200</f>
        <v>0</v>
      </c>
      <c r="F200" s="162">
        <f t="shared" si="26"/>
        <v>0</v>
      </c>
    </row>
    <row r="201" spans="1:6" ht="16.5" hidden="1" customHeight="1">
      <c r="A201" s="1" t="s">
        <v>251</v>
      </c>
      <c r="B201" s="162"/>
      <c r="C201" s="162"/>
      <c r="D201" s="162">
        <f t="shared" si="25"/>
        <v>0</v>
      </c>
      <c r="E201" s="162">
        <f>'[1]BY DEPT.-adjusted'!BE201</f>
        <v>0</v>
      </c>
      <c r="F201" s="162">
        <f t="shared" si="26"/>
        <v>0</v>
      </c>
    </row>
    <row r="202" spans="1:6" ht="16.5" hidden="1" customHeight="1">
      <c r="A202" s="1" t="s">
        <v>75</v>
      </c>
      <c r="B202" s="162"/>
      <c r="C202" s="162"/>
      <c r="D202" s="162">
        <f t="shared" si="25"/>
        <v>0</v>
      </c>
      <c r="E202" s="162">
        <f>'[1]BY DEPT.-adjusted'!BE202</f>
        <v>0</v>
      </c>
      <c r="F202" s="162">
        <f t="shared" si="26"/>
        <v>0</v>
      </c>
    </row>
    <row r="203" spans="1:6" ht="16.5" hidden="1" customHeight="1">
      <c r="A203" s="1" t="s">
        <v>76</v>
      </c>
      <c r="B203" s="162"/>
      <c r="C203" s="162"/>
      <c r="D203" s="162">
        <f t="shared" si="25"/>
        <v>0</v>
      </c>
      <c r="E203" s="162">
        <f>'[1]BY DEPT.-adjusted'!BE203</f>
        <v>0</v>
      </c>
      <c r="F203" s="162">
        <f t="shared" si="26"/>
        <v>0</v>
      </c>
    </row>
    <row r="204" spans="1:6" ht="16.5" customHeight="1">
      <c r="A204" s="1" t="s">
        <v>77</v>
      </c>
      <c r="B204" s="162"/>
      <c r="C204" s="162"/>
      <c r="D204" s="162">
        <f t="shared" si="25"/>
        <v>0</v>
      </c>
      <c r="E204" s="162">
        <f>'[1]BY DEPT.-adjusted'!BE204</f>
        <v>14049</v>
      </c>
      <c r="F204" s="162">
        <f t="shared" si="26"/>
        <v>-14049</v>
      </c>
    </row>
    <row r="205" spans="1:6" ht="16.5" hidden="1" customHeight="1">
      <c r="A205" s="1" t="s">
        <v>78</v>
      </c>
      <c r="B205" s="162"/>
      <c r="C205" s="162"/>
      <c r="D205" s="162">
        <f t="shared" si="25"/>
        <v>0</v>
      </c>
      <c r="E205" s="162">
        <f>'[1]BY DEPT.-adjusted'!BE205</f>
        <v>0</v>
      </c>
      <c r="F205" s="162">
        <f t="shared" si="26"/>
        <v>0</v>
      </c>
    </row>
    <row r="206" spans="1:6" ht="16.5" hidden="1" customHeight="1">
      <c r="A206" s="1" t="s">
        <v>79</v>
      </c>
      <c r="B206" s="162"/>
      <c r="C206" s="162"/>
      <c r="D206" s="162">
        <f t="shared" si="25"/>
        <v>0</v>
      </c>
      <c r="E206" s="162">
        <f>'[1]BY DEPT.-adjusted'!BE206</f>
        <v>0</v>
      </c>
      <c r="F206" s="162">
        <f t="shared" si="26"/>
        <v>0</v>
      </c>
    </row>
    <row r="207" spans="1:6" ht="16.5" hidden="1" customHeight="1">
      <c r="A207" s="1" t="s">
        <v>80</v>
      </c>
      <c r="B207" s="162"/>
      <c r="C207" s="162"/>
      <c r="D207" s="162"/>
      <c r="E207" s="162">
        <f>'[1]BY DEPT.-adjusted'!BE207</f>
        <v>0</v>
      </c>
      <c r="F207" s="162">
        <f t="shared" si="26"/>
        <v>0</v>
      </c>
    </row>
    <row r="208" spans="1:6" ht="16.5" hidden="1" customHeight="1">
      <c r="A208" s="1" t="s">
        <v>81</v>
      </c>
      <c r="B208" s="162"/>
      <c r="C208" s="162"/>
      <c r="D208" s="162"/>
      <c r="E208" s="162">
        <f>'[1]BY DEPT.-adjusted'!BE208</f>
        <v>0</v>
      </c>
      <c r="F208" s="162">
        <f t="shared" si="26"/>
        <v>0</v>
      </c>
    </row>
    <row r="209" spans="1:6" ht="16.5" hidden="1" customHeight="1">
      <c r="A209" s="1" t="s">
        <v>82</v>
      </c>
      <c r="B209" s="162"/>
      <c r="C209" s="162"/>
      <c r="D209" s="162"/>
      <c r="E209" s="162">
        <f>'[1]BY DEPT.-adjusted'!BE209</f>
        <v>0</v>
      </c>
      <c r="F209" s="162">
        <f t="shared" si="26"/>
        <v>0</v>
      </c>
    </row>
    <row r="210" spans="1:6" ht="16.5" customHeight="1">
      <c r="A210" s="1"/>
      <c r="B210" s="162"/>
      <c r="C210" s="162"/>
      <c r="D210" s="162"/>
      <c r="E210" s="162"/>
      <c r="F210" s="162"/>
    </row>
    <row r="211" spans="1:6" ht="16.5" customHeight="1">
      <c r="A211" s="160" t="s">
        <v>264</v>
      </c>
      <c r="B211" s="164">
        <f>B212+B213+SUM(B220:B228)</f>
        <v>0</v>
      </c>
      <c r="C211" s="164">
        <f>C212+C213+SUM(C220:C228)</f>
        <v>0</v>
      </c>
      <c r="D211" s="164">
        <f>D212+D213+SUM(D220:D228)</f>
        <v>0</v>
      </c>
      <c r="E211" s="164">
        <f>E212+E213+SUM(E220:E229)</f>
        <v>12651808</v>
      </c>
      <c r="F211" s="164">
        <f>F212+F213+SUM(F220:F229)</f>
        <v>-12651808</v>
      </c>
    </row>
    <row r="212" spans="1:6" ht="16.5" customHeight="1">
      <c r="A212" s="1" t="s">
        <v>185</v>
      </c>
      <c r="B212" s="162"/>
      <c r="C212" s="162"/>
      <c r="D212" s="162">
        <f>SUM(B212:C212)</f>
        <v>0</v>
      </c>
      <c r="E212" s="162">
        <f>'[1]BY DEPT.-adjusted'!BE213</f>
        <v>8183334</v>
      </c>
      <c r="F212" s="162">
        <f>D212-E212</f>
        <v>-8183334</v>
      </c>
    </row>
    <row r="213" spans="1:6" ht="16.5" customHeight="1">
      <c r="A213" s="1" t="s">
        <v>186</v>
      </c>
      <c r="B213" s="163">
        <f>SUM(B214:B218)</f>
        <v>0</v>
      </c>
      <c r="C213" s="163">
        <f>SUM(C214:C218)</f>
        <v>0</v>
      </c>
      <c r="D213" s="163">
        <f>SUM(D214:D218)</f>
        <v>0</v>
      </c>
      <c r="E213" s="163">
        <f>SUM(E214:E218)</f>
        <v>1249746</v>
      </c>
      <c r="F213" s="163">
        <f>SUM(F214:F218)</f>
        <v>-1249746</v>
      </c>
    </row>
    <row r="214" spans="1:6" ht="16.5" customHeight="1">
      <c r="A214" s="1" t="s">
        <v>252</v>
      </c>
      <c r="B214" s="162"/>
      <c r="C214" s="162"/>
      <c r="D214" s="162">
        <f>SUM(B214:C214)</f>
        <v>0</v>
      </c>
      <c r="E214" s="162">
        <f>'[1]BY DEPT.-adjusted'!BE215</f>
        <v>342788</v>
      </c>
      <c r="F214" s="162">
        <f>D214-E214</f>
        <v>-342788</v>
      </c>
    </row>
    <row r="215" spans="1:6" ht="16.5" customHeight="1">
      <c r="A215" s="1" t="s">
        <v>265</v>
      </c>
      <c r="B215" s="162"/>
      <c r="C215" s="162"/>
      <c r="D215" s="162"/>
      <c r="E215" s="162"/>
      <c r="F215" s="162"/>
    </row>
    <row r="216" spans="1:6" ht="16.5" hidden="1" customHeight="1">
      <c r="A216" s="1" t="s">
        <v>266</v>
      </c>
      <c r="B216" s="162"/>
      <c r="C216" s="162"/>
      <c r="D216" s="162">
        <f>SUM(B216:C216)</f>
        <v>0</v>
      </c>
      <c r="E216" s="162">
        <f>'[1]BY DEPT.-adjusted'!BE216</f>
        <v>0</v>
      </c>
      <c r="F216" s="162">
        <f>D216-E216</f>
        <v>0</v>
      </c>
    </row>
    <row r="217" spans="1:6" ht="18.75" customHeight="1">
      <c r="A217" s="1" t="s">
        <v>204</v>
      </c>
      <c r="B217" s="162"/>
      <c r="C217" s="162"/>
      <c r="D217" s="162">
        <f>SUM(B217:C217)</f>
        <v>0</v>
      </c>
      <c r="E217" s="162">
        <f>'[1]BY DEPT.-adjusted'!BE217</f>
        <v>906958</v>
      </c>
      <c r="F217" s="162">
        <f>D217-E217</f>
        <v>-906958</v>
      </c>
    </row>
    <row r="218" spans="1:6" ht="16.5" hidden="1" customHeight="1">
      <c r="A218" s="1" t="s">
        <v>267</v>
      </c>
      <c r="B218" s="162"/>
      <c r="C218" s="162"/>
      <c r="D218" s="162">
        <f>SUM(B218:C218)</f>
        <v>0</v>
      </c>
      <c r="E218" s="162">
        <f>'[1]BY DEPT.-adjusted'!BE218</f>
        <v>0</v>
      </c>
      <c r="F218" s="162">
        <f>D218-E218</f>
        <v>0</v>
      </c>
    </row>
    <row r="219" spans="1:6" ht="16.5" hidden="1" customHeight="1">
      <c r="A219" s="1"/>
      <c r="B219" s="162"/>
      <c r="C219" s="162"/>
      <c r="D219" s="162"/>
      <c r="E219" s="144"/>
      <c r="F219" s="165"/>
    </row>
    <row r="220" spans="1:6" ht="16.5" customHeight="1">
      <c r="A220" s="1" t="s">
        <v>83</v>
      </c>
      <c r="B220" s="162"/>
      <c r="C220" s="162"/>
      <c r="D220" s="162">
        <f t="shared" ref="D220:D228" si="27">SUM(B220:C220)</f>
        <v>0</v>
      </c>
      <c r="E220" s="162">
        <f>'[1]BY DEPT.-adjusted'!BE221</f>
        <v>212682</v>
      </c>
      <c r="F220" s="162">
        <f t="shared" ref="F220:F228" si="28">D220-E220</f>
        <v>-212682</v>
      </c>
    </row>
    <row r="221" spans="1:6" ht="16.5" customHeight="1">
      <c r="A221" s="1" t="s">
        <v>84</v>
      </c>
      <c r="B221" s="162"/>
      <c r="C221" s="162"/>
      <c r="D221" s="162">
        <f t="shared" si="27"/>
        <v>0</v>
      </c>
      <c r="E221" s="162">
        <f>'[1]BY DEPT.-adjusted'!BE222</f>
        <v>256275</v>
      </c>
      <c r="F221" s="162">
        <f t="shared" si="28"/>
        <v>-256275</v>
      </c>
    </row>
    <row r="222" spans="1:6" ht="16.5" customHeight="1">
      <c r="A222" s="1" t="s">
        <v>200</v>
      </c>
      <c r="B222" s="162"/>
      <c r="C222" s="162"/>
      <c r="D222" s="162">
        <f t="shared" si="27"/>
        <v>0</v>
      </c>
      <c r="E222" s="162">
        <f>'[1]BY DEPT.-adjusted'!BE223</f>
        <v>131429</v>
      </c>
      <c r="F222" s="162">
        <f t="shared" si="28"/>
        <v>-131429</v>
      </c>
    </row>
    <row r="223" spans="1:6" ht="16.5" hidden="1" customHeight="1">
      <c r="A223" s="1" t="s">
        <v>187</v>
      </c>
      <c r="B223" s="162"/>
      <c r="C223" s="162"/>
      <c r="D223" s="162">
        <f t="shared" si="27"/>
        <v>0</v>
      </c>
      <c r="E223" s="162">
        <f>'[1]BY DEPT.-adjusted'!BE224</f>
        <v>0</v>
      </c>
      <c r="F223" s="162">
        <f t="shared" si="28"/>
        <v>0</v>
      </c>
    </row>
    <row r="224" spans="1:6" ht="16.5" hidden="1" customHeight="1">
      <c r="A224" s="1" t="s">
        <v>188</v>
      </c>
      <c r="B224" s="162"/>
      <c r="C224" s="162"/>
      <c r="D224" s="162">
        <f t="shared" si="27"/>
        <v>0</v>
      </c>
      <c r="E224" s="162">
        <f>'[1]BY DEPT.-adjusted'!BE225</f>
        <v>0</v>
      </c>
      <c r="F224" s="162">
        <f t="shared" si="28"/>
        <v>0</v>
      </c>
    </row>
    <row r="225" spans="1:6" ht="16.5" hidden="1" customHeight="1">
      <c r="A225" s="1" t="s">
        <v>189</v>
      </c>
      <c r="B225" s="162"/>
      <c r="C225" s="162"/>
      <c r="D225" s="162">
        <f t="shared" si="27"/>
        <v>0</v>
      </c>
      <c r="E225" s="162">
        <f>'[1]BY DEPT.-adjusted'!BE226</f>
        <v>0</v>
      </c>
      <c r="F225" s="162">
        <f t="shared" si="28"/>
        <v>0</v>
      </c>
    </row>
    <row r="226" spans="1:6" ht="16.5" hidden="1" customHeight="1">
      <c r="A226" s="1" t="s">
        <v>85</v>
      </c>
      <c r="B226" s="162"/>
      <c r="C226" s="162"/>
      <c r="D226" s="162"/>
      <c r="E226" s="162">
        <f>'[1]BY DEPT.-adjusted'!BE227</f>
        <v>0</v>
      </c>
      <c r="F226" s="162"/>
    </row>
    <row r="227" spans="1:6" ht="16.5" hidden="1" customHeight="1">
      <c r="A227" s="1" t="s">
        <v>190</v>
      </c>
      <c r="B227" s="162"/>
      <c r="C227" s="162"/>
      <c r="D227" s="162">
        <f t="shared" si="27"/>
        <v>0</v>
      </c>
      <c r="E227" s="162">
        <f>'[1]BY DEPT.-adjusted'!BE228</f>
        <v>0</v>
      </c>
      <c r="F227" s="162">
        <f t="shared" si="28"/>
        <v>0</v>
      </c>
    </row>
    <row r="228" spans="1:6" ht="16.5" customHeight="1">
      <c r="A228" s="1" t="s">
        <v>191</v>
      </c>
      <c r="B228" s="162"/>
      <c r="C228" s="162"/>
      <c r="D228" s="162">
        <f t="shared" si="27"/>
        <v>0</v>
      </c>
      <c r="E228" s="162">
        <f>'[1]BY DEPT.-adjusted'!BE229</f>
        <v>2618342</v>
      </c>
      <c r="F228" s="162">
        <f t="shared" si="28"/>
        <v>-2618342</v>
      </c>
    </row>
    <row r="229" spans="1:6" ht="15.75" hidden="1" customHeight="1">
      <c r="A229" s="1" t="s">
        <v>268</v>
      </c>
      <c r="B229" s="162"/>
      <c r="C229" s="162"/>
      <c r="D229" s="162"/>
      <c r="E229" s="162">
        <f>'[1]BY DEPT.-adjusted'!BE230</f>
        <v>0</v>
      </c>
      <c r="F229" s="162"/>
    </row>
    <row r="230" spans="1:6" ht="16.5" customHeight="1">
      <c r="A230" s="1"/>
      <c r="B230" s="162"/>
      <c r="C230" s="162"/>
      <c r="D230" s="162"/>
      <c r="E230" s="162"/>
      <c r="F230" s="162"/>
    </row>
    <row r="231" spans="1:6" s="17" customFormat="1" ht="16.5" customHeight="1">
      <c r="A231" s="173" t="s">
        <v>269</v>
      </c>
      <c r="B231" s="109">
        <f>SUM(B233:B235)</f>
        <v>0</v>
      </c>
      <c r="C231" s="109">
        <f>SUM(C233:C235)</f>
        <v>0</v>
      </c>
      <c r="D231" s="109">
        <f>SUM(D233:D235)</f>
        <v>0</v>
      </c>
      <c r="E231" s="109">
        <f>SUM(E232:E235)</f>
        <v>13597425</v>
      </c>
      <c r="F231" s="109">
        <f>SUM(F232:F235)</f>
        <v>-13597425</v>
      </c>
    </row>
    <row r="232" spans="1:6" s="17" customFormat="1" ht="15" customHeight="1">
      <c r="A232" s="111" t="s">
        <v>270</v>
      </c>
      <c r="B232" s="126"/>
      <c r="C232" s="126"/>
      <c r="D232" s="126"/>
      <c r="E232" s="113">
        <f>'[1]BY DEPT.-adjusted'!BE236</f>
        <v>518442</v>
      </c>
      <c r="F232" s="113">
        <f>D232-E232</f>
        <v>-518442</v>
      </c>
    </row>
    <row r="233" spans="1:6" ht="15" customHeight="1">
      <c r="A233" s="111" t="s">
        <v>192</v>
      </c>
      <c r="B233" s="162"/>
      <c r="C233" s="162"/>
      <c r="D233" s="162">
        <f>SUM(B233:C233)</f>
        <v>0</v>
      </c>
      <c r="E233" s="113">
        <f>'[1]BY DEPT.-adjusted'!BE238</f>
        <v>1780199</v>
      </c>
      <c r="F233" s="113">
        <f>D233-E233</f>
        <v>-1780199</v>
      </c>
    </row>
    <row r="234" spans="1:6" ht="15.75" customHeight="1">
      <c r="A234" s="114" t="s">
        <v>271</v>
      </c>
      <c r="B234" s="162"/>
      <c r="C234" s="162"/>
      <c r="D234" s="162">
        <f>SUM(B234:C234)</f>
        <v>0</v>
      </c>
      <c r="E234" s="113">
        <f>'[1]BY DEPT.-adjusted'!BE239</f>
        <v>11294533</v>
      </c>
      <c r="F234" s="113">
        <f>D234-E234</f>
        <v>-11294533</v>
      </c>
    </row>
    <row r="235" spans="1:6" ht="17.25" customHeight="1">
      <c r="A235" s="125" t="s">
        <v>201</v>
      </c>
      <c r="B235" s="162"/>
      <c r="C235" s="162"/>
      <c r="D235" s="162">
        <f>SUM(B235:C235)</f>
        <v>0</v>
      </c>
      <c r="E235" s="113">
        <f>'[1]BY DEPT.-adjusted'!BE240</f>
        <v>4251</v>
      </c>
      <c r="F235" s="113">
        <f>D235-E235</f>
        <v>-4251</v>
      </c>
    </row>
    <row r="236" spans="1:6" s="176" customFormat="1" ht="16.5" customHeight="1">
      <c r="A236" s="174" t="s">
        <v>9</v>
      </c>
      <c r="B236" s="175">
        <f>B6+B111+B124</f>
        <v>1816000000</v>
      </c>
      <c r="C236" s="175">
        <f>C6+C111+C124</f>
        <v>0</v>
      </c>
      <c r="D236" s="175">
        <f>D6+D111+D124</f>
        <v>1816000000</v>
      </c>
      <c r="E236" s="175">
        <f>E124+E111+E6</f>
        <v>1816000000</v>
      </c>
      <c r="F236" s="175">
        <f>F124+F111+F6</f>
        <v>0</v>
      </c>
    </row>
    <row r="237" spans="1:6" s="17" customFormat="1" ht="16.5" customHeight="1">
      <c r="A237" s="166"/>
      <c r="B237" s="177"/>
      <c r="C237" s="177"/>
      <c r="D237" s="177"/>
      <c r="E237" s="177"/>
      <c r="F237" s="177"/>
    </row>
    <row r="238" spans="1:6" s="176" customFormat="1" ht="17.25" customHeight="1">
      <c r="A238" s="174" t="s">
        <v>238</v>
      </c>
      <c r="B238" s="178">
        <f>SUM(B239:B240)</f>
        <v>57035818</v>
      </c>
      <c r="C238" s="178">
        <f>SUM(C239:C240)</f>
        <v>0</v>
      </c>
      <c r="D238" s="178">
        <f>SUM(D239:D240)</f>
        <v>57035818</v>
      </c>
      <c r="E238" s="178">
        <f>SUM(E239:E240)</f>
        <v>57035818</v>
      </c>
      <c r="F238" s="178">
        <f>SUM(F239:F240)</f>
        <v>0</v>
      </c>
    </row>
    <row r="239" spans="1:6" s="53" customFormat="1" ht="16.5" customHeight="1">
      <c r="A239" s="170" t="s">
        <v>272</v>
      </c>
      <c r="B239" s="162">
        <f>E239</f>
        <v>55529000</v>
      </c>
      <c r="C239" s="162"/>
      <c r="D239" s="162">
        <f>SUM(B239:C239)</f>
        <v>55529000</v>
      </c>
      <c r="E239" s="162">
        <v>55529000</v>
      </c>
      <c r="F239" s="162">
        <f>D239-E239</f>
        <v>0</v>
      </c>
    </row>
    <row r="240" spans="1:6" s="17" customFormat="1" ht="16.5" customHeight="1">
      <c r="A240" s="114" t="s">
        <v>282</v>
      </c>
      <c r="B240" s="133">
        <f>E240</f>
        <v>1506818</v>
      </c>
      <c r="C240" s="126"/>
      <c r="D240" s="162">
        <f>SUM(B240:C240)</f>
        <v>1506818</v>
      </c>
      <c r="E240" s="113">
        <f>'[1]BY DEPT.-adjusted'!BE242</f>
        <v>1506818</v>
      </c>
      <c r="F240" s="113">
        <f>D240-E240</f>
        <v>0</v>
      </c>
    </row>
    <row r="241" spans="1:6" s="17" customFormat="1" ht="16.5" hidden="1" customHeight="1">
      <c r="A241" s="166"/>
      <c r="B241" s="177"/>
      <c r="C241" s="177"/>
      <c r="D241" s="177"/>
      <c r="E241" s="177"/>
      <c r="F241" s="177"/>
    </row>
    <row r="242" spans="1:6" s="26" customFormat="1" ht="24" customHeight="1" thickBot="1">
      <c r="A242" s="179" t="s">
        <v>13</v>
      </c>
      <c r="B242" s="180">
        <f>B238+B236</f>
        <v>1873035818</v>
      </c>
      <c r="C242" s="180">
        <f>C238+C236</f>
        <v>0</v>
      </c>
      <c r="D242" s="180">
        <f>D238+D236</f>
        <v>1873035818</v>
      </c>
      <c r="E242" s="180">
        <f>E238+E236</f>
        <v>1873035818</v>
      </c>
      <c r="F242" s="180">
        <f>F238+F236</f>
        <v>0</v>
      </c>
    </row>
    <row r="243" spans="1:6" s="195" customFormat="1" ht="21.75" customHeight="1" thickTop="1">
      <c r="A243" s="195" t="s">
        <v>280</v>
      </c>
      <c r="B243" s="195">
        <f>'[1]BY DEPT.-adjusted'!M245</f>
        <v>1873035818</v>
      </c>
      <c r="D243" s="195">
        <f>'[1]BY DEPT.-adjusted'!AK245</f>
        <v>1873035818</v>
      </c>
      <c r="E243" s="195">
        <f>'[1]BY DEPT.-adjusted'!BE245</f>
        <v>1873035818</v>
      </c>
      <c r="F243" s="195">
        <f>'[1]BY DEPT.-adjusted'!BI245</f>
        <v>0</v>
      </c>
    </row>
    <row r="244" spans="1:6" s="195" customFormat="1" ht="20.25" customHeight="1">
      <c r="A244" s="195" t="s">
        <v>283</v>
      </c>
      <c r="B244" s="195">
        <f>B243-B242</f>
        <v>0</v>
      </c>
      <c r="C244" s="195">
        <f>C243-C242</f>
        <v>0</v>
      </c>
      <c r="D244" s="195">
        <f>D243-D242</f>
        <v>0</v>
      </c>
      <c r="E244" s="195">
        <f>E243-E242</f>
        <v>0</v>
      </c>
      <c r="F244" s="195">
        <f>F243-F242</f>
        <v>0</v>
      </c>
    </row>
    <row r="245" spans="1:6" ht="20.25" customHeight="1"/>
    <row r="246" spans="1:6" ht="20.25" customHeight="1"/>
    <row r="247" spans="1:6" ht="20.25" customHeight="1"/>
    <row r="248" spans="1:6" ht="20.25" customHeight="1"/>
    <row r="249" spans="1:6" ht="20.25" customHeight="1"/>
    <row r="250" spans="1:6" ht="20.25" customHeight="1"/>
    <row r="251" spans="1:6" ht="15.75" customHeight="1"/>
    <row r="252" spans="1:6" ht="16.5" customHeight="1"/>
    <row r="253" spans="1:6" ht="16.5" customHeight="1"/>
    <row r="254" spans="1:6" ht="16.5" customHeight="1"/>
    <row r="255" spans="1:6" ht="16.5" customHeight="1"/>
    <row r="256" spans="1: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</sheetData>
  <mergeCells count="4">
    <mergeCell ref="B4:D4"/>
    <mergeCell ref="A4:A5"/>
    <mergeCell ref="E4:E5"/>
    <mergeCell ref="F4:F5"/>
  </mergeCells>
  <printOptions gridLines="1"/>
  <pageMargins left="0.89" right="0.28000000000000003" top="0.24" bottom="0.3" header="0.17" footer="0.18"/>
  <pageSetup paperSize="9" scale="71" orientation="portrait" r:id="rId1"/>
  <headerFooter alignWithMargins="0">
    <oddFooter>&amp;L&amp;8&amp;F &amp;A&amp;C&amp;8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EZ348"/>
  <sheetViews>
    <sheetView zoomScale="112" zoomScaleNormal="112" workbookViewId="0">
      <pane xSplit="1" ySplit="6" topLeftCell="B86" activePane="bottomRight" state="frozen"/>
      <selection pane="topRight" activeCell="B1" sqref="B1"/>
      <selection pane="bottomLeft" activeCell="A7" sqref="A7"/>
      <selection pane="bottomRight" activeCell="E107" sqref="E107"/>
    </sheetView>
  </sheetViews>
  <sheetFormatPr defaultRowHeight="12.75"/>
  <cols>
    <col min="1" max="1" width="14.85546875" style="23" customWidth="1"/>
    <col min="2" max="2" width="12.28515625" style="23" customWidth="1"/>
    <col min="3" max="3" width="12.5703125" style="23" customWidth="1"/>
    <col min="4" max="4" width="12.140625" style="23" customWidth="1"/>
    <col min="5" max="5" width="12.5703125" style="23" customWidth="1"/>
    <col min="6" max="6" width="13.5703125" style="23" customWidth="1"/>
    <col min="7" max="7" width="13.140625" style="23" customWidth="1"/>
    <col min="8" max="8" width="12" style="23" customWidth="1"/>
    <col min="9" max="248" width="9.140625" style="16"/>
    <col min="249" max="249" width="14.85546875" style="16" customWidth="1"/>
    <col min="250" max="252" width="11.7109375" style="16" customWidth="1"/>
    <col min="253" max="255" width="12.42578125" style="16" customWidth="1"/>
    <col min="256" max="256" width="12" style="16" customWidth="1"/>
    <col min="257" max="257" width="11.85546875" style="16" customWidth="1"/>
    <col min="258" max="258" width="11.28515625" style="16" customWidth="1"/>
    <col min="259" max="259" width="25.5703125" style="16" customWidth="1"/>
    <col min="260" max="260" width="9.42578125" style="16" customWidth="1"/>
    <col min="261" max="261" width="6.42578125" style="16" customWidth="1"/>
    <col min="262" max="262" width="6.85546875" style="16" customWidth="1"/>
    <col min="263" max="263" width="6" style="16" customWidth="1"/>
    <col min="264" max="504" width="9.140625" style="16"/>
    <col min="505" max="505" width="14.85546875" style="16" customWidth="1"/>
    <col min="506" max="508" width="11.7109375" style="16" customWidth="1"/>
    <col min="509" max="511" width="12.42578125" style="16" customWidth="1"/>
    <col min="512" max="512" width="12" style="16" customWidth="1"/>
    <col min="513" max="513" width="11.85546875" style="16" customWidth="1"/>
    <col min="514" max="514" width="11.28515625" style="16" customWidth="1"/>
    <col min="515" max="515" width="25.5703125" style="16" customWidth="1"/>
    <col min="516" max="516" width="9.42578125" style="16" customWidth="1"/>
    <col min="517" max="517" width="6.42578125" style="16" customWidth="1"/>
    <col min="518" max="518" width="6.85546875" style="16" customWidth="1"/>
    <col min="519" max="519" width="6" style="16" customWidth="1"/>
    <col min="520" max="760" width="9.140625" style="16"/>
    <col min="761" max="761" width="14.85546875" style="16" customWidth="1"/>
    <col min="762" max="764" width="11.7109375" style="16" customWidth="1"/>
    <col min="765" max="767" width="12.42578125" style="16" customWidth="1"/>
    <col min="768" max="768" width="12" style="16" customWidth="1"/>
    <col min="769" max="769" width="11.85546875" style="16" customWidth="1"/>
    <col min="770" max="770" width="11.28515625" style="16" customWidth="1"/>
    <col min="771" max="771" width="25.5703125" style="16" customWidth="1"/>
    <col min="772" max="772" width="9.42578125" style="16" customWidth="1"/>
    <col min="773" max="773" width="6.42578125" style="16" customWidth="1"/>
    <col min="774" max="774" width="6.85546875" style="16" customWidth="1"/>
    <col min="775" max="775" width="6" style="16" customWidth="1"/>
    <col min="776" max="1016" width="9.140625" style="16"/>
    <col min="1017" max="1017" width="14.85546875" style="16" customWidth="1"/>
    <col min="1018" max="1020" width="11.7109375" style="16" customWidth="1"/>
    <col min="1021" max="1023" width="12.42578125" style="16" customWidth="1"/>
    <col min="1024" max="1024" width="12" style="16" customWidth="1"/>
    <col min="1025" max="1025" width="11.85546875" style="16" customWidth="1"/>
    <col min="1026" max="1026" width="11.28515625" style="16" customWidth="1"/>
    <col min="1027" max="1027" width="25.5703125" style="16" customWidth="1"/>
    <col min="1028" max="1028" width="9.42578125" style="16" customWidth="1"/>
    <col min="1029" max="1029" width="6.42578125" style="16" customWidth="1"/>
    <col min="1030" max="1030" width="6.85546875" style="16" customWidth="1"/>
    <col min="1031" max="1031" width="6" style="16" customWidth="1"/>
    <col min="1032" max="1272" width="9.140625" style="16"/>
    <col min="1273" max="1273" width="14.85546875" style="16" customWidth="1"/>
    <col min="1274" max="1276" width="11.7109375" style="16" customWidth="1"/>
    <col min="1277" max="1279" width="12.42578125" style="16" customWidth="1"/>
    <col min="1280" max="1280" width="12" style="16" customWidth="1"/>
    <col min="1281" max="1281" width="11.85546875" style="16" customWidth="1"/>
    <col min="1282" max="1282" width="11.28515625" style="16" customWidth="1"/>
    <col min="1283" max="1283" width="25.5703125" style="16" customWidth="1"/>
    <col min="1284" max="1284" width="9.42578125" style="16" customWidth="1"/>
    <col min="1285" max="1285" width="6.42578125" style="16" customWidth="1"/>
    <col min="1286" max="1286" width="6.85546875" style="16" customWidth="1"/>
    <col min="1287" max="1287" width="6" style="16" customWidth="1"/>
    <col min="1288" max="1528" width="9.140625" style="16"/>
    <col min="1529" max="1529" width="14.85546875" style="16" customWidth="1"/>
    <col min="1530" max="1532" width="11.7109375" style="16" customWidth="1"/>
    <col min="1533" max="1535" width="12.42578125" style="16" customWidth="1"/>
    <col min="1536" max="1536" width="12" style="16" customWidth="1"/>
    <col min="1537" max="1537" width="11.85546875" style="16" customWidth="1"/>
    <col min="1538" max="1538" width="11.28515625" style="16" customWidth="1"/>
    <col min="1539" max="1539" width="25.5703125" style="16" customWidth="1"/>
    <col min="1540" max="1540" width="9.42578125" style="16" customWidth="1"/>
    <col min="1541" max="1541" width="6.42578125" style="16" customWidth="1"/>
    <col min="1542" max="1542" width="6.85546875" style="16" customWidth="1"/>
    <col min="1543" max="1543" width="6" style="16" customWidth="1"/>
    <col min="1544" max="1784" width="9.140625" style="16"/>
    <col min="1785" max="1785" width="14.85546875" style="16" customWidth="1"/>
    <col min="1786" max="1788" width="11.7109375" style="16" customWidth="1"/>
    <col min="1789" max="1791" width="12.42578125" style="16" customWidth="1"/>
    <col min="1792" max="1792" width="12" style="16" customWidth="1"/>
    <col min="1793" max="1793" width="11.85546875" style="16" customWidth="1"/>
    <col min="1794" max="1794" width="11.28515625" style="16" customWidth="1"/>
    <col min="1795" max="1795" width="25.5703125" style="16" customWidth="1"/>
    <col min="1796" max="1796" width="9.42578125" style="16" customWidth="1"/>
    <col min="1797" max="1797" width="6.42578125" style="16" customWidth="1"/>
    <col min="1798" max="1798" width="6.85546875" style="16" customWidth="1"/>
    <col min="1799" max="1799" width="6" style="16" customWidth="1"/>
    <col min="1800" max="2040" width="9.140625" style="16"/>
    <col min="2041" max="2041" width="14.85546875" style="16" customWidth="1"/>
    <col min="2042" max="2044" width="11.7109375" style="16" customWidth="1"/>
    <col min="2045" max="2047" width="12.42578125" style="16" customWidth="1"/>
    <col min="2048" max="2048" width="12" style="16" customWidth="1"/>
    <col min="2049" max="2049" width="11.85546875" style="16" customWidth="1"/>
    <col min="2050" max="2050" width="11.28515625" style="16" customWidth="1"/>
    <col min="2051" max="2051" width="25.5703125" style="16" customWidth="1"/>
    <col min="2052" max="2052" width="9.42578125" style="16" customWidth="1"/>
    <col min="2053" max="2053" width="6.42578125" style="16" customWidth="1"/>
    <col min="2054" max="2054" width="6.85546875" style="16" customWidth="1"/>
    <col min="2055" max="2055" width="6" style="16" customWidth="1"/>
    <col min="2056" max="2296" width="9.140625" style="16"/>
    <col min="2297" max="2297" width="14.85546875" style="16" customWidth="1"/>
    <col min="2298" max="2300" width="11.7109375" style="16" customWidth="1"/>
    <col min="2301" max="2303" width="12.42578125" style="16" customWidth="1"/>
    <col min="2304" max="2304" width="12" style="16" customWidth="1"/>
    <col min="2305" max="2305" width="11.85546875" style="16" customWidth="1"/>
    <col min="2306" max="2306" width="11.28515625" style="16" customWidth="1"/>
    <col min="2307" max="2307" width="25.5703125" style="16" customWidth="1"/>
    <col min="2308" max="2308" width="9.42578125" style="16" customWidth="1"/>
    <col min="2309" max="2309" width="6.42578125" style="16" customWidth="1"/>
    <col min="2310" max="2310" width="6.85546875" style="16" customWidth="1"/>
    <col min="2311" max="2311" width="6" style="16" customWidth="1"/>
    <col min="2312" max="2552" width="9.140625" style="16"/>
    <col min="2553" max="2553" width="14.85546875" style="16" customWidth="1"/>
    <col min="2554" max="2556" width="11.7109375" style="16" customWidth="1"/>
    <col min="2557" max="2559" width="12.42578125" style="16" customWidth="1"/>
    <col min="2560" max="2560" width="12" style="16" customWidth="1"/>
    <col min="2561" max="2561" width="11.85546875" style="16" customWidth="1"/>
    <col min="2562" max="2562" width="11.28515625" style="16" customWidth="1"/>
    <col min="2563" max="2563" width="25.5703125" style="16" customWidth="1"/>
    <col min="2564" max="2564" width="9.42578125" style="16" customWidth="1"/>
    <col min="2565" max="2565" width="6.42578125" style="16" customWidth="1"/>
    <col min="2566" max="2566" width="6.85546875" style="16" customWidth="1"/>
    <col min="2567" max="2567" width="6" style="16" customWidth="1"/>
    <col min="2568" max="2808" width="9.140625" style="16"/>
    <col min="2809" max="2809" width="14.85546875" style="16" customWidth="1"/>
    <col min="2810" max="2812" width="11.7109375" style="16" customWidth="1"/>
    <col min="2813" max="2815" width="12.42578125" style="16" customWidth="1"/>
    <col min="2816" max="2816" width="12" style="16" customWidth="1"/>
    <col min="2817" max="2817" width="11.85546875" style="16" customWidth="1"/>
    <col min="2818" max="2818" width="11.28515625" style="16" customWidth="1"/>
    <col min="2819" max="2819" width="25.5703125" style="16" customWidth="1"/>
    <col min="2820" max="2820" width="9.42578125" style="16" customWidth="1"/>
    <col min="2821" max="2821" width="6.42578125" style="16" customWidth="1"/>
    <col min="2822" max="2822" width="6.85546875" style="16" customWidth="1"/>
    <col min="2823" max="2823" width="6" style="16" customWidth="1"/>
    <col min="2824" max="3064" width="9.140625" style="16"/>
    <col min="3065" max="3065" width="14.85546875" style="16" customWidth="1"/>
    <col min="3066" max="3068" width="11.7109375" style="16" customWidth="1"/>
    <col min="3069" max="3071" width="12.42578125" style="16" customWidth="1"/>
    <col min="3072" max="3072" width="12" style="16" customWidth="1"/>
    <col min="3073" max="3073" width="11.85546875" style="16" customWidth="1"/>
    <col min="3074" max="3074" width="11.28515625" style="16" customWidth="1"/>
    <col min="3075" max="3075" width="25.5703125" style="16" customWidth="1"/>
    <col min="3076" max="3076" width="9.42578125" style="16" customWidth="1"/>
    <col min="3077" max="3077" width="6.42578125" style="16" customWidth="1"/>
    <col min="3078" max="3078" width="6.85546875" style="16" customWidth="1"/>
    <col min="3079" max="3079" width="6" style="16" customWidth="1"/>
    <col min="3080" max="3320" width="9.140625" style="16"/>
    <col min="3321" max="3321" width="14.85546875" style="16" customWidth="1"/>
    <col min="3322" max="3324" width="11.7109375" style="16" customWidth="1"/>
    <col min="3325" max="3327" width="12.42578125" style="16" customWidth="1"/>
    <col min="3328" max="3328" width="12" style="16" customWidth="1"/>
    <col min="3329" max="3329" width="11.85546875" style="16" customWidth="1"/>
    <col min="3330" max="3330" width="11.28515625" style="16" customWidth="1"/>
    <col min="3331" max="3331" width="25.5703125" style="16" customWidth="1"/>
    <col min="3332" max="3332" width="9.42578125" style="16" customWidth="1"/>
    <col min="3333" max="3333" width="6.42578125" style="16" customWidth="1"/>
    <col min="3334" max="3334" width="6.85546875" style="16" customWidth="1"/>
    <col min="3335" max="3335" width="6" style="16" customWidth="1"/>
    <col min="3336" max="3576" width="9.140625" style="16"/>
    <col min="3577" max="3577" width="14.85546875" style="16" customWidth="1"/>
    <col min="3578" max="3580" width="11.7109375" style="16" customWidth="1"/>
    <col min="3581" max="3583" width="12.42578125" style="16" customWidth="1"/>
    <col min="3584" max="3584" width="12" style="16" customWidth="1"/>
    <col min="3585" max="3585" width="11.85546875" style="16" customWidth="1"/>
    <col min="3586" max="3586" width="11.28515625" style="16" customWidth="1"/>
    <col min="3587" max="3587" width="25.5703125" style="16" customWidth="1"/>
    <col min="3588" max="3588" width="9.42578125" style="16" customWidth="1"/>
    <col min="3589" max="3589" width="6.42578125" style="16" customWidth="1"/>
    <col min="3590" max="3590" width="6.85546875" style="16" customWidth="1"/>
    <col min="3591" max="3591" width="6" style="16" customWidth="1"/>
    <col min="3592" max="3832" width="9.140625" style="16"/>
    <col min="3833" max="3833" width="14.85546875" style="16" customWidth="1"/>
    <col min="3834" max="3836" width="11.7109375" style="16" customWidth="1"/>
    <col min="3837" max="3839" width="12.42578125" style="16" customWidth="1"/>
    <col min="3840" max="3840" width="12" style="16" customWidth="1"/>
    <col min="3841" max="3841" width="11.85546875" style="16" customWidth="1"/>
    <col min="3842" max="3842" width="11.28515625" style="16" customWidth="1"/>
    <col min="3843" max="3843" width="25.5703125" style="16" customWidth="1"/>
    <col min="3844" max="3844" width="9.42578125" style="16" customWidth="1"/>
    <col min="3845" max="3845" width="6.42578125" style="16" customWidth="1"/>
    <col min="3846" max="3846" width="6.85546875" style="16" customWidth="1"/>
    <col min="3847" max="3847" width="6" style="16" customWidth="1"/>
    <col min="3848" max="4088" width="9.140625" style="16"/>
    <col min="4089" max="4089" width="14.85546875" style="16" customWidth="1"/>
    <col min="4090" max="4092" width="11.7109375" style="16" customWidth="1"/>
    <col min="4093" max="4095" width="12.42578125" style="16" customWidth="1"/>
    <col min="4096" max="4096" width="12" style="16" customWidth="1"/>
    <col min="4097" max="4097" width="11.85546875" style="16" customWidth="1"/>
    <col min="4098" max="4098" width="11.28515625" style="16" customWidth="1"/>
    <col min="4099" max="4099" width="25.5703125" style="16" customWidth="1"/>
    <col min="4100" max="4100" width="9.42578125" style="16" customWidth="1"/>
    <col min="4101" max="4101" width="6.42578125" style="16" customWidth="1"/>
    <col min="4102" max="4102" width="6.85546875" style="16" customWidth="1"/>
    <col min="4103" max="4103" width="6" style="16" customWidth="1"/>
    <col min="4104" max="4344" width="9.140625" style="16"/>
    <col min="4345" max="4345" width="14.85546875" style="16" customWidth="1"/>
    <col min="4346" max="4348" width="11.7109375" style="16" customWidth="1"/>
    <col min="4349" max="4351" width="12.42578125" style="16" customWidth="1"/>
    <col min="4352" max="4352" width="12" style="16" customWidth="1"/>
    <col min="4353" max="4353" width="11.85546875" style="16" customWidth="1"/>
    <col min="4354" max="4354" width="11.28515625" style="16" customWidth="1"/>
    <col min="4355" max="4355" width="25.5703125" style="16" customWidth="1"/>
    <col min="4356" max="4356" width="9.42578125" style="16" customWidth="1"/>
    <col min="4357" max="4357" width="6.42578125" style="16" customWidth="1"/>
    <col min="4358" max="4358" width="6.85546875" style="16" customWidth="1"/>
    <col min="4359" max="4359" width="6" style="16" customWidth="1"/>
    <col min="4360" max="4600" width="9.140625" style="16"/>
    <col min="4601" max="4601" width="14.85546875" style="16" customWidth="1"/>
    <col min="4602" max="4604" width="11.7109375" style="16" customWidth="1"/>
    <col min="4605" max="4607" width="12.42578125" style="16" customWidth="1"/>
    <col min="4608" max="4608" width="12" style="16" customWidth="1"/>
    <col min="4609" max="4609" width="11.85546875" style="16" customWidth="1"/>
    <col min="4610" max="4610" width="11.28515625" style="16" customWidth="1"/>
    <col min="4611" max="4611" width="25.5703125" style="16" customWidth="1"/>
    <col min="4612" max="4612" width="9.42578125" style="16" customWidth="1"/>
    <col min="4613" max="4613" width="6.42578125" style="16" customWidth="1"/>
    <col min="4614" max="4614" width="6.85546875" style="16" customWidth="1"/>
    <col min="4615" max="4615" width="6" style="16" customWidth="1"/>
    <col min="4616" max="4856" width="9.140625" style="16"/>
    <col min="4857" max="4857" width="14.85546875" style="16" customWidth="1"/>
    <col min="4858" max="4860" width="11.7109375" style="16" customWidth="1"/>
    <col min="4861" max="4863" width="12.42578125" style="16" customWidth="1"/>
    <col min="4864" max="4864" width="12" style="16" customWidth="1"/>
    <col min="4865" max="4865" width="11.85546875" style="16" customWidth="1"/>
    <col min="4866" max="4866" width="11.28515625" style="16" customWidth="1"/>
    <col min="4867" max="4867" width="25.5703125" style="16" customWidth="1"/>
    <col min="4868" max="4868" width="9.42578125" style="16" customWidth="1"/>
    <col min="4869" max="4869" width="6.42578125" style="16" customWidth="1"/>
    <col min="4870" max="4870" width="6.85546875" style="16" customWidth="1"/>
    <col min="4871" max="4871" width="6" style="16" customWidth="1"/>
    <col min="4872" max="5112" width="9.140625" style="16"/>
    <col min="5113" max="5113" width="14.85546875" style="16" customWidth="1"/>
    <col min="5114" max="5116" width="11.7109375" style="16" customWidth="1"/>
    <col min="5117" max="5119" width="12.42578125" style="16" customWidth="1"/>
    <col min="5120" max="5120" width="12" style="16" customWidth="1"/>
    <col min="5121" max="5121" width="11.85546875" style="16" customWidth="1"/>
    <col min="5122" max="5122" width="11.28515625" style="16" customWidth="1"/>
    <col min="5123" max="5123" width="25.5703125" style="16" customWidth="1"/>
    <col min="5124" max="5124" width="9.42578125" style="16" customWidth="1"/>
    <col min="5125" max="5125" width="6.42578125" style="16" customWidth="1"/>
    <col min="5126" max="5126" width="6.85546875" style="16" customWidth="1"/>
    <col min="5127" max="5127" width="6" style="16" customWidth="1"/>
    <col min="5128" max="5368" width="9.140625" style="16"/>
    <col min="5369" max="5369" width="14.85546875" style="16" customWidth="1"/>
    <col min="5370" max="5372" width="11.7109375" style="16" customWidth="1"/>
    <col min="5373" max="5375" width="12.42578125" style="16" customWidth="1"/>
    <col min="5376" max="5376" width="12" style="16" customWidth="1"/>
    <col min="5377" max="5377" width="11.85546875" style="16" customWidth="1"/>
    <col min="5378" max="5378" width="11.28515625" style="16" customWidth="1"/>
    <col min="5379" max="5379" width="25.5703125" style="16" customWidth="1"/>
    <col min="5380" max="5380" width="9.42578125" style="16" customWidth="1"/>
    <col min="5381" max="5381" width="6.42578125" style="16" customWidth="1"/>
    <col min="5382" max="5382" width="6.85546875" style="16" customWidth="1"/>
    <col min="5383" max="5383" width="6" style="16" customWidth="1"/>
    <col min="5384" max="5624" width="9.140625" style="16"/>
    <col min="5625" max="5625" width="14.85546875" style="16" customWidth="1"/>
    <col min="5626" max="5628" width="11.7109375" style="16" customWidth="1"/>
    <col min="5629" max="5631" width="12.42578125" style="16" customWidth="1"/>
    <col min="5632" max="5632" width="12" style="16" customWidth="1"/>
    <col min="5633" max="5633" width="11.85546875" style="16" customWidth="1"/>
    <col min="5634" max="5634" width="11.28515625" style="16" customWidth="1"/>
    <col min="5635" max="5635" width="25.5703125" style="16" customWidth="1"/>
    <col min="5636" max="5636" width="9.42578125" style="16" customWidth="1"/>
    <col min="5637" max="5637" width="6.42578125" style="16" customWidth="1"/>
    <col min="5638" max="5638" width="6.85546875" style="16" customWidth="1"/>
    <col min="5639" max="5639" width="6" style="16" customWidth="1"/>
    <col min="5640" max="5880" width="9.140625" style="16"/>
    <col min="5881" max="5881" width="14.85546875" style="16" customWidth="1"/>
    <col min="5882" max="5884" width="11.7109375" style="16" customWidth="1"/>
    <col min="5885" max="5887" width="12.42578125" style="16" customWidth="1"/>
    <col min="5888" max="5888" width="12" style="16" customWidth="1"/>
    <col min="5889" max="5889" width="11.85546875" style="16" customWidth="1"/>
    <col min="5890" max="5890" width="11.28515625" style="16" customWidth="1"/>
    <col min="5891" max="5891" width="25.5703125" style="16" customWidth="1"/>
    <col min="5892" max="5892" width="9.42578125" style="16" customWidth="1"/>
    <col min="5893" max="5893" width="6.42578125" style="16" customWidth="1"/>
    <col min="5894" max="5894" width="6.85546875" style="16" customWidth="1"/>
    <col min="5895" max="5895" width="6" style="16" customWidth="1"/>
    <col min="5896" max="6136" width="9.140625" style="16"/>
    <col min="6137" max="6137" width="14.85546875" style="16" customWidth="1"/>
    <col min="6138" max="6140" width="11.7109375" style="16" customWidth="1"/>
    <col min="6141" max="6143" width="12.42578125" style="16" customWidth="1"/>
    <col min="6144" max="6144" width="12" style="16" customWidth="1"/>
    <col min="6145" max="6145" width="11.85546875" style="16" customWidth="1"/>
    <col min="6146" max="6146" width="11.28515625" style="16" customWidth="1"/>
    <col min="6147" max="6147" width="25.5703125" style="16" customWidth="1"/>
    <col min="6148" max="6148" width="9.42578125" style="16" customWidth="1"/>
    <col min="6149" max="6149" width="6.42578125" style="16" customWidth="1"/>
    <col min="6150" max="6150" width="6.85546875" style="16" customWidth="1"/>
    <col min="6151" max="6151" width="6" style="16" customWidth="1"/>
    <col min="6152" max="6392" width="9.140625" style="16"/>
    <col min="6393" max="6393" width="14.85546875" style="16" customWidth="1"/>
    <col min="6394" max="6396" width="11.7109375" style="16" customWidth="1"/>
    <col min="6397" max="6399" width="12.42578125" style="16" customWidth="1"/>
    <col min="6400" max="6400" width="12" style="16" customWidth="1"/>
    <col min="6401" max="6401" width="11.85546875" style="16" customWidth="1"/>
    <col min="6402" max="6402" width="11.28515625" style="16" customWidth="1"/>
    <col min="6403" max="6403" width="25.5703125" style="16" customWidth="1"/>
    <col min="6404" max="6404" width="9.42578125" style="16" customWidth="1"/>
    <col min="6405" max="6405" width="6.42578125" style="16" customWidth="1"/>
    <col min="6406" max="6406" width="6.85546875" style="16" customWidth="1"/>
    <col min="6407" max="6407" width="6" style="16" customWidth="1"/>
    <col min="6408" max="6648" width="9.140625" style="16"/>
    <col min="6649" max="6649" width="14.85546875" style="16" customWidth="1"/>
    <col min="6650" max="6652" width="11.7109375" style="16" customWidth="1"/>
    <col min="6653" max="6655" width="12.42578125" style="16" customWidth="1"/>
    <col min="6656" max="6656" width="12" style="16" customWidth="1"/>
    <col min="6657" max="6657" width="11.85546875" style="16" customWidth="1"/>
    <col min="6658" max="6658" width="11.28515625" style="16" customWidth="1"/>
    <col min="6659" max="6659" width="25.5703125" style="16" customWidth="1"/>
    <col min="6660" max="6660" width="9.42578125" style="16" customWidth="1"/>
    <col min="6661" max="6661" width="6.42578125" style="16" customWidth="1"/>
    <col min="6662" max="6662" width="6.85546875" style="16" customWidth="1"/>
    <col min="6663" max="6663" width="6" style="16" customWidth="1"/>
    <col min="6664" max="6904" width="9.140625" style="16"/>
    <col min="6905" max="6905" width="14.85546875" style="16" customWidth="1"/>
    <col min="6906" max="6908" width="11.7109375" style="16" customWidth="1"/>
    <col min="6909" max="6911" width="12.42578125" style="16" customWidth="1"/>
    <col min="6912" max="6912" width="12" style="16" customWidth="1"/>
    <col min="6913" max="6913" width="11.85546875" style="16" customWidth="1"/>
    <col min="6914" max="6914" width="11.28515625" style="16" customWidth="1"/>
    <col min="6915" max="6915" width="25.5703125" style="16" customWidth="1"/>
    <col min="6916" max="6916" width="9.42578125" style="16" customWidth="1"/>
    <col min="6917" max="6917" width="6.42578125" style="16" customWidth="1"/>
    <col min="6918" max="6918" width="6.85546875" style="16" customWidth="1"/>
    <col min="6919" max="6919" width="6" style="16" customWidth="1"/>
    <col min="6920" max="7160" width="9.140625" style="16"/>
    <col min="7161" max="7161" width="14.85546875" style="16" customWidth="1"/>
    <col min="7162" max="7164" width="11.7109375" style="16" customWidth="1"/>
    <col min="7165" max="7167" width="12.42578125" style="16" customWidth="1"/>
    <col min="7168" max="7168" width="12" style="16" customWidth="1"/>
    <col min="7169" max="7169" width="11.85546875" style="16" customWidth="1"/>
    <col min="7170" max="7170" width="11.28515625" style="16" customWidth="1"/>
    <col min="7171" max="7171" width="25.5703125" style="16" customWidth="1"/>
    <col min="7172" max="7172" width="9.42578125" style="16" customWidth="1"/>
    <col min="7173" max="7173" width="6.42578125" style="16" customWidth="1"/>
    <col min="7174" max="7174" width="6.85546875" style="16" customWidth="1"/>
    <col min="7175" max="7175" width="6" style="16" customWidth="1"/>
    <col min="7176" max="7416" width="9.140625" style="16"/>
    <col min="7417" max="7417" width="14.85546875" style="16" customWidth="1"/>
    <col min="7418" max="7420" width="11.7109375" style="16" customWidth="1"/>
    <col min="7421" max="7423" width="12.42578125" style="16" customWidth="1"/>
    <col min="7424" max="7424" width="12" style="16" customWidth="1"/>
    <col min="7425" max="7425" width="11.85546875" style="16" customWidth="1"/>
    <col min="7426" max="7426" width="11.28515625" style="16" customWidth="1"/>
    <col min="7427" max="7427" width="25.5703125" style="16" customWidth="1"/>
    <col min="7428" max="7428" width="9.42578125" style="16" customWidth="1"/>
    <col min="7429" max="7429" width="6.42578125" style="16" customWidth="1"/>
    <col min="7430" max="7430" width="6.85546875" style="16" customWidth="1"/>
    <col min="7431" max="7431" width="6" style="16" customWidth="1"/>
    <col min="7432" max="7672" width="9.140625" style="16"/>
    <col min="7673" max="7673" width="14.85546875" style="16" customWidth="1"/>
    <col min="7674" max="7676" width="11.7109375" style="16" customWidth="1"/>
    <col min="7677" max="7679" width="12.42578125" style="16" customWidth="1"/>
    <col min="7680" max="7680" width="12" style="16" customWidth="1"/>
    <col min="7681" max="7681" width="11.85546875" style="16" customWidth="1"/>
    <col min="7682" max="7682" width="11.28515625" style="16" customWidth="1"/>
    <col min="7683" max="7683" width="25.5703125" style="16" customWidth="1"/>
    <col min="7684" max="7684" width="9.42578125" style="16" customWidth="1"/>
    <col min="7685" max="7685" width="6.42578125" style="16" customWidth="1"/>
    <col min="7686" max="7686" width="6.85546875" style="16" customWidth="1"/>
    <col min="7687" max="7687" width="6" style="16" customWidth="1"/>
    <col min="7688" max="7928" width="9.140625" style="16"/>
    <col min="7929" max="7929" width="14.85546875" style="16" customWidth="1"/>
    <col min="7930" max="7932" width="11.7109375" style="16" customWidth="1"/>
    <col min="7933" max="7935" width="12.42578125" style="16" customWidth="1"/>
    <col min="7936" max="7936" width="12" style="16" customWidth="1"/>
    <col min="7937" max="7937" width="11.85546875" style="16" customWidth="1"/>
    <col min="7938" max="7938" width="11.28515625" style="16" customWidth="1"/>
    <col min="7939" max="7939" width="25.5703125" style="16" customWidth="1"/>
    <col min="7940" max="7940" width="9.42578125" style="16" customWidth="1"/>
    <col min="7941" max="7941" width="6.42578125" style="16" customWidth="1"/>
    <col min="7942" max="7942" width="6.85546875" style="16" customWidth="1"/>
    <col min="7943" max="7943" width="6" style="16" customWidth="1"/>
    <col min="7944" max="8184" width="9.140625" style="16"/>
    <col min="8185" max="8185" width="14.85546875" style="16" customWidth="1"/>
    <col min="8186" max="8188" width="11.7109375" style="16" customWidth="1"/>
    <col min="8189" max="8191" width="12.42578125" style="16" customWidth="1"/>
    <col min="8192" max="8192" width="12" style="16" customWidth="1"/>
    <col min="8193" max="8193" width="11.85546875" style="16" customWidth="1"/>
    <col min="8194" max="8194" width="11.28515625" style="16" customWidth="1"/>
    <col min="8195" max="8195" width="25.5703125" style="16" customWidth="1"/>
    <col min="8196" max="8196" width="9.42578125" style="16" customWidth="1"/>
    <col min="8197" max="8197" width="6.42578125" style="16" customWidth="1"/>
    <col min="8198" max="8198" width="6.85546875" style="16" customWidth="1"/>
    <col min="8199" max="8199" width="6" style="16" customWidth="1"/>
    <col min="8200" max="8440" width="9.140625" style="16"/>
    <col min="8441" max="8441" width="14.85546875" style="16" customWidth="1"/>
    <col min="8442" max="8444" width="11.7109375" style="16" customWidth="1"/>
    <col min="8445" max="8447" width="12.42578125" style="16" customWidth="1"/>
    <col min="8448" max="8448" width="12" style="16" customWidth="1"/>
    <col min="8449" max="8449" width="11.85546875" style="16" customWidth="1"/>
    <col min="8450" max="8450" width="11.28515625" style="16" customWidth="1"/>
    <col min="8451" max="8451" width="25.5703125" style="16" customWidth="1"/>
    <col min="8452" max="8452" width="9.42578125" style="16" customWidth="1"/>
    <col min="8453" max="8453" width="6.42578125" style="16" customWidth="1"/>
    <col min="8454" max="8454" width="6.85546875" style="16" customWidth="1"/>
    <col min="8455" max="8455" width="6" style="16" customWidth="1"/>
    <col min="8456" max="8696" width="9.140625" style="16"/>
    <col min="8697" max="8697" width="14.85546875" style="16" customWidth="1"/>
    <col min="8698" max="8700" width="11.7109375" style="16" customWidth="1"/>
    <col min="8701" max="8703" width="12.42578125" style="16" customWidth="1"/>
    <col min="8704" max="8704" width="12" style="16" customWidth="1"/>
    <col min="8705" max="8705" width="11.85546875" style="16" customWidth="1"/>
    <col min="8706" max="8706" width="11.28515625" style="16" customWidth="1"/>
    <col min="8707" max="8707" width="25.5703125" style="16" customWidth="1"/>
    <col min="8708" max="8708" width="9.42578125" style="16" customWidth="1"/>
    <col min="8709" max="8709" width="6.42578125" style="16" customWidth="1"/>
    <col min="8710" max="8710" width="6.85546875" style="16" customWidth="1"/>
    <col min="8711" max="8711" width="6" style="16" customWidth="1"/>
    <col min="8712" max="8952" width="9.140625" style="16"/>
    <col min="8953" max="8953" width="14.85546875" style="16" customWidth="1"/>
    <col min="8954" max="8956" width="11.7109375" style="16" customWidth="1"/>
    <col min="8957" max="8959" width="12.42578125" style="16" customWidth="1"/>
    <col min="8960" max="8960" width="12" style="16" customWidth="1"/>
    <col min="8961" max="8961" width="11.85546875" style="16" customWidth="1"/>
    <col min="8962" max="8962" width="11.28515625" style="16" customWidth="1"/>
    <col min="8963" max="8963" width="25.5703125" style="16" customWidth="1"/>
    <col min="8964" max="8964" width="9.42578125" style="16" customWidth="1"/>
    <col min="8965" max="8965" width="6.42578125" style="16" customWidth="1"/>
    <col min="8966" max="8966" width="6.85546875" style="16" customWidth="1"/>
    <col min="8967" max="8967" width="6" style="16" customWidth="1"/>
    <col min="8968" max="9208" width="9.140625" style="16"/>
    <col min="9209" max="9209" width="14.85546875" style="16" customWidth="1"/>
    <col min="9210" max="9212" width="11.7109375" style="16" customWidth="1"/>
    <col min="9213" max="9215" width="12.42578125" style="16" customWidth="1"/>
    <col min="9216" max="9216" width="12" style="16" customWidth="1"/>
    <col min="9217" max="9217" width="11.85546875" style="16" customWidth="1"/>
    <col min="9218" max="9218" width="11.28515625" style="16" customWidth="1"/>
    <col min="9219" max="9219" width="25.5703125" style="16" customWidth="1"/>
    <col min="9220" max="9220" width="9.42578125" style="16" customWidth="1"/>
    <col min="9221" max="9221" width="6.42578125" style="16" customWidth="1"/>
    <col min="9222" max="9222" width="6.85546875" style="16" customWidth="1"/>
    <col min="9223" max="9223" width="6" style="16" customWidth="1"/>
    <col min="9224" max="9464" width="9.140625" style="16"/>
    <col min="9465" max="9465" width="14.85546875" style="16" customWidth="1"/>
    <col min="9466" max="9468" width="11.7109375" style="16" customWidth="1"/>
    <col min="9469" max="9471" width="12.42578125" style="16" customWidth="1"/>
    <col min="9472" max="9472" width="12" style="16" customWidth="1"/>
    <col min="9473" max="9473" width="11.85546875" style="16" customWidth="1"/>
    <col min="9474" max="9474" width="11.28515625" style="16" customWidth="1"/>
    <col min="9475" max="9475" width="25.5703125" style="16" customWidth="1"/>
    <col min="9476" max="9476" width="9.42578125" style="16" customWidth="1"/>
    <col min="9477" max="9477" width="6.42578125" style="16" customWidth="1"/>
    <col min="9478" max="9478" width="6.85546875" style="16" customWidth="1"/>
    <col min="9479" max="9479" width="6" style="16" customWidth="1"/>
    <col min="9480" max="9720" width="9.140625" style="16"/>
    <col min="9721" max="9721" width="14.85546875" style="16" customWidth="1"/>
    <col min="9722" max="9724" width="11.7109375" style="16" customWidth="1"/>
    <col min="9725" max="9727" width="12.42578125" style="16" customWidth="1"/>
    <col min="9728" max="9728" width="12" style="16" customWidth="1"/>
    <col min="9729" max="9729" width="11.85546875" style="16" customWidth="1"/>
    <col min="9730" max="9730" width="11.28515625" style="16" customWidth="1"/>
    <col min="9731" max="9731" width="25.5703125" style="16" customWidth="1"/>
    <col min="9732" max="9732" width="9.42578125" style="16" customWidth="1"/>
    <col min="9733" max="9733" width="6.42578125" style="16" customWidth="1"/>
    <col min="9734" max="9734" width="6.85546875" style="16" customWidth="1"/>
    <col min="9735" max="9735" width="6" style="16" customWidth="1"/>
    <col min="9736" max="9976" width="9.140625" style="16"/>
    <col min="9977" max="9977" width="14.85546875" style="16" customWidth="1"/>
    <col min="9978" max="9980" width="11.7109375" style="16" customWidth="1"/>
    <col min="9981" max="9983" width="12.42578125" style="16" customWidth="1"/>
    <col min="9984" max="9984" width="12" style="16" customWidth="1"/>
    <col min="9985" max="9985" width="11.85546875" style="16" customWidth="1"/>
    <col min="9986" max="9986" width="11.28515625" style="16" customWidth="1"/>
    <col min="9987" max="9987" width="25.5703125" style="16" customWidth="1"/>
    <col min="9988" max="9988" width="9.42578125" style="16" customWidth="1"/>
    <col min="9989" max="9989" width="6.42578125" style="16" customWidth="1"/>
    <col min="9990" max="9990" width="6.85546875" style="16" customWidth="1"/>
    <col min="9991" max="9991" width="6" style="16" customWidth="1"/>
    <col min="9992" max="10232" width="9.140625" style="16"/>
    <col min="10233" max="10233" width="14.85546875" style="16" customWidth="1"/>
    <col min="10234" max="10236" width="11.7109375" style="16" customWidth="1"/>
    <col min="10237" max="10239" width="12.42578125" style="16" customWidth="1"/>
    <col min="10240" max="10240" width="12" style="16" customWidth="1"/>
    <col min="10241" max="10241" width="11.85546875" style="16" customWidth="1"/>
    <col min="10242" max="10242" width="11.28515625" style="16" customWidth="1"/>
    <col min="10243" max="10243" width="25.5703125" style="16" customWidth="1"/>
    <col min="10244" max="10244" width="9.42578125" style="16" customWidth="1"/>
    <col min="10245" max="10245" width="6.42578125" style="16" customWidth="1"/>
    <col min="10246" max="10246" width="6.85546875" style="16" customWidth="1"/>
    <col min="10247" max="10247" width="6" style="16" customWidth="1"/>
    <col min="10248" max="10488" width="9.140625" style="16"/>
    <col min="10489" max="10489" width="14.85546875" style="16" customWidth="1"/>
    <col min="10490" max="10492" width="11.7109375" style="16" customWidth="1"/>
    <col min="10493" max="10495" width="12.42578125" style="16" customWidth="1"/>
    <col min="10496" max="10496" width="12" style="16" customWidth="1"/>
    <col min="10497" max="10497" width="11.85546875" style="16" customWidth="1"/>
    <col min="10498" max="10498" width="11.28515625" style="16" customWidth="1"/>
    <col min="10499" max="10499" width="25.5703125" style="16" customWidth="1"/>
    <col min="10500" max="10500" width="9.42578125" style="16" customWidth="1"/>
    <col min="10501" max="10501" width="6.42578125" style="16" customWidth="1"/>
    <col min="10502" max="10502" width="6.85546875" style="16" customWidth="1"/>
    <col min="10503" max="10503" width="6" style="16" customWidth="1"/>
    <col min="10504" max="10744" width="9.140625" style="16"/>
    <col min="10745" max="10745" width="14.85546875" style="16" customWidth="1"/>
    <col min="10746" max="10748" width="11.7109375" style="16" customWidth="1"/>
    <col min="10749" max="10751" width="12.42578125" style="16" customWidth="1"/>
    <col min="10752" max="10752" width="12" style="16" customWidth="1"/>
    <col min="10753" max="10753" width="11.85546875" style="16" customWidth="1"/>
    <col min="10754" max="10754" width="11.28515625" style="16" customWidth="1"/>
    <col min="10755" max="10755" width="25.5703125" style="16" customWidth="1"/>
    <col min="10756" max="10756" width="9.42578125" style="16" customWidth="1"/>
    <col min="10757" max="10757" width="6.42578125" style="16" customWidth="1"/>
    <col min="10758" max="10758" width="6.85546875" style="16" customWidth="1"/>
    <col min="10759" max="10759" width="6" style="16" customWidth="1"/>
    <col min="10760" max="11000" width="9.140625" style="16"/>
    <col min="11001" max="11001" width="14.85546875" style="16" customWidth="1"/>
    <col min="11002" max="11004" width="11.7109375" style="16" customWidth="1"/>
    <col min="11005" max="11007" width="12.42578125" style="16" customWidth="1"/>
    <col min="11008" max="11008" width="12" style="16" customWidth="1"/>
    <col min="11009" max="11009" width="11.85546875" style="16" customWidth="1"/>
    <col min="11010" max="11010" width="11.28515625" style="16" customWidth="1"/>
    <col min="11011" max="11011" width="25.5703125" style="16" customWidth="1"/>
    <col min="11012" max="11012" width="9.42578125" style="16" customWidth="1"/>
    <col min="11013" max="11013" width="6.42578125" style="16" customWidth="1"/>
    <col min="11014" max="11014" width="6.85546875" style="16" customWidth="1"/>
    <col min="11015" max="11015" width="6" style="16" customWidth="1"/>
    <col min="11016" max="11256" width="9.140625" style="16"/>
    <col min="11257" max="11257" width="14.85546875" style="16" customWidth="1"/>
    <col min="11258" max="11260" width="11.7109375" style="16" customWidth="1"/>
    <col min="11261" max="11263" width="12.42578125" style="16" customWidth="1"/>
    <col min="11264" max="11264" width="12" style="16" customWidth="1"/>
    <col min="11265" max="11265" width="11.85546875" style="16" customWidth="1"/>
    <col min="11266" max="11266" width="11.28515625" style="16" customWidth="1"/>
    <col min="11267" max="11267" width="25.5703125" style="16" customWidth="1"/>
    <col min="11268" max="11268" width="9.42578125" style="16" customWidth="1"/>
    <col min="11269" max="11269" width="6.42578125" style="16" customWidth="1"/>
    <col min="11270" max="11270" width="6.85546875" style="16" customWidth="1"/>
    <col min="11271" max="11271" width="6" style="16" customWidth="1"/>
    <col min="11272" max="11512" width="9.140625" style="16"/>
    <col min="11513" max="11513" width="14.85546875" style="16" customWidth="1"/>
    <col min="11514" max="11516" width="11.7109375" style="16" customWidth="1"/>
    <col min="11517" max="11519" width="12.42578125" style="16" customWidth="1"/>
    <col min="11520" max="11520" width="12" style="16" customWidth="1"/>
    <col min="11521" max="11521" width="11.85546875" style="16" customWidth="1"/>
    <col min="11522" max="11522" width="11.28515625" style="16" customWidth="1"/>
    <col min="11523" max="11523" width="25.5703125" style="16" customWidth="1"/>
    <col min="11524" max="11524" width="9.42578125" style="16" customWidth="1"/>
    <col min="11525" max="11525" width="6.42578125" style="16" customWidth="1"/>
    <col min="11526" max="11526" width="6.85546875" style="16" customWidth="1"/>
    <col min="11527" max="11527" width="6" style="16" customWidth="1"/>
    <col min="11528" max="11768" width="9.140625" style="16"/>
    <col min="11769" max="11769" width="14.85546875" style="16" customWidth="1"/>
    <col min="11770" max="11772" width="11.7109375" style="16" customWidth="1"/>
    <col min="11773" max="11775" width="12.42578125" style="16" customWidth="1"/>
    <col min="11776" max="11776" width="12" style="16" customWidth="1"/>
    <col min="11777" max="11777" width="11.85546875" style="16" customWidth="1"/>
    <col min="11778" max="11778" width="11.28515625" style="16" customWidth="1"/>
    <col min="11779" max="11779" width="25.5703125" style="16" customWidth="1"/>
    <col min="11780" max="11780" width="9.42578125" style="16" customWidth="1"/>
    <col min="11781" max="11781" width="6.42578125" style="16" customWidth="1"/>
    <col min="11782" max="11782" width="6.85546875" style="16" customWidth="1"/>
    <col min="11783" max="11783" width="6" style="16" customWidth="1"/>
    <col min="11784" max="12024" width="9.140625" style="16"/>
    <col min="12025" max="12025" width="14.85546875" style="16" customWidth="1"/>
    <col min="12026" max="12028" width="11.7109375" style="16" customWidth="1"/>
    <col min="12029" max="12031" width="12.42578125" style="16" customWidth="1"/>
    <col min="12032" max="12032" width="12" style="16" customWidth="1"/>
    <col min="12033" max="12033" width="11.85546875" style="16" customWidth="1"/>
    <col min="12034" max="12034" width="11.28515625" style="16" customWidth="1"/>
    <col min="12035" max="12035" width="25.5703125" style="16" customWidth="1"/>
    <col min="12036" max="12036" width="9.42578125" style="16" customWidth="1"/>
    <col min="12037" max="12037" width="6.42578125" style="16" customWidth="1"/>
    <col min="12038" max="12038" width="6.85546875" style="16" customWidth="1"/>
    <col min="12039" max="12039" width="6" style="16" customWidth="1"/>
    <col min="12040" max="12280" width="9.140625" style="16"/>
    <col min="12281" max="12281" width="14.85546875" style="16" customWidth="1"/>
    <col min="12282" max="12284" width="11.7109375" style="16" customWidth="1"/>
    <col min="12285" max="12287" width="12.42578125" style="16" customWidth="1"/>
    <col min="12288" max="12288" width="12" style="16" customWidth="1"/>
    <col min="12289" max="12289" width="11.85546875" style="16" customWidth="1"/>
    <col min="12290" max="12290" width="11.28515625" style="16" customWidth="1"/>
    <col min="12291" max="12291" width="25.5703125" style="16" customWidth="1"/>
    <col min="12292" max="12292" width="9.42578125" style="16" customWidth="1"/>
    <col min="12293" max="12293" width="6.42578125" style="16" customWidth="1"/>
    <col min="12294" max="12294" width="6.85546875" style="16" customWidth="1"/>
    <col min="12295" max="12295" width="6" style="16" customWidth="1"/>
    <col min="12296" max="12536" width="9.140625" style="16"/>
    <col min="12537" max="12537" width="14.85546875" style="16" customWidth="1"/>
    <col min="12538" max="12540" width="11.7109375" style="16" customWidth="1"/>
    <col min="12541" max="12543" width="12.42578125" style="16" customWidth="1"/>
    <col min="12544" max="12544" width="12" style="16" customWidth="1"/>
    <col min="12545" max="12545" width="11.85546875" style="16" customWidth="1"/>
    <col min="12546" max="12546" width="11.28515625" style="16" customWidth="1"/>
    <col min="12547" max="12547" width="25.5703125" style="16" customWidth="1"/>
    <col min="12548" max="12548" width="9.42578125" style="16" customWidth="1"/>
    <col min="12549" max="12549" width="6.42578125" style="16" customWidth="1"/>
    <col min="12550" max="12550" width="6.85546875" style="16" customWidth="1"/>
    <col min="12551" max="12551" width="6" style="16" customWidth="1"/>
    <col min="12552" max="12792" width="9.140625" style="16"/>
    <col min="12793" max="12793" width="14.85546875" style="16" customWidth="1"/>
    <col min="12794" max="12796" width="11.7109375" style="16" customWidth="1"/>
    <col min="12797" max="12799" width="12.42578125" style="16" customWidth="1"/>
    <col min="12800" max="12800" width="12" style="16" customWidth="1"/>
    <col min="12801" max="12801" width="11.85546875" style="16" customWidth="1"/>
    <col min="12802" max="12802" width="11.28515625" style="16" customWidth="1"/>
    <col min="12803" max="12803" width="25.5703125" style="16" customWidth="1"/>
    <col min="12804" max="12804" width="9.42578125" style="16" customWidth="1"/>
    <col min="12805" max="12805" width="6.42578125" style="16" customWidth="1"/>
    <col min="12806" max="12806" width="6.85546875" style="16" customWidth="1"/>
    <col min="12807" max="12807" width="6" style="16" customWidth="1"/>
    <col min="12808" max="13048" width="9.140625" style="16"/>
    <col min="13049" max="13049" width="14.85546875" style="16" customWidth="1"/>
    <col min="13050" max="13052" width="11.7109375" style="16" customWidth="1"/>
    <col min="13053" max="13055" width="12.42578125" style="16" customWidth="1"/>
    <col min="13056" max="13056" width="12" style="16" customWidth="1"/>
    <col min="13057" max="13057" width="11.85546875" style="16" customWidth="1"/>
    <col min="13058" max="13058" width="11.28515625" style="16" customWidth="1"/>
    <col min="13059" max="13059" width="25.5703125" style="16" customWidth="1"/>
    <col min="13060" max="13060" width="9.42578125" style="16" customWidth="1"/>
    <col min="13061" max="13061" width="6.42578125" style="16" customWidth="1"/>
    <col min="13062" max="13062" width="6.85546875" style="16" customWidth="1"/>
    <col min="13063" max="13063" width="6" style="16" customWidth="1"/>
    <col min="13064" max="13304" width="9.140625" style="16"/>
    <col min="13305" max="13305" width="14.85546875" style="16" customWidth="1"/>
    <col min="13306" max="13308" width="11.7109375" style="16" customWidth="1"/>
    <col min="13309" max="13311" width="12.42578125" style="16" customWidth="1"/>
    <col min="13312" max="13312" width="12" style="16" customWidth="1"/>
    <col min="13313" max="13313" width="11.85546875" style="16" customWidth="1"/>
    <col min="13314" max="13314" width="11.28515625" style="16" customWidth="1"/>
    <col min="13315" max="13315" width="25.5703125" style="16" customWidth="1"/>
    <col min="13316" max="13316" width="9.42578125" style="16" customWidth="1"/>
    <col min="13317" max="13317" width="6.42578125" style="16" customWidth="1"/>
    <col min="13318" max="13318" width="6.85546875" style="16" customWidth="1"/>
    <col min="13319" max="13319" width="6" style="16" customWidth="1"/>
    <col min="13320" max="13560" width="9.140625" style="16"/>
    <col min="13561" max="13561" width="14.85546875" style="16" customWidth="1"/>
    <col min="13562" max="13564" width="11.7109375" style="16" customWidth="1"/>
    <col min="13565" max="13567" width="12.42578125" style="16" customWidth="1"/>
    <col min="13568" max="13568" width="12" style="16" customWidth="1"/>
    <col min="13569" max="13569" width="11.85546875" style="16" customWidth="1"/>
    <col min="13570" max="13570" width="11.28515625" style="16" customWidth="1"/>
    <col min="13571" max="13571" width="25.5703125" style="16" customWidth="1"/>
    <col min="13572" max="13572" width="9.42578125" style="16" customWidth="1"/>
    <col min="13573" max="13573" width="6.42578125" style="16" customWidth="1"/>
    <col min="13574" max="13574" width="6.85546875" style="16" customWidth="1"/>
    <col min="13575" max="13575" width="6" style="16" customWidth="1"/>
    <col min="13576" max="13816" width="9.140625" style="16"/>
    <col min="13817" max="13817" width="14.85546875" style="16" customWidth="1"/>
    <col min="13818" max="13820" width="11.7109375" style="16" customWidth="1"/>
    <col min="13821" max="13823" width="12.42578125" style="16" customWidth="1"/>
    <col min="13824" max="13824" width="12" style="16" customWidth="1"/>
    <col min="13825" max="13825" width="11.85546875" style="16" customWidth="1"/>
    <col min="13826" max="13826" width="11.28515625" style="16" customWidth="1"/>
    <col min="13827" max="13827" width="25.5703125" style="16" customWidth="1"/>
    <col min="13828" max="13828" width="9.42578125" style="16" customWidth="1"/>
    <col min="13829" max="13829" width="6.42578125" style="16" customWidth="1"/>
    <col min="13830" max="13830" width="6.85546875" style="16" customWidth="1"/>
    <col min="13831" max="13831" width="6" style="16" customWidth="1"/>
    <col min="13832" max="14072" width="9.140625" style="16"/>
    <col min="14073" max="14073" width="14.85546875" style="16" customWidth="1"/>
    <col min="14074" max="14076" width="11.7109375" style="16" customWidth="1"/>
    <col min="14077" max="14079" width="12.42578125" style="16" customWidth="1"/>
    <col min="14080" max="14080" width="12" style="16" customWidth="1"/>
    <col min="14081" max="14081" width="11.85546875" style="16" customWidth="1"/>
    <col min="14082" max="14082" width="11.28515625" style="16" customWidth="1"/>
    <col min="14083" max="14083" width="25.5703125" style="16" customWidth="1"/>
    <col min="14084" max="14084" width="9.42578125" style="16" customWidth="1"/>
    <col min="14085" max="14085" width="6.42578125" style="16" customWidth="1"/>
    <col min="14086" max="14086" width="6.85546875" style="16" customWidth="1"/>
    <col min="14087" max="14087" width="6" style="16" customWidth="1"/>
    <col min="14088" max="14328" width="9.140625" style="16"/>
    <col min="14329" max="14329" width="14.85546875" style="16" customWidth="1"/>
    <col min="14330" max="14332" width="11.7109375" style="16" customWidth="1"/>
    <col min="14333" max="14335" width="12.42578125" style="16" customWidth="1"/>
    <col min="14336" max="14336" width="12" style="16" customWidth="1"/>
    <col min="14337" max="14337" width="11.85546875" style="16" customWidth="1"/>
    <col min="14338" max="14338" width="11.28515625" style="16" customWidth="1"/>
    <col min="14339" max="14339" width="25.5703125" style="16" customWidth="1"/>
    <col min="14340" max="14340" width="9.42578125" style="16" customWidth="1"/>
    <col min="14341" max="14341" width="6.42578125" style="16" customWidth="1"/>
    <col min="14342" max="14342" width="6.85546875" style="16" customWidth="1"/>
    <col min="14343" max="14343" width="6" style="16" customWidth="1"/>
    <col min="14344" max="14584" width="9.140625" style="16"/>
    <col min="14585" max="14585" width="14.85546875" style="16" customWidth="1"/>
    <col min="14586" max="14588" width="11.7109375" style="16" customWidth="1"/>
    <col min="14589" max="14591" width="12.42578125" style="16" customWidth="1"/>
    <col min="14592" max="14592" width="12" style="16" customWidth="1"/>
    <col min="14593" max="14593" width="11.85546875" style="16" customWidth="1"/>
    <col min="14594" max="14594" width="11.28515625" style="16" customWidth="1"/>
    <col min="14595" max="14595" width="25.5703125" style="16" customWidth="1"/>
    <col min="14596" max="14596" width="9.42578125" style="16" customWidth="1"/>
    <col min="14597" max="14597" width="6.42578125" style="16" customWidth="1"/>
    <col min="14598" max="14598" width="6.85546875" style="16" customWidth="1"/>
    <col min="14599" max="14599" width="6" style="16" customWidth="1"/>
    <col min="14600" max="14840" width="9.140625" style="16"/>
    <col min="14841" max="14841" width="14.85546875" style="16" customWidth="1"/>
    <col min="14842" max="14844" width="11.7109375" style="16" customWidth="1"/>
    <col min="14845" max="14847" width="12.42578125" style="16" customWidth="1"/>
    <col min="14848" max="14848" width="12" style="16" customWidth="1"/>
    <col min="14849" max="14849" width="11.85546875" style="16" customWidth="1"/>
    <col min="14850" max="14850" width="11.28515625" style="16" customWidth="1"/>
    <col min="14851" max="14851" width="25.5703125" style="16" customWidth="1"/>
    <col min="14852" max="14852" width="9.42578125" style="16" customWidth="1"/>
    <col min="14853" max="14853" width="6.42578125" style="16" customWidth="1"/>
    <col min="14854" max="14854" width="6.85546875" style="16" customWidth="1"/>
    <col min="14855" max="14855" width="6" style="16" customWidth="1"/>
    <col min="14856" max="15096" width="9.140625" style="16"/>
    <col min="15097" max="15097" width="14.85546875" style="16" customWidth="1"/>
    <col min="15098" max="15100" width="11.7109375" style="16" customWidth="1"/>
    <col min="15101" max="15103" width="12.42578125" style="16" customWidth="1"/>
    <col min="15104" max="15104" width="12" style="16" customWidth="1"/>
    <col min="15105" max="15105" width="11.85546875" style="16" customWidth="1"/>
    <col min="15106" max="15106" width="11.28515625" style="16" customWidth="1"/>
    <col min="15107" max="15107" width="25.5703125" style="16" customWidth="1"/>
    <col min="15108" max="15108" width="9.42578125" style="16" customWidth="1"/>
    <col min="15109" max="15109" width="6.42578125" style="16" customWidth="1"/>
    <col min="15110" max="15110" width="6.85546875" style="16" customWidth="1"/>
    <col min="15111" max="15111" width="6" style="16" customWidth="1"/>
    <col min="15112" max="15352" width="9.140625" style="16"/>
    <col min="15353" max="15353" width="14.85546875" style="16" customWidth="1"/>
    <col min="15354" max="15356" width="11.7109375" style="16" customWidth="1"/>
    <col min="15357" max="15359" width="12.42578125" style="16" customWidth="1"/>
    <col min="15360" max="15360" width="12" style="16" customWidth="1"/>
    <col min="15361" max="15361" width="11.85546875" style="16" customWidth="1"/>
    <col min="15362" max="15362" width="11.28515625" style="16" customWidth="1"/>
    <col min="15363" max="15363" width="25.5703125" style="16" customWidth="1"/>
    <col min="15364" max="15364" width="9.42578125" style="16" customWidth="1"/>
    <col min="15365" max="15365" width="6.42578125" style="16" customWidth="1"/>
    <col min="15366" max="15366" width="6.85546875" style="16" customWidth="1"/>
    <col min="15367" max="15367" width="6" style="16" customWidth="1"/>
    <col min="15368" max="15608" width="9.140625" style="16"/>
    <col min="15609" max="15609" width="14.85546875" style="16" customWidth="1"/>
    <col min="15610" max="15612" width="11.7109375" style="16" customWidth="1"/>
    <col min="15613" max="15615" width="12.42578125" style="16" customWidth="1"/>
    <col min="15616" max="15616" width="12" style="16" customWidth="1"/>
    <col min="15617" max="15617" width="11.85546875" style="16" customWidth="1"/>
    <col min="15618" max="15618" width="11.28515625" style="16" customWidth="1"/>
    <col min="15619" max="15619" width="25.5703125" style="16" customWidth="1"/>
    <col min="15620" max="15620" width="9.42578125" style="16" customWidth="1"/>
    <col min="15621" max="15621" width="6.42578125" style="16" customWidth="1"/>
    <col min="15622" max="15622" width="6.85546875" style="16" customWidth="1"/>
    <col min="15623" max="15623" width="6" style="16" customWidth="1"/>
    <col min="15624" max="15864" width="9.140625" style="16"/>
    <col min="15865" max="15865" width="14.85546875" style="16" customWidth="1"/>
    <col min="15866" max="15868" width="11.7109375" style="16" customWidth="1"/>
    <col min="15869" max="15871" width="12.42578125" style="16" customWidth="1"/>
    <col min="15872" max="15872" width="12" style="16" customWidth="1"/>
    <col min="15873" max="15873" width="11.85546875" style="16" customWidth="1"/>
    <col min="15874" max="15874" width="11.28515625" style="16" customWidth="1"/>
    <col min="15875" max="15875" width="25.5703125" style="16" customWidth="1"/>
    <col min="15876" max="15876" width="9.42578125" style="16" customWidth="1"/>
    <col min="15877" max="15877" width="6.42578125" style="16" customWidth="1"/>
    <col min="15878" max="15878" width="6.85546875" style="16" customWidth="1"/>
    <col min="15879" max="15879" width="6" style="16" customWidth="1"/>
    <col min="15880" max="16120" width="9.140625" style="16"/>
    <col min="16121" max="16121" width="14.85546875" style="16" customWidth="1"/>
    <col min="16122" max="16124" width="11.7109375" style="16" customWidth="1"/>
    <col min="16125" max="16127" width="12.42578125" style="16" customWidth="1"/>
    <col min="16128" max="16128" width="12" style="16" customWidth="1"/>
    <col min="16129" max="16129" width="11.85546875" style="16" customWidth="1"/>
    <col min="16130" max="16130" width="11.28515625" style="16" customWidth="1"/>
    <col min="16131" max="16131" width="25.5703125" style="16" customWidth="1"/>
    <col min="16132" max="16132" width="9.42578125" style="16" customWidth="1"/>
    <col min="16133" max="16133" width="6.42578125" style="16" customWidth="1"/>
    <col min="16134" max="16134" width="6.85546875" style="16" customWidth="1"/>
    <col min="16135" max="16135" width="6" style="16" customWidth="1"/>
    <col min="16136" max="16384" width="9.140625" style="16"/>
  </cols>
  <sheetData>
    <row r="1" spans="1:8" s="26" customFormat="1">
      <c r="A1" s="25" t="s">
        <v>194</v>
      </c>
      <c r="B1" s="25"/>
      <c r="C1" s="25"/>
      <c r="D1" s="25"/>
      <c r="H1" s="27"/>
    </row>
    <row r="2" spans="1:8" s="26" customFormat="1">
      <c r="A2" s="28" t="s">
        <v>91</v>
      </c>
      <c r="B2" s="28"/>
      <c r="C2" s="28"/>
      <c r="D2" s="28"/>
    </row>
    <row r="3" spans="1:8" s="26" customFormat="1">
      <c r="A3" s="28" t="str">
        <f>[2]BYDEPT!$A$2</f>
        <v xml:space="preserve">January 1 -December 31, 2012 </v>
      </c>
      <c r="B3" s="25"/>
      <c r="C3" s="25"/>
      <c r="D3" s="25"/>
    </row>
    <row r="4" spans="1:8" s="26" customFormat="1">
      <c r="A4" s="25" t="s">
        <v>0</v>
      </c>
      <c r="B4" s="29"/>
      <c r="C4" s="30"/>
      <c r="D4" s="30"/>
    </row>
    <row r="5" spans="1:8" ht="31.5" customHeight="1">
      <c r="A5" s="211" t="s">
        <v>1</v>
      </c>
      <c r="B5" s="213" t="s">
        <v>92</v>
      </c>
      <c r="C5" s="213"/>
      <c r="D5" s="214"/>
      <c r="E5" s="215" t="s">
        <v>93</v>
      </c>
      <c r="F5" s="209" t="s">
        <v>94</v>
      </c>
      <c r="G5" s="209" t="s">
        <v>95</v>
      </c>
      <c r="H5" s="209" t="s">
        <v>96</v>
      </c>
    </row>
    <row r="6" spans="1:8" ht="39.75" customHeight="1">
      <c r="A6" s="212"/>
      <c r="B6" s="182" t="s">
        <v>97</v>
      </c>
      <c r="C6" s="84" t="s">
        <v>98</v>
      </c>
      <c r="D6" s="183" t="s">
        <v>99</v>
      </c>
      <c r="E6" s="216"/>
      <c r="F6" s="210"/>
      <c r="G6" s="217"/>
      <c r="H6" s="210"/>
    </row>
    <row r="7" spans="1:8" ht="15" customHeight="1">
      <c r="A7" s="31" t="s">
        <v>100</v>
      </c>
      <c r="B7" s="32">
        <f>'[3]NEW GAA'!F7</f>
        <v>9413106</v>
      </c>
      <c r="C7" s="33">
        <f>'[3]NEW GAA'!AS7</f>
        <v>405421</v>
      </c>
      <c r="D7" s="34">
        <f t="shared" ref="D7:D12" si="0">SUM(B7:C7)</f>
        <v>9818527</v>
      </c>
      <c r="E7" s="10">
        <f>[3]AUTOMATIC!AX7</f>
        <v>278290</v>
      </c>
      <c r="F7" s="35">
        <f>[3]UF!AB7</f>
        <v>0</v>
      </c>
      <c r="G7" s="35">
        <f>[3]CONT!AN7</f>
        <v>0</v>
      </c>
      <c r="H7" s="35">
        <f t="shared" ref="H7:H12" si="1">SUM(D7:G7)</f>
        <v>10096817</v>
      </c>
    </row>
    <row r="8" spans="1:8" ht="14.25" customHeight="1">
      <c r="A8" s="22" t="s">
        <v>101</v>
      </c>
      <c r="B8" s="36">
        <f>'[3]NEW GAA'!F8</f>
        <v>2609422</v>
      </c>
      <c r="C8" s="10">
        <f>'[3]NEW GAA'!AS8</f>
        <v>52802</v>
      </c>
      <c r="D8" s="19">
        <f t="shared" si="0"/>
        <v>2662224</v>
      </c>
      <c r="E8" s="10">
        <f>[3]AUTOMATIC!AX8</f>
        <v>149419</v>
      </c>
      <c r="F8" s="18">
        <f>[3]UF!AB8</f>
        <v>0</v>
      </c>
      <c r="G8" s="18">
        <f>[3]CONT!AN8</f>
        <v>30000</v>
      </c>
      <c r="H8" s="18">
        <f t="shared" si="1"/>
        <v>2841643</v>
      </c>
    </row>
    <row r="9" spans="1:8">
      <c r="A9" s="22" t="s">
        <v>102</v>
      </c>
      <c r="B9" s="36">
        <f>'[3]NEW GAA'!F9</f>
        <v>301786</v>
      </c>
      <c r="C9" s="10">
        <f>'[3]NEW GAA'!AS9</f>
        <v>15765</v>
      </c>
      <c r="D9" s="19">
        <f t="shared" si="0"/>
        <v>317551</v>
      </c>
      <c r="E9" s="10">
        <f>[3]AUTOMATIC!AX9</f>
        <v>3664</v>
      </c>
      <c r="F9" s="18">
        <f>[3]UF!AB9</f>
        <v>0</v>
      </c>
      <c r="G9" s="18">
        <f>[3]CONT!AN9</f>
        <v>0</v>
      </c>
      <c r="H9" s="18">
        <f t="shared" si="1"/>
        <v>321215</v>
      </c>
    </row>
    <row r="10" spans="1:8">
      <c r="A10" s="22" t="s">
        <v>103</v>
      </c>
      <c r="B10" s="36">
        <f>'[3]NEW GAA'!F10</f>
        <v>12920120</v>
      </c>
      <c r="C10" s="10">
        <f>'[3]NEW GAA'!AS10</f>
        <v>786953</v>
      </c>
      <c r="D10" s="19">
        <f t="shared" si="0"/>
        <v>13707073</v>
      </c>
      <c r="E10" s="10">
        <f>[3]AUTOMATIC!AX10</f>
        <v>416812</v>
      </c>
      <c r="F10" s="18">
        <f>[3]UF!AB10</f>
        <v>0</v>
      </c>
      <c r="G10" s="18">
        <f>[3]CONT!AN10</f>
        <v>1058330</v>
      </c>
      <c r="H10" s="18">
        <f t="shared" si="1"/>
        <v>15182215</v>
      </c>
    </row>
    <row r="11" spans="1:8">
      <c r="A11" s="22" t="s">
        <v>104</v>
      </c>
      <c r="B11" s="36">
        <f>'[3]NEW GAA'!F11</f>
        <v>48675374</v>
      </c>
      <c r="C11" s="10">
        <f>'[3]NEW GAA'!AS11</f>
        <v>796370</v>
      </c>
      <c r="D11" s="19">
        <f t="shared" si="0"/>
        <v>49471744</v>
      </c>
      <c r="E11" s="10">
        <f>[3]AUTOMATIC!AX11</f>
        <v>491434</v>
      </c>
      <c r="F11" s="18">
        <f>[3]UF!AB11</f>
        <v>0</v>
      </c>
      <c r="G11" s="18">
        <f>[3]CONT!AN11</f>
        <v>572756</v>
      </c>
      <c r="H11" s="18">
        <f t="shared" si="1"/>
        <v>50535934</v>
      </c>
    </row>
    <row r="12" spans="1:8">
      <c r="A12" s="22" t="s">
        <v>105</v>
      </c>
      <c r="B12" s="36">
        <f>'[3]NEW GAA'!F12</f>
        <v>4728534</v>
      </c>
      <c r="C12" s="10">
        <f>'[3]NEW GAA'!AS12</f>
        <v>173432</v>
      </c>
      <c r="D12" s="19">
        <f t="shared" si="0"/>
        <v>4901966</v>
      </c>
      <c r="E12" s="10">
        <f>[3]AUTOMATIC!AX12</f>
        <v>696742</v>
      </c>
      <c r="F12" s="18">
        <f>[3]UF!AB12</f>
        <v>0</v>
      </c>
      <c r="G12" s="18">
        <f>[3]CONT!AN12</f>
        <v>0</v>
      </c>
      <c r="H12" s="18">
        <f t="shared" si="1"/>
        <v>5598708</v>
      </c>
    </row>
    <row r="13" spans="1:8">
      <c r="A13" s="22" t="s">
        <v>260</v>
      </c>
      <c r="B13" s="36">
        <f t="shared" ref="B13:G13" si="2">SUM(B14:B15)</f>
        <v>199559001</v>
      </c>
      <c r="C13" s="10">
        <f t="shared" si="2"/>
        <v>31680243</v>
      </c>
      <c r="D13" s="19">
        <f t="shared" si="2"/>
        <v>231239244</v>
      </c>
      <c r="E13" s="10">
        <f t="shared" si="2"/>
        <v>17298281</v>
      </c>
      <c r="F13" s="18">
        <f t="shared" si="2"/>
        <v>4070722</v>
      </c>
      <c r="G13" s="18">
        <f t="shared" si="2"/>
        <v>640390</v>
      </c>
      <c r="H13" s="18">
        <f>SUM(E13:G13)+D13</f>
        <v>253248637</v>
      </c>
    </row>
    <row r="14" spans="1:8" ht="12.75" hidden="1" customHeight="1">
      <c r="A14" s="22" t="s">
        <v>107</v>
      </c>
      <c r="B14" s="36">
        <f>'[3]NEW GAA'!F14</f>
        <v>34354555</v>
      </c>
      <c r="C14" s="10">
        <f>'[3]NEW GAA'!AS14</f>
        <v>202987</v>
      </c>
      <c r="D14" s="19">
        <f t="shared" ref="D14:D20" si="3">SUM(B14:C14)</f>
        <v>34557542</v>
      </c>
      <c r="E14" s="10">
        <f>[3]AUTOMATIC!AX14</f>
        <v>41007</v>
      </c>
      <c r="F14" s="18">
        <f>[3]UF!AB14</f>
        <v>4070722</v>
      </c>
      <c r="G14" s="18">
        <f>[3]CONT!AN14</f>
        <v>577920</v>
      </c>
      <c r="H14" s="18">
        <f t="shared" ref="H14:H20" si="4">SUM(D14:G14)</f>
        <v>39247191</v>
      </c>
    </row>
    <row r="15" spans="1:8" ht="12.75" hidden="1" customHeight="1">
      <c r="A15" s="22" t="s">
        <v>108</v>
      </c>
      <c r="B15" s="36">
        <f>'[3]NEW GAA'!F15</f>
        <v>165204446</v>
      </c>
      <c r="C15" s="10">
        <f>'[3]NEW GAA'!AS15</f>
        <v>31477256</v>
      </c>
      <c r="D15" s="19">
        <f t="shared" si="3"/>
        <v>196681702</v>
      </c>
      <c r="E15" s="10">
        <f>[3]AUTOMATIC!AX15</f>
        <v>17257274</v>
      </c>
      <c r="F15" s="18">
        <f>[3]UF!AB15</f>
        <v>0</v>
      </c>
      <c r="G15" s="18">
        <f>[3]CONT!AN15</f>
        <v>62470</v>
      </c>
      <c r="H15" s="18">
        <f t="shared" si="4"/>
        <v>214001446</v>
      </c>
    </row>
    <row r="16" spans="1:8" ht="13.5" customHeight="1">
      <c r="A16" s="22" t="s">
        <v>109</v>
      </c>
      <c r="B16" s="36">
        <f>'[3]NEW GAA'!F16</f>
        <v>22000635</v>
      </c>
      <c r="C16" s="10">
        <f>'[3]NEW GAA'!AS16</f>
        <v>5198206</v>
      </c>
      <c r="D16" s="19">
        <f t="shared" si="3"/>
        <v>27198841</v>
      </c>
      <c r="E16" s="10">
        <f>[3]AUTOMATIC!AX16</f>
        <v>2128561</v>
      </c>
      <c r="F16" s="18">
        <f>[3]UF!AB16</f>
        <v>0</v>
      </c>
      <c r="G16" s="18">
        <f>[3]CONT!AN16</f>
        <v>56700</v>
      </c>
      <c r="H16" s="18">
        <f t="shared" si="4"/>
        <v>29384102</v>
      </c>
    </row>
    <row r="17" spans="1:8" ht="13.5" customHeight="1">
      <c r="A17" s="22" t="s">
        <v>110</v>
      </c>
      <c r="B17" s="36">
        <f>'[3]NEW GAA'!F17</f>
        <v>1250621</v>
      </c>
      <c r="C17" s="10">
        <f>'[3]NEW GAA'!AS17</f>
        <v>76931</v>
      </c>
      <c r="D17" s="19">
        <f t="shared" si="3"/>
        <v>1327552</v>
      </c>
      <c r="E17" s="10">
        <f>[3]AUTOMATIC!AX17</f>
        <v>457572</v>
      </c>
      <c r="F17" s="18">
        <f>[3]UF!AB17</f>
        <v>0</v>
      </c>
      <c r="G17" s="18">
        <f>[3]CONT!AN17</f>
        <v>0</v>
      </c>
      <c r="H17" s="18">
        <f t="shared" si="4"/>
        <v>1785124</v>
      </c>
    </row>
    <row r="18" spans="1:8">
      <c r="A18" s="22" t="s">
        <v>111</v>
      </c>
      <c r="B18" s="36">
        <f>'[3]NEW GAA'!F18</f>
        <v>16653924</v>
      </c>
      <c r="C18" s="10">
        <f>'[3]NEW GAA'!AS18</f>
        <v>979481</v>
      </c>
      <c r="D18" s="19">
        <f t="shared" si="3"/>
        <v>17633405</v>
      </c>
      <c r="E18" s="10">
        <f>[3]AUTOMATIC!AX18</f>
        <v>550056</v>
      </c>
      <c r="F18" s="18">
        <f>[3]UF!AB18</f>
        <v>1343</v>
      </c>
      <c r="G18" s="18">
        <f>[3]CONT!AN18</f>
        <v>0</v>
      </c>
      <c r="H18" s="18">
        <f t="shared" si="4"/>
        <v>18184804</v>
      </c>
    </row>
    <row r="19" spans="1:8">
      <c r="A19" s="22" t="s">
        <v>112</v>
      </c>
      <c r="B19" s="36">
        <f>'[3]NEW GAA'!F19</f>
        <v>13180670</v>
      </c>
      <c r="C19" s="10">
        <f>'[3]NEW GAA'!AS19</f>
        <v>2268311</v>
      </c>
      <c r="D19" s="19">
        <f t="shared" si="3"/>
        <v>15448981</v>
      </c>
      <c r="E19" s="10">
        <f>[3]AUTOMATIC!AX19</f>
        <v>7281151</v>
      </c>
      <c r="F19" s="18">
        <f>[3]UF!AB19</f>
        <v>773493</v>
      </c>
      <c r="G19" s="18">
        <f>[3]CONT!AN19</f>
        <v>17750</v>
      </c>
      <c r="H19" s="18">
        <f t="shared" si="4"/>
        <v>23521375</v>
      </c>
    </row>
    <row r="20" spans="1:8">
      <c r="A20" s="22" t="s">
        <v>113</v>
      </c>
      <c r="B20" s="36">
        <f>'[3]NEW GAA'!F20</f>
        <v>9792906</v>
      </c>
      <c r="C20" s="10">
        <f>'[3]NEW GAA'!AS20</f>
        <v>1665682</v>
      </c>
      <c r="D20" s="19">
        <f t="shared" si="3"/>
        <v>11458588</v>
      </c>
      <c r="E20" s="10">
        <f>[3]AUTOMATIC!AX20</f>
        <v>91858</v>
      </c>
      <c r="F20" s="18">
        <f>[3]UF!AB20</f>
        <v>0</v>
      </c>
      <c r="G20" s="18">
        <f>[3]CONT!AN20</f>
        <v>48751</v>
      </c>
      <c r="H20" s="18">
        <f t="shared" si="4"/>
        <v>11599197</v>
      </c>
    </row>
    <row r="21" spans="1:8">
      <c r="A21" s="22" t="s">
        <v>114</v>
      </c>
      <c r="B21" s="36">
        <f>SUM(B22:B23)</f>
        <v>27808790</v>
      </c>
      <c r="C21" s="10">
        <f>SUM(C22:C23)</f>
        <v>1887995</v>
      </c>
      <c r="D21" s="19">
        <f>SUM(D22:D23)</f>
        <v>29696785</v>
      </c>
      <c r="E21" s="10">
        <f>SUM(E22:E23)</f>
        <v>1740026</v>
      </c>
      <c r="F21" s="18">
        <f>SUM(F22:F23)</f>
        <v>0</v>
      </c>
      <c r="G21" s="18">
        <f>[3]CONT!AN21</f>
        <v>769388</v>
      </c>
      <c r="H21" s="18">
        <f>SUM(E21:G21)+D21</f>
        <v>32206199</v>
      </c>
    </row>
    <row r="22" spans="1:8" ht="12.75" hidden="1" customHeight="1">
      <c r="A22" s="22" t="s">
        <v>107</v>
      </c>
      <c r="B22" s="36">
        <f>'[3]NEW GAA'!F22</f>
        <v>20806360</v>
      </c>
      <c r="C22" s="10">
        <f>'[3]NEW GAA'!AS22</f>
        <v>1027985</v>
      </c>
      <c r="D22" s="19">
        <f>SUM(B22:C22)</f>
        <v>21834345</v>
      </c>
      <c r="E22" s="10">
        <f>[3]AUTOMATIC!AX22</f>
        <v>1264302</v>
      </c>
      <c r="F22" s="18">
        <f>[3]UF!AB22</f>
        <v>0</v>
      </c>
      <c r="G22" s="18">
        <f>[3]CONT!AN22</f>
        <v>769388</v>
      </c>
      <c r="H22" s="18">
        <f>SUM(D22:G22)</f>
        <v>23868035</v>
      </c>
    </row>
    <row r="23" spans="1:8" ht="12.75" hidden="1" customHeight="1">
      <c r="A23" s="22" t="s">
        <v>108</v>
      </c>
      <c r="B23" s="36">
        <f>'[3]NEW GAA'!F23</f>
        <v>7002430</v>
      </c>
      <c r="C23" s="10">
        <f>'[3]NEW GAA'!AS23</f>
        <v>860010</v>
      </c>
      <c r="D23" s="19">
        <f>SUM(B23:C23)</f>
        <v>7862440</v>
      </c>
      <c r="E23" s="10">
        <f>[3]AUTOMATIC!AX23</f>
        <v>475724</v>
      </c>
      <c r="F23" s="18">
        <f>[3]UF!AB23</f>
        <v>0</v>
      </c>
      <c r="G23" s="18">
        <f>[3]CONT!AN23</f>
        <v>0</v>
      </c>
      <c r="H23" s="18">
        <f>SUM(D23:G23)</f>
        <v>8338164</v>
      </c>
    </row>
    <row r="24" spans="1:8">
      <c r="A24" s="22" t="s">
        <v>115</v>
      </c>
      <c r="B24" s="36">
        <f>'[3]NEW GAA'!F24</f>
        <v>93220867</v>
      </c>
      <c r="C24" s="10">
        <f>'[3]NEW GAA'!AS24</f>
        <v>29238667</v>
      </c>
      <c r="D24" s="19">
        <f>SUM(B24:C24)</f>
        <v>122459534</v>
      </c>
      <c r="E24" s="10">
        <f>[3]AUTOMATIC!AX24</f>
        <v>1126897</v>
      </c>
      <c r="F24" s="18">
        <f>[3]UF!AB24</f>
        <v>0</v>
      </c>
      <c r="G24" s="18">
        <f>[3]CONT!AN24</f>
        <v>990710</v>
      </c>
      <c r="H24" s="18">
        <f>SUM(D24:G24)</f>
        <v>124577141</v>
      </c>
    </row>
    <row r="25" spans="1:8">
      <c r="A25" s="22" t="s">
        <v>116</v>
      </c>
      <c r="B25" s="36">
        <f>'[3]NEW GAA'!F25</f>
        <v>8568557</v>
      </c>
      <c r="C25" s="10">
        <f>'[3]NEW GAA'!AS25</f>
        <v>1610805</v>
      </c>
      <c r="D25" s="19">
        <f>SUM(B25:C25)</f>
        <v>10179362</v>
      </c>
      <c r="E25" s="10">
        <f>[3]AUTOMATIC!AX25</f>
        <v>825968</v>
      </c>
      <c r="F25" s="18">
        <f>[3]UF!AB25</f>
        <v>0</v>
      </c>
      <c r="G25" s="18">
        <f>[3]CONT!AN25</f>
        <v>71369</v>
      </c>
      <c r="H25" s="18">
        <f>SUM(D25:G25)</f>
        <v>11076699</v>
      </c>
    </row>
    <row r="26" spans="1:8">
      <c r="A26" s="22" t="s">
        <v>117</v>
      </c>
      <c r="B26" s="36">
        <f>SUM(B27:B28)</f>
        <v>7587561</v>
      </c>
      <c r="C26" s="10">
        <f t="shared" ref="C26:H26" si="5">SUM(C27:C28)</f>
        <v>968539</v>
      </c>
      <c r="D26" s="19">
        <f t="shared" si="5"/>
        <v>8556100</v>
      </c>
      <c r="E26" s="10">
        <f>SUM(E27:E28)</f>
        <v>301776</v>
      </c>
      <c r="F26" s="18">
        <f t="shared" si="5"/>
        <v>6496</v>
      </c>
      <c r="G26" s="18">
        <f t="shared" si="5"/>
        <v>104991</v>
      </c>
      <c r="H26" s="18">
        <f t="shared" si="5"/>
        <v>8969363</v>
      </c>
    </row>
    <row r="27" spans="1:8" ht="12.75" hidden="1" customHeight="1">
      <c r="A27" s="22" t="s">
        <v>107</v>
      </c>
      <c r="B27" s="36">
        <f>'[3]NEW GAA'!F27</f>
        <v>5761707</v>
      </c>
      <c r="C27" s="10">
        <f>'[3]NEW GAA'!AS27</f>
        <v>768162</v>
      </c>
      <c r="D27" s="19">
        <f>SUM(B27:C27)</f>
        <v>6529869</v>
      </c>
      <c r="E27" s="10">
        <f>[3]AUTOMATIC!AX27</f>
        <v>187485</v>
      </c>
      <c r="F27" s="18">
        <f>[3]UF!AB27</f>
        <v>6496</v>
      </c>
      <c r="G27" s="18">
        <f>[3]CONT!AN27</f>
        <v>104991</v>
      </c>
      <c r="H27" s="18">
        <f>SUM(D27:G27)</f>
        <v>6828841</v>
      </c>
    </row>
    <row r="28" spans="1:8" ht="12.75" hidden="1" customHeight="1">
      <c r="A28" s="22" t="s">
        <v>108</v>
      </c>
      <c r="B28" s="36">
        <f>'[3]NEW GAA'!F28</f>
        <v>1825854</v>
      </c>
      <c r="C28" s="10">
        <f>'[3]NEW GAA'!AS28</f>
        <v>200377</v>
      </c>
      <c r="D28" s="19">
        <f>SUM(B28:C28)</f>
        <v>2026231</v>
      </c>
      <c r="E28" s="10">
        <f>[3]AUTOMATIC!AX28</f>
        <v>114291</v>
      </c>
      <c r="F28" s="18">
        <f>[3]UF!AB28</f>
        <v>0</v>
      </c>
      <c r="G28" s="18">
        <f>[3]CONT!AN28</f>
        <v>0</v>
      </c>
      <c r="H28" s="18">
        <f>SUM(D28:G28)</f>
        <v>2140522</v>
      </c>
    </row>
    <row r="29" spans="1:8">
      <c r="A29" s="22" t="s">
        <v>118</v>
      </c>
      <c r="B29" s="36">
        <f>'[3]NEW GAA'!F29</f>
        <v>107222302</v>
      </c>
      <c r="C29" s="10">
        <f>'[3]NEW GAA'!AS29</f>
        <v>19074218</v>
      </c>
      <c r="D29" s="19">
        <f>SUM(B29:C29)</f>
        <v>126296520</v>
      </c>
      <c r="E29" s="10">
        <f>[3]AUTOMATIC!AX29</f>
        <v>15230134</v>
      </c>
      <c r="F29" s="18">
        <f>[3]UF!AB29</f>
        <v>0</v>
      </c>
      <c r="G29" s="18">
        <f>[3]CONT!AN29</f>
        <v>16090</v>
      </c>
      <c r="H29" s="18">
        <f>SUM(D29:G29)</f>
        <v>141542744</v>
      </c>
    </row>
    <row r="30" spans="1:8">
      <c r="A30" s="22" t="s">
        <v>119</v>
      </c>
      <c r="B30" s="36">
        <f>SUM(B31:B32)</f>
        <v>117004114</v>
      </c>
      <c r="C30" s="10">
        <f>SUM(C31:C32)</f>
        <v>16621129</v>
      </c>
      <c r="D30" s="19">
        <f>SUM(D31:D32)</f>
        <v>133625243</v>
      </c>
      <c r="E30" s="10">
        <f>SUM(E31:E32)</f>
        <v>14133875</v>
      </c>
      <c r="F30" s="18">
        <f>SUM(F31:F32)</f>
        <v>19000</v>
      </c>
      <c r="G30" s="18">
        <f>[3]CONT!AN30</f>
        <v>9389315</v>
      </c>
      <c r="H30" s="18">
        <f>SUM(E30:G30)+D30</f>
        <v>157167433</v>
      </c>
    </row>
    <row r="31" spans="1:8" ht="12.75" hidden="1" customHeight="1">
      <c r="A31" s="22" t="s">
        <v>107</v>
      </c>
      <c r="B31" s="36">
        <f>'[3]NEW GAA'!F31</f>
        <v>82884893</v>
      </c>
      <c r="C31" s="10">
        <f>'[3]NEW GAA'!AS31</f>
        <v>14547713</v>
      </c>
      <c r="D31" s="19">
        <f t="shared" ref="D31:D47" si="6">SUM(B31:C31)</f>
        <v>97432606</v>
      </c>
      <c r="E31" s="10">
        <f>[3]AUTOMATIC!AX31</f>
        <v>13759548</v>
      </c>
      <c r="F31" s="18">
        <f>[3]UF!AB31</f>
        <v>19000</v>
      </c>
      <c r="G31" s="18">
        <f>[3]CONT!AN31</f>
        <v>9389315</v>
      </c>
      <c r="H31" s="18">
        <f t="shared" ref="H31:H47" si="7">SUM(D31:G31)</f>
        <v>120600469</v>
      </c>
    </row>
    <row r="32" spans="1:8" ht="12.75" hidden="1" customHeight="1">
      <c r="A32" s="22" t="s">
        <v>108</v>
      </c>
      <c r="B32" s="36">
        <f>'[3]NEW GAA'!F32</f>
        <v>34119221</v>
      </c>
      <c r="C32" s="10">
        <f>'[3]NEW GAA'!AS32</f>
        <v>2073416</v>
      </c>
      <c r="D32" s="19">
        <f t="shared" si="6"/>
        <v>36192637</v>
      </c>
      <c r="E32" s="10">
        <f>[3]AUTOMATIC!AX32</f>
        <v>374327</v>
      </c>
      <c r="F32" s="18">
        <f>[3]UF!AB32</f>
        <v>0</v>
      </c>
      <c r="G32" s="18">
        <f>[3]CONT!AN32</f>
        <v>0</v>
      </c>
      <c r="H32" s="18">
        <f t="shared" si="7"/>
        <v>36566964</v>
      </c>
    </row>
    <row r="33" spans="1:156">
      <c r="A33" s="22" t="s">
        <v>120</v>
      </c>
      <c r="B33" s="36">
        <f>'[3]NEW GAA'!F33</f>
        <v>9134561</v>
      </c>
      <c r="C33" s="10">
        <f>'[3]NEW GAA'!AS33</f>
        <v>1030698</v>
      </c>
      <c r="D33" s="19">
        <f t="shared" si="6"/>
        <v>10165259</v>
      </c>
      <c r="E33" s="10">
        <f>[3]AUTOMATIC!AX33</f>
        <v>552934</v>
      </c>
      <c r="F33" s="18">
        <f>[3]UF!AB33</f>
        <v>0</v>
      </c>
      <c r="G33" s="18">
        <f>[3]CONT!AN33</f>
        <v>4100</v>
      </c>
      <c r="H33" s="18">
        <f t="shared" si="7"/>
        <v>10722293</v>
      </c>
    </row>
    <row r="34" spans="1:156">
      <c r="A34" s="22" t="s">
        <v>121</v>
      </c>
      <c r="B34" s="36">
        <f>'[3]NEW GAA'!F34</f>
        <v>50248436</v>
      </c>
      <c r="C34" s="10">
        <f>'[3]NEW GAA'!AS34</f>
        <v>2600586</v>
      </c>
      <c r="D34" s="19">
        <f t="shared" si="6"/>
        <v>52849022</v>
      </c>
      <c r="E34" s="10">
        <f>[3]AUTOMATIC!AX34</f>
        <v>425285</v>
      </c>
      <c r="F34" s="18">
        <f>[3]UF!AB34</f>
        <v>0</v>
      </c>
      <c r="G34" s="18">
        <f>[3]CONT!AN34</f>
        <v>319456</v>
      </c>
      <c r="H34" s="18">
        <f t="shared" si="7"/>
        <v>53593763</v>
      </c>
    </row>
    <row r="35" spans="1:156">
      <c r="A35" s="22" t="s">
        <v>122</v>
      </c>
      <c r="B35" s="36">
        <f>'[3]NEW GAA'!F35</f>
        <v>1880736</v>
      </c>
      <c r="C35" s="10">
        <f>'[3]NEW GAA'!AS35</f>
        <v>163769</v>
      </c>
      <c r="D35" s="19">
        <f t="shared" si="6"/>
        <v>2044505</v>
      </c>
      <c r="E35" s="10">
        <f>[3]AUTOMATIC!AX35</f>
        <v>26410</v>
      </c>
      <c r="F35" s="18">
        <f>[3]UF!AB35</f>
        <v>207000</v>
      </c>
      <c r="G35" s="18">
        <f>[3]CONT!AN35</f>
        <v>1777226</v>
      </c>
      <c r="H35" s="18">
        <f t="shared" si="7"/>
        <v>4055141</v>
      </c>
    </row>
    <row r="36" spans="1:156">
      <c r="A36" s="22" t="s">
        <v>123</v>
      </c>
      <c r="B36" s="36">
        <f>'[3]NEW GAA'!F36</f>
        <v>2680507</v>
      </c>
      <c r="C36" s="10">
        <f>'[3]NEW GAA'!AS36</f>
        <v>232354</v>
      </c>
      <c r="D36" s="19">
        <f t="shared" si="6"/>
        <v>2912861</v>
      </c>
      <c r="E36" s="10">
        <f>[3]AUTOMATIC!AX36</f>
        <v>126641</v>
      </c>
      <c r="F36" s="18">
        <f>[3]UF!AB36</f>
        <v>2540</v>
      </c>
      <c r="G36" s="18">
        <f>[3]CONT!AN36</f>
        <v>69499</v>
      </c>
      <c r="H36" s="18">
        <f t="shared" si="7"/>
        <v>3111541</v>
      </c>
    </row>
    <row r="37" spans="1:156">
      <c r="A37" s="22" t="s">
        <v>124</v>
      </c>
      <c r="B37" s="36">
        <f>'[3]NEW GAA'!F37</f>
        <v>24655270</v>
      </c>
      <c r="C37" s="10">
        <f>'[3]NEW GAA'!AS37</f>
        <v>1181195</v>
      </c>
      <c r="D37" s="19">
        <f t="shared" si="6"/>
        <v>25836465</v>
      </c>
      <c r="E37" s="10">
        <f>[3]AUTOMATIC!AX37</f>
        <v>2759889</v>
      </c>
      <c r="F37" s="18">
        <f>[3]UF!AB37</f>
        <v>800000</v>
      </c>
      <c r="G37" s="18">
        <f>[3]CONT!AN37</f>
        <v>80000</v>
      </c>
      <c r="H37" s="18">
        <f t="shared" si="7"/>
        <v>29476354</v>
      </c>
    </row>
    <row r="38" spans="1:156">
      <c r="A38" s="22" t="s">
        <v>125</v>
      </c>
      <c r="B38" s="36">
        <f>'[3]NEW GAA'!F38</f>
        <v>4604917</v>
      </c>
      <c r="C38" s="10">
        <f>'[3]NEW GAA'!AS38</f>
        <v>256818</v>
      </c>
      <c r="D38" s="19">
        <f t="shared" si="6"/>
        <v>4861735</v>
      </c>
      <c r="E38" s="10">
        <f>[3]AUTOMATIC!AX38</f>
        <v>192732</v>
      </c>
      <c r="F38" s="18">
        <f>[3]UF!AB38</f>
        <v>0</v>
      </c>
      <c r="G38" s="18">
        <f>[3]CONT!AN38</f>
        <v>165105</v>
      </c>
      <c r="H38" s="18">
        <f t="shared" si="7"/>
        <v>5219572</v>
      </c>
    </row>
    <row r="39" spans="1:156">
      <c r="A39" s="22" t="s">
        <v>126</v>
      </c>
      <c r="B39" s="36">
        <f>'[3]NEW GAA'!F39</f>
        <v>1339975</v>
      </c>
      <c r="C39" s="10">
        <f>'[3]NEW GAA'!AS39</f>
        <v>147762</v>
      </c>
      <c r="D39" s="19">
        <f t="shared" si="6"/>
        <v>1487737</v>
      </c>
      <c r="E39" s="10">
        <f>[3]AUTOMATIC!AX39</f>
        <v>60026</v>
      </c>
      <c r="F39" s="18">
        <f>[3]UF!AB39</f>
        <v>0</v>
      </c>
      <c r="G39" s="18">
        <f>[3]CONT!AN39</f>
        <v>0</v>
      </c>
      <c r="H39" s="18">
        <f t="shared" si="7"/>
        <v>1547763</v>
      </c>
    </row>
    <row r="40" spans="1:156">
      <c r="A40" s="22" t="s">
        <v>127</v>
      </c>
      <c r="B40" s="36">
        <f>'[3]NEW GAA'!F40</f>
        <v>12187138</v>
      </c>
      <c r="C40" s="10">
        <f>'[3]NEW GAA'!AS40</f>
        <v>1258482</v>
      </c>
      <c r="D40" s="19">
        <f t="shared" si="6"/>
        <v>13445620</v>
      </c>
      <c r="E40" s="10">
        <f>[3]AUTOMATIC!AX40</f>
        <v>197601</v>
      </c>
      <c r="F40" s="18">
        <f>[3]UF!AB40</f>
        <v>354791</v>
      </c>
      <c r="G40" s="18">
        <f>[3]CONT!AN40</f>
        <v>58275</v>
      </c>
      <c r="H40" s="18">
        <f t="shared" si="7"/>
        <v>14056287</v>
      </c>
    </row>
    <row r="41" spans="1:156">
      <c r="A41" s="22" t="s">
        <v>128</v>
      </c>
      <c r="B41" s="36">
        <f>'[3]NEW GAA'!F41</f>
        <v>2137</v>
      </c>
      <c r="C41" s="10">
        <f>'[3]NEW GAA'!AS41</f>
        <v>10</v>
      </c>
      <c r="D41" s="19">
        <f t="shared" si="6"/>
        <v>2147</v>
      </c>
      <c r="E41" s="10">
        <f>[3]AUTOMATIC!AX41</f>
        <v>0</v>
      </c>
      <c r="F41" s="18">
        <f>[3]UF!AB41</f>
        <v>0</v>
      </c>
      <c r="G41" s="18">
        <f>[3]CONT!AN41</f>
        <v>0</v>
      </c>
      <c r="H41" s="18">
        <f t="shared" si="7"/>
        <v>2147</v>
      </c>
    </row>
    <row r="42" spans="1:156">
      <c r="A42" s="22" t="s">
        <v>129</v>
      </c>
      <c r="B42" s="36">
        <f>'[3]NEW GAA'!F42</f>
        <v>15075891</v>
      </c>
      <c r="C42" s="10">
        <f>'[3]NEW GAA'!AS42</f>
        <v>2281645</v>
      </c>
      <c r="D42" s="19">
        <f t="shared" si="6"/>
        <v>17357536</v>
      </c>
      <c r="E42" s="10">
        <f>[3]AUTOMATIC!AX42</f>
        <v>751489</v>
      </c>
      <c r="F42" s="18">
        <f>[3]UF!AB42</f>
        <v>0</v>
      </c>
      <c r="G42" s="18">
        <f>[3]CONT!AN42</f>
        <v>0</v>
      </c>
      <c r="H42" s="18">
        <f t="shared" si="7"/>
        <v>18109025</v>
      </c>
    </row>
    <row r="43" spans="1:156">
      <c r="A43" s="22" t="s">
        <v>130</v>
      </c>
      <c r="B43" s="36">
        <f>'[3]NEW GAA'!F43</f>
        <v>777248</v>
      </c>
      <c r="C43" s="10">
        <f>'[3]NEW GAA'!AS43</f>
        <v>24559</v>
      </c>
      <c r="D43" s="19">
        <f t="shared" si="6"/>
        <v>801807</v>
      </c>
      <c r="E43" s="10">
        <f>[3]AUTOMATIC!AX43</f>
        <v>44876</v>
      </c>
      <c r="F43" s="18">
        <f>[3]UF!AB43</f>
        <v>0</v>
      </c>
      <c r="G43" s="18">
        <f>[3]CONT!AN43</f>
        <v>0</v>
      </c>
      <c r="H43" s="18">
        <f t="shared" si="7"/>
        <v>846683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</row>
    <row r="44" spans="1:156">
      <c r="A44" s="22" t="s">
        <v>131</v>
      </c>
      <c r="B44" s="36">
        <f>'[3]NEW GAA'!F44</f>
        <v>6634662</v>
      </c>
      <c r="C44" s="10">
        <f>'[3]NEW GAA'!AS44</f>
        <v>595897</v>
      </c>
      <c r="D44" s="19">
        <f t="shared" si="6"/>
        <v>7230559</v>
      </c>
      <c r="E44" s="10">
        <f>[3]AUTOMATIC!AX44</f>
        <v>412296</v>
      </c>
      <c r="F44" s="18">
        <f>[3]UF!AB44</f>
        <v>0</v>
      </c>
      <c r="G44" s="18">
        <f>[3]CONT!AN44</f>
        <v>0</v>
      </c>
      <c r="H44" s="18">
        <f t="shared" si="7"/>
        <v>7642855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</row>
    <row r="45" spans="1:156">
      <c r="A45" s="22" t="s">
        <v>132</v>
      </c>
      <c r="B45" s="36">
        <f>'[3]NEW GAA'!F45</f>
        <v>14170264</v>
      </c>
      <c r="C45" s="10">
        <f>'[3]NEW GAA'!AS45</f>
        <v>298689</v>
      </c>
      <c r="D45" s="19">
        <f t="shared" si="6"/>
        <v>14468953</v>
      </c>
      <c r="E45" s="10">
        <f>[3]AUTOMATIC!AX45</f>
        <v>145245</v>
      </c>
      <c r="F45" s="18">
        <f>[3]UF!AB45</f>
        <v>0</v>
      </c>
      <c r="G45" s="18">
        <f>[3]CONT!AN45</f>
        <v>0</v>
      </c>
      <c r="H45" s="18">
        <f t="shared" si="7"/>
        <v>14614198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</row>
    <row r="46" spans="1:156">
      <c r="A46" s="22" t="s">
        <v>133</v>
      </c>
      <c r="B46" s="36">
        <f>'[3]NEW GAA'!F46</f>
        <v>1308746</v>
      </c>
      <c r="C46" s="10">
        <f>'[3]NEW GAA'!AS46</f>
        <v>106785</v>
      </c>
      <c r="D46" s="19">
        <f t="shared" si="6"/>
        <v>1415531</v>
      </c>
      <c r="E46" s="10">
        <f>[3]AUTOMATIC!AX46</f>
        <v>59041</v>
      </c>
      <c r="F46" s="18">
        <f>[3]UF!AB46</f>
        <v>0</v>
      </c>
      <c r="G46" s="18">
        <f>[3]CONT!AN46</f>
        <v>0</v>
      </c>
      <c r="H46" s="18">
        <f t="shared" si="7"/>
        <v>1474572</v>
      </c>
    </row>
    <row r="47" spans="1:156">
      <c r="A47" s="22" t="s">
        <v>134</v>
      </c>
      <c r="B47" s="36">
        <f>'[3]NEW GAA'!F47</f>
        <v>273100</v>
      </c>
      <c r="C47" s="10">
        <f>'[3]NEW GAA'!AS47</f>
        <v>56286</v>
      </c>
      <c r="D47" s="19">
        <f t="shared" si="6"/>
        <v>329386</v>
      </c>
      <c r="E47" s="10">
        <f>[3]AUTOMATIC!AX47</f>
        <v>19850</v>
      </c>
      <c r="F47" s="18">
        <f>[3]UF!AB47</f>
        <v>0</v>
      </c>
      <c r="G47" s="18">
        <f>[3]CONT!AN47</f>
        <v>0</v>
      </c>
      <c r="H47" s="18">
        <f t="shared" si="7"/>
        <v>349236</v>
      </c>
    </row>
    <row r="48" spans="1:156" hidden="1">
      <c r="A48" s="22"/>
      <c r="B48" s="36"/>
      <c r="C48" s="10"/>
      <c r="D48" s="19"/>
      <c r="E48" s="10"/>
      <c r="F48" s="18"/>
      <c r="G48" s="18"/>
      <c r="H48" s="18"/>
    </row>
    <row r="49" spans="1:8">
      <c r="A49" s="38" t="s">
        <v>273</v>
      </c>
      <c r="B49" s="7">
        <f>SUM(B50:B53)+SUM(B56:B67)+SUM(B72:B88)</f>
        <v>6758713</v>
      </c>
      <c r="C49" s="8">
        <f t="shared" ref="C49:H49" si="8">SUM(C50:C53)+SUM(C56:C67)+SUM(C72:C88)</f>
        <v>1644797</v>
      </c>
      <c r="D49" s="21">
        <f t="shared" si="8"/>
        <v>8403510</v>
      </c>
      <c r="E49" s="8">
        <f t="shared" si="8"/>
        <v>1737695</v>
      </c>
      <c r="F49" s="20">
        <f t="shared" si="8"/>
        <v>292031</v>
      </c>
      <c r="G49" s="20">
        <f t="shared" si="8"/>
        <v>80567</v>
      </c>
      <c r="H49" s="39">
        <f t="shared" si="8"/>
        <v>10513803</v>
      </c>
    </row>
    <row r="50" spans="1:8">
      <c r="A50" s="18" t="s">
        <v>47</v>
      </c>
      <c r="B50" s="36">
        <f>'[3]NEW GAA'!F50</f>
        <v>30099</v>
      </c>
      <c r="C50" s="10">
        <f>'[3]NEW GAA'!AS50</f>
        <v>0</v>
      </c>
      <c r="D50" s="19">
        <f>SUM(B50:C50)</f>
        <v>30099</v>
      </c>
      <c r="E50" s="10">
        <f>[3]AUTOMATIC!AX50</f>
        <v>0</v>
      </c>
      <c r="F50" s="18">
        <f>[3]UF!AB50</f>
        <v>0</v>
      </c>
      <c r="G50" s="18">
        <f>[3]CONT!AN50</f>
        <v>0</v>
      </c>
      <c r="H50" s="18">
        <f>SUM(D50:G50)</f>
        <v>30099</v>
      </c>
    </row>
    <row r="51" spans="1:8">
      <c r="A51" s="18" t="s">
        <v>48</v>
      </c>
      <c r="B51" s="36">
        <f>'[3]NEW GAA'!F51</f>
        <v>61493</v>
      </c>
      <c r="C51" s="10">
        <f>'[3]NEW GAA'!AS51</f>
        <v>3355</v>
      </c>
      <c r="D51" s="19">
        <f>SUM(B51:C51)</f>
        <v>64848</v>
      </c>
      <c r="E51" s="10">
        <f>[3]AUTOMATIC!AX51</f>
        <v>2126</v>
      </c>
      <c r="F51" s="18">
        <f>[3]UF!AB51</f>
        <v>0</v>
      </c>
      <c r="G51" s="18">
        <f>[3]CONT!AN51</f>
        <v>0</v>
      </c>
      <c r="H51" s="18">
        <f>SUM(D51:G51)</f>
        <v>66974</v>
      </c>
    </row>
    <row r="52" spans="1:8">
      <c r="A52" s="18" t="s">
        <v>49</v>
      </c>
      <c r="B52" s="36">
        <f>'[3]NEW GAA'!F52</f>
        <v>54316</v>
      </c>
      <c r="C52" s="10">
        <f>'[3]NEW GAA'!AS52</f>
        <v>7602</v>
      </c>
      <c r="D52" s="19">
        <f>SUM(B52:C52)</f>
        <v>61918</v>
      </c>
      <c r="E52" s="10">
        <f>[3]AUTOMATIC!AX52</f>
        <v>2143</v>
      </c>
      <c r="F52" s="18">
        <f>[3]UF!AB52</f>
        <v>0</v>
      </c>
      <c r="G52" s="18">
        <f>[3]CONT!AN52</f>
        <v>0</v>
      </c>
      <c r="H52" s="18">
        <f>SUM(D52:G52)</f>
        <v>64061</v>
      </c>
    </row>
    <row r="53" spans="1:8" ht="12" customHeight="1">
      <c r="A53" s="18" t="s">
        <v>50</v>
      </c>
      <c r="B53" s="36">
        <f t="shared" ref="B53:G53" si="9">+B54+B55</f>
        <v>1458641</v>
      </c>
      <c r="C53" s="10">
        <f t="shared" si="9"/>
        <v>298946</v>
      </c>
      <c r="D53" s="19">
        <f t="shared" si="9"/>
        <v>1757587</v>
      </c>
      <c r="E53" s="10">
        <f t="shared" si="9"/>
        <v>797293</v>
      </c>
      <c r="F53" s="18">
        <f t="shared" si="9"/>
        <v>0</v>
      </c>
      <c r="G53" s="18">
        <f t="shared" si="9"/>
        <v>21050</v>
      </c>
      <c r="H53" s="18">
        <f>SUM(E53:G53)+D53</f>
        <v>2575930</v>
      </c>
    </row>
    <row r="54" spans="1:8" ht="12.75" hidden="1" customHeight="1">
      <c r="A54" s="18" t="s">
        <v>136</v>
      </c>
      <c r="B54" s="36">
        <f>'[3]NEW GAA'!F54</f>
        <v>1290664</v>
      </c>
      <c r="C54" s="10">
        <f>'[3]NEW GAA'!AS54</f>
        <v>263670</v>
      </c>
      <c r="D54" s="19">
        <f t="shared" ref="D54:D66" si="10">SUM(B54:C54)</f>
        <v>1554334</v>
      </c>
      <c r="E54" s="10">
        <f>[3]AUTOMATIC!AX54</f>
        <v>783088</v>
      </c>
      <c r="F54" s="18">
        <f>[3]UF!AB54</f>
        <v>0</v>
      </c>
      <c r="G54" s="18">
        <f>[3]CONT!AN54</f>
        <v>21050</v>
      </c>
      <c r="H54" s="18">
        <f t="shared" ref="H54:H66" si="11">SUM(D54:G54)</f>
        <v>2358472</v>
      </c>
    </row>
    <row r="55" spans="1:8" ht="12.75" hidden="1" customHeight="1">
      <c r="A55" s="18" t="s">
        <v>137</v>
      </c>
      <c r="B55" s="36">
        <f>'[3]NEW GAA'!F55</f>
        <v>167977</v>
      </c>
      <c r="C55" s="10">
        <f>'[3]NEW GAA'!AS55</f>
        <v>35276</v>
      </c>
      <c r="D55" s="19">
        <f t="shared" si="10"/>
        <v>203253</v>
      </c>
      <c r="E55" s="10">
        <f>[3]AUTOMATIC!AX55</f>
        <v>14205</v>
      </c>
      <c r="F55" s="18">
        <f>[3]UF!AB55</f>
        <v>0</v>
      </c>
      <c r="G55" s="18">
        <f>[3]CONT!AN55</f>
        <v>0</v>
      </c>
      <c r="H55" s="18">
        <f t="shared" si="11"/>
        <v>217458</v>
      </c>
    </row>
    <row r="56" spans="1:8">
      <c r="A56" s="18" t="s">
        <v>53</v>
      </c>
      <c r="B56" s="36">
        <f>'[3]NEW GAA'!F56</f>
        <v>35328</v>
      </c>
      <c r="C56" s="10">
        <f>'[3]NEW GAA'!AS56</f>
        <v>11127</v>
      </c>
      <c r="D56" s="19">
        <f t="shared" si="10"/>
        <v>46455</v>
      </c>
      <c r="E56" s="10">
        <f>[3]AUTOMATIC!AX56</f>
        <v>2583</v>
      </c>
      <c r="F56" s="18">
        <f>[3]UF!AB56</f>
        <v>0</v>
      </c>
      <c r="G56" s="18">
        <f>[3]CONT!AN56</f>
        <v>0</v>
      </c>
      <c r="H56" s="18">
        <f t="shared" si="11"/>
        <v>49038</v>
      </c>
    </row>
    <row r="57" spans="1:8">
      <c r="A57" s="18" t="s">
        <v>54</v>
      </c>
      <c r="B57" s="36">
        <f>'[3]NEW GAA'!F57</f>
        <v>90781</v>
      </c>
      <c r="C57" s="10">
        <f>'[3]NEW GAA'!AS57</f>
        <v>6717</v>
      </c>
      <c r="D57" s="19">
        <f t="shared" si="10"/>
        <v>97498</v>
      </c>
      <c r="E57" s="10">
        <f>[3]AUTOMATIC!AX57</f>
        <v>3615</v>
      </c>
      <c r="F57" s="18">
        <f>[3]UF!AB57</f>
        <v>0</v>
      </c>
      <c r="G57" s="18">
        <f>[3]CONT!AN57</f>
        <v>0</v>
      </c>
      <c r="H57" s="18">
        <f t="shared" si="11"/>
        <v>101113</v>
      </c>
    </row>
    <row r="58" spans="1:8">
      <c r="A58" s="18" t="s">
        <v>55</v>
      </c>
      <c r="B58" s="36">
        <f>'[3]NEW GAA'!F58</f>
        <v>202889</v>
      </c>
      <c r="C58" s="10">
        <f>'[3]NEW GAA'!AS58</f>
        <v>1205</v>
      </c>
      <c r="D58" s="19">
        <f>SUM(B58:C58)</f>
        <v>204094</v>
      </c>
      <c r="E58" s="10">
        <f>[3]AUTOMATIC!AX58</f>
        <v>10828</v>
      </c>
      <c r="F58" s="18">
        <f>[3]UF!AB58</f>
        <v>33809</v>
      </c>
      <c r="G58" s="18">
        <f>[3]CONT!AN58</f>
        <v>0</v>
      </c>
      <c r="H58" s="18">
        <f>SUM(D58:G58)</f>
        <v>248731</v>
      </c>
    </row>
    <row r="59" spans="1:8">
      <c r="A59" s="18" t="s">
        <v>56</v>
      </c>
      <c r="B59" s="36">
        <f>'[3]NEW GAA'!F59</f>
        <v>47863</v>
      </c>
      <c r="C59" s="10">
        <f>'[3]NEW GAA'!AS59</f>
        <v>2033</v>
      </c>
      <c r="D59" s="19">
        <f t="shared" si="10"/>
        <v>49896</v>
      </c>
      <c r="E59" s="10">
        <f>[3]AUTOMATIC!AX59</f>
        <v>83002</v>
      </c>
      <c r="F59" s="18">
        <f>[3]UF!AB59</f>
        <v>0</v>
      </c>
      <c r="G59" s="18">
        <f>[3]CONT!AN59</f>
        <v>0</v>
      </c>
      <c r="H59" s="18">
        <f t="shared" si="11"/>
        <v>132898</v>
      </c>
    </row>
    <row r="60" spans="1:8">
      <c r="A60" s="18" t="s">
        <v>57</v>
      </c>
      <c r="B60" s="36">
        <f>'[3]NEW GAA'!F60</f>
        <v>53523</v>
      </c>
      <c r="C60" s="10">
        <f>'[3]NEW GAA'!AS60</f>
        <v>10700</v>
      </c>
      <c r="D60" s="19">
        <f t="shared" si="10"/>
        <v>64223</v>
      </c>
      <c r="E60" s="10">
        <f>[3]AUTOMATIC!AX60</f>
        <v>12386</v>
      </c>
      <c r="F60" s="18">
        <f>[3]UF!AB60</f>
        <v>0</v>
      </c>
      <c r="G60" s="18">
        <f>[3]CONT!AN60</f>
        <v>0</v>
      </c>
      <c r="H60" s="18">
        <f t="shared" si="11"/>
        <v>76609</v>
      </c>
    </row>
    <row r="61" spans="1:8" ht="13.5" customHeight="1">
      <c r="A61" s="18" t="s">
        <v>216</v>
      </c>
      <c r="B61" s="36">
        <f>'[3]NEW GAA'!F61</f>
        <v>102753</v>
      </c>
      <c r="C61" s="10">
        <f>'[3]NEW GAA'!AS61</f>
        <v>142</v>
      </c>
      <c r="D61" s="19">
        <f>SUM(B61:C61)</f>
        <v>102895</v>
      </c>
      <c r="E61" s="10">
        <f>[3]AUTOMATIC!AX61</f>
        <v>818</v>
      </c>
      <c r="F61" s="18">
        <f>[3]UF!AB61</f>
        <v>0</v>
      </c>
      <c r="G61" s="18">
        <f>[3]CONT!AN61</f>
        <v>0</v>
      </c>
      <c r="H61" s="18">
        <f>SUM(D61:G61)</f>
        <v>103713</v>
      </c>
    </row>
    <row r="62" spans="1:8">
      <c r="A62" s="18" t="s">
        <v>59</v>
      </c>
      <c r="B62" s="36">
        <f>'[3]NEW GAA'!F62</f>
        <v>204199</v>
      </c>
      <c r="C62" s="10">
        <f>'[3]NEW GAA'!AS62</f>
        <v>47261</v>
      </c>
      <c r="D62" s="19">
        <f t="shared" si="10"/>
        <v>251460</v>
      </c>
      <c r="E62" s="10">
        <f>[3]AUTOMATIC!AX62</f>
        <v>208393</v>
      </c>
      <c r="F62" s="18">
        <f>[3]UF!AB62</f>
        <v>0</v>
      </c>
      <c r="G62" s="18">
        <f>[3]CONT!AN62</f>
        <v>0</v>
      </c>
      <c r="H62" s="18">
        <f t="shared" si="11"/>
        <v>459853</v>
      </c>
    </row>
    <row r="63" spans="1:8">
      <c r="A63" s="18" t="s">
        <v>60</v>
      </c>
      <c r="B63" s="36">
        <f>'[3]NEW GAA'!F63</f>
        <v>125704</v>
      </c>
      <c r="C63" s="10">
        <f>'[3]NEW GAA'!AS63</f>
        <v>5334</v>
      </c>
      <c r="D63" s="19">
        <f t="shared" si="10"/>
        <v>131038</v>
      </c>
      <c r="E63" s="10">
        <f>[3]AUTOMATIC!AX63</f>
        <v>3243</v>
      </c>
      <c r="F63" s="18">
        <f>[3]UF!AB63</f>
        <v>0</v>
      </c>
      <c r="G63" s="18">
        <f>[3]CONT!AN63</f>
        <v>0</v>
      </c>
      <c r="H63" s="18">
        <f t="shared" si="11"/>
        <v>134281</v>
      </c>
    </row>
    <row r="64" spans="1:8">
      <c r="A64" s="18" t="s">
        <v>61</v>
      </c>
      <c r="B64" s="36">
        <f>'[3]NEW GAA'!F64</f>
        <v>60016</v>
      </c>
      <c r="C64" s="10">
        <f>'[3]NEW GAA'!AS64</f>
        <v>5927</v>
      </c>
      <c r="D64" s="19">
        <f t="shared" si="10"/>
        <v>65943</v>
      </c>
      <c r="E64" s="10">
        <f>[3]AUTOMATIC!AX64</f>
        <v>0</v>
      </c>
      <c r="F64" s="18">
        <f>[3]UF!AB64</f>
        <v>0</v>
      </c>
      <c r="G64" s="18">
        <f>[3]CONT!AN64</f>
        <v>0</v>
      </c>
      <c r="H64" s="18">
        <f t="shared" si="11"/>
        <v>65943</v>
      </c>
    </row>
    <row r="65" spans="1:8">
      <c r="A65" s="18" t="s">
        <v>62</v>
      </c>
      <c r="B65" s="36">
        <f>'[3]NEW GAA'!F65</f>
        <v>44849</v>
      </c>
      <c r="C65" s="10">
        <f>'[3]NEW GAA'!AS65</f>
        <v>2704</v>
      </c>
      <c r="D65" s="19">
        <f t="shared" si="10"/>
        <v>47553</v>
      </c>
      <c r="E65" s="10">
        <f>[3]AUTOMATIC!AX65</f>
        <v>1476</v>
      </c>
      <c r="F65" s="18">
        <f>[3]UF!AB65</f>
        <v>9425</v>
      </c>
      <c r="G65" s="18">
        <f>[3]CONT!AN65</f>
        <v>30468</v>
      </c>
      <c r="H65" s="18">
        <f t="shared" si="11"/>
        <v>88922</v>
      </c>
    </row>
    <row r="66" spans="1:8">
      <c r="A66" s="18" t="s">
        <v>63</v>
      </c>
      <c r="B66" s="36">
        <f>'[3]NEW GAA'!F66</f>
        <v>102023</v>
      </c>
      <c r="C66" s="10">
        <f>'[3]NEW GAA'!AS66</f>
        <v>1839</v>
      </c>
      <c r="D66" s="19">
        <f t="shared" si="10"/>
        <v>103862</v>
      </c>
      <c r="E66" s="10">
        <f>[3]AUTOMATIC!AX66</f>
        <v>1015</v>
      </c>
      <c r="F66" s="18">
        <f>[3]UF!AB66</f>
        <v>0</v>
      </c>
      <c r="G66" s="18">
        <f>[3]CONT!AN66</f>
        <v>0</v>
      </c>
      <c r="H66" s="18">
        <f t="shared" si="11"/>
        <v>104877</v>
      </c>
    </row>
    <row r="67" spans="1:8">
      <c r="A67" s="18" t="s">
        <v>64</v>
      </c>
      <c r="B67" s="9">
        <f t="shared" ref="B67:G67" si="12">SUM(B68:B71)</f>
        <v>420212</v>
      </c>
      <c r="C67" s="40">
        <f t="shared" si="12"/>
        <v>36958</v>
      </c>
      <c r="D67" s="41">
        <f t="shared" si="12"/>
        <v>457170</v>
      </c>
      <c r="E67" s="40">
        <f t="shared" si="12"/>
        <v>326936</v>
      </c>
      <c r="F67" s="42">
        <f t="shared" si="12"/>
        <v>0</v>
      </c>
      <c r="G67" s="42">
        <f t="shared" si="12"/>
        <v>1000</v>
      </c>
      <c r="H67" s="42">
        <f>SUM(E67:G67)+D67</f>
        <v>785106</v>
      </c>
    </row>
    <row r="68" spans="1:8">
      <c r="A68" s="18" t="s">
        <v>138</v>
      </c>
      <c r="B68" s="36">
        <f>'[3]NEW GAA'!F68</f>
        <v>23009</v>
      </c>
      <c r="C68" s="10">
        <f>'[3]NEW GAA'!AS68</f>
        <v>2090</v>
      </c>
      <c r="D68" s="19">
        <f t="shared" ref="D68:D87" si="13">SUM(B68:C68)</f>
        <v>25099</v>
      </c>
      <c r="E68" s="10">
        <f>[3]AUTOMATIC!AX68</f>
        <v>312390</v>
      </c>
      <c r="F68" s="18">
        <f>[3]UF!AB68</f>
        <v>0</v>
      </c>
      <c r="G68" s="18">
        <f>[3]CONT!AN68</f>
        <v>0</v>
      </c>
      <c r="H68" s="18">
        <f t="shared" ref="H68:H87" si="14">SUM(D68:G68)</f>
        <v>337489</v>
      </c>
    </row>
    <row r="69" spans="1:8">
      <c r="A69" s="18" t="s">
        <v>139</v>
      </c>
      <c r="B69" s="36">
        <f>'[3]NEW GAA'!F69</f>
        <v>174232</v>
      </c>
      <c r="C69" s="10">
        <f>'[3]NEW GAA'!AS69</f>
        <v>17280</v>
      </c>
      <c r="D69" s="19">
        <f t="shared" si="13"/>
        <v>191512</v>
      </c>
      <c r="E69" s="10">
        <f>[3]AUTOMATIC!AX69</f>
        <v>5249</v>
      </c>
      <c r="F69" s="18">
        <f>[3]UF!AB69</f>
        <v>0</v>
      </c>
      <c r="G69" s="18">
        <f>[3]CONT!AN69</f>
        <v>1000</v>
      </c>
      <c r="H69" s="18">
        <f t="shared" si="14"/>
        <v>197761</v>
      </c>
    </row>
    <row r="70" spans="1:8">
      <c r="A70" s="18" t="s">
        <v>140</v>
      </c>
      <c r="B70" s="36">
        <f>'[3]NEW GAA'!F70</f>
        <v>137825</v>
      </c>
      <c r="C70" s="10">
        <f>'[3]NEW GAA'!AS70</f>
        <v>11375</v>
      </c>
      <c r="D70" s="19">
        <f t="shared" si="13"/>
        <v>149200</v>
      </c>
      <c r="E70" s="10">
        <f>[3]AUTOMATIC!AX70</f>
        <v>5133</v>
      </c>
      <c r="F70" s="18">
        <f>[3]UF!AB70</f>
        <v>0</v>
      </c>
      <c r="G70" s="18">
        <f>[3]CONT!AN70</f>
        <v>0</v>
      </c>
      <c r="H70" s="18">
        <f t="shared" si="14"/>
        <v>154333</v>
      </c>
    </row>
    <row r="71" spans="1:8">
      <c r="A71" s="18" t="s">
        <v>141</v>
      </c>
      <c r="B71" s="36">
        <f>'[3]NEW GAA'!F71</f>
        <v>85146</v>
      </c>
      <c r="C71" s="10">
        <f>'[3]NEW GAA'!AS71</f>
        <v>6213</v>
      </c>
      <c r="D71" s="19">
        <f t="shared" si="13"/>
        <v>91359</v>
      </c>
      <c r="E71" s="10">
        <f>[3]AUTOMATIC!AX71</f>
        <v>4164</v>
      </c>
      <c r="F71" s="18">
        <f>[3]UF!AB71</f>
        <v>0</v>
      </c>
      <c r="G71" s="18">
        <f>[3]CONT!AN71</f>
        <v>0</v>
      </c>
      <c r="H71" s="18">
        <f t="shared" si="14"/>
        <v>95523</v>
      </c>
    </row>
    <row r="72" spans="1:8">
      <c r="A72" s="18" t="s">
        <v>69</v>
      </c>
      <c r="B72" s="36">
        <f>'[3]NEW GAA'!F72</f>
        <v>722580</v>
      </c>
      <c r="C72" s="10">
        <f>'[3]NEW GAA'!AS72</f>
        <v>94303</v>
      </c>
      <c r="D72" s="19">
        <f>SUM(B72:C72)</f>
        <v>816883</v>
      </c>
      <c r="E72" s="10">
        <f>[3]AUTOMATIC!AX72</f>
        <v>46202</v>
      </c>
      <c r="F72" s="18">
        <f>[3]UF!AB72</f>
        <v>0</v>
      </c>
      <c r="G72" s="18">
        <f>[3]CONT!AN72</f>
        <v>0</v>
      </c>
      <c r="H72" s="18">
        <f>SUM(D72:G72)</f>
        <v>863085</v>
      </c>
    </row>
    <row r="73" spans="1:8">
      <c r="A73" s="18" t="s">
        <v>142</v>
      </c>
      <c r="B73" s="36">
        <f>'[3]NEW GAA'!F73</f>
        <v>397449</v>
      </c>
      <c r="C73" s="10">
        <f>'[3]NEW GAA'!AS73</f>
        <v>586830</v>
      </c>
      <c r="D73" s="19">
        <f t="shared" si="13"/>
        <v>984279</v>
      </c>
      <c r="E73" s="10">
        <f>[3]AUTOMATIC!AX73</f>
        <v>31292</v>
      </c>
      <c r="F73" s="18">
        <f>[3]UF!AB73</f>
        <v>0</v>
      </c>
      <c r="G73" s="18">
        <f>[3]CONT!AN73</f>
        <v>14000</v>
      </c>
      <c r="H73" s="18">
        <f t="shared" si="14"/>
        <v>1029571</v>
      </c>
    </row>
    <row r="74" spans="1:8">
      <c r="A74" s="18" t="s">
        <v>70</v>
      </c>
      <c r="B74" s="36">
        <f>'[3]NEW GAA'!F74</f>
        <v>436171</v>
      </c>
      <c r="C74" s="10">
        <f>'[3]NEW GAA'!AS74</f>
        <v>96601</v>
      </c>
      <c r="D74" s="19">
        <f t="shared" si="13"/>
        <v>532772</v>
      </c>
      <c r="E74" s="10">
        <f>[3]AUTOMATIC!AX74</f>
        <v>29096</v>
      </c>
      <c r="F74" s="18">
        <f>[3]UF!AB74</f>
        <v>0</v>
      </c>
      <c r="G74" s="18">
        <f>[3]CONT!AN74</f>
        <v>0</v>
      </c>
      <c r="H74" s="18">
        <f t="shared" si="14"/>
        <v>561868</v>
      </c>
    </row>
    <row r="75" spans="1:8">
      <c r="A75" s="18" t="s">
        <v>71</v>
      </c>
      <c r="B75" s="36">
        <f>'[3]NEW GAA'!F75</f>
        <v>72637</v>
      </c>
      <c r="C75" s="10">
        <f>'[3]NEW GAA'!AS75</f>
        <v>43135</v>
      </c>
      <c r="D75" s="19">
        <f t="shared" si="13"/>
        <v>115772</v>
      </c>
      <c r="E75" s="10">
        <f>[3]AUTOMATIC!AX75</f>
        <v>3678</v>
      </c>
      <c r="F75" s="18">
        <f>[3]UF!AB75</f>
        <v>0</v>
      </c>
      <c r="G75" s="18">
        <f>[3]CONT!AN75</f>
        <v>0</v>
      </c>
      <c r="H75" s="18">
        <f t="shared" si="14"/>
        <v>119450</v>
      </c>
    </row>
    <row r="76" spans="1:8">
      <c r="A76" s="18" t="s">
        <v>72</v>
      </c>
      <c r="B76" s="36">
        <f>'[3]NEW GAA'!F76</f>
        <v>207546</v>
      </c>
      <c r="C76" s="10">
        <f>'[3]NEW GAA'!AS76</f>
        <v>29013</v>
      </c>
      <c r="D76" s="19">
        <f t="shared" si="13"/>
        <v>236559</v>
      </c>
      <c r="E76" s="10">
        <f>[3]AUTOMATIC!AX76</f>
        <v>15743</v>
      </c>
      <c r="F76" s="18">
        <f>[3]UF!AB76</f>
        <v>248797</v>
      </c>
      <c r="G76" s="18">
        <f>[3]CONT!AN76</f>
        <v>0</v>
      </c>
      <c r="H76" s="18">
        <f t="shared" si="14"/>
        <v>501099</v>
      </c>
    </row>
    <row r="77" spans="1:8">
      <c r="A77" s="18" t="s">
        <v>250</v>
      </c>
      <c r="B77" s="36">
        <f>'[3]NEW GAA'!F77</f>
        <v>41065</v>
      </c>
      <c r="C77" s="10">
        <f>'[3]NEW GAA'!AS77</f>
        <v>3605</v>
      </c>
      <c r="D77" s="19">
        <f t="shared" si="13"/>
        <v>44670</v>
      </c>
      <c r="E77" s="10">
        <f>[3]AUTOMATIC!AX77</f>
        <v>2242</v>
      </c>
      <c r="F77" s="18">
        <f>[3]UF!AB77</f>
        <v>0</v>
      </c>
      <c r="G77" s="18">
        <f>[3]CONT!AN77</f>
        <v>0</v>
      </c>
      <c r="H77" s="18">
        <f t="shared" si="14"/>
        <v>46912</v>
      </c>
    </row>
    <row r="78" spans="1:8">
      <c r="A78" s="18" t="s">
        <v>74</v>
      </c>
      <c r="B78" s="36">
        <f>'[3]NEW GAA'!F78</f>
        <v>240296</v>
      </c>
      <c r="C78" s="10">
        <f>'[3]NEW GAA'!AS78</f>
        <v>69933</v>
      </c>
      <c r="D78" s="19">
        <f t="shared" si="13"/>
        <v>310229</v>
      </c>
      <c r="E78" s="10">
        <f>[3]AUTOMATIC!AX78</f>
        <v>0</v>
      </c>
      <c r="F78" s="18">
        <f>[3]UF!AB78</f>
        <v>0</v>
      </c>
      <c r="G78" s="18">
        <f>[3]CONT!AN78</f>
        <v>0</v>
      </c>
      <c r="H78" s="18">
        <f t="shared" si="14"/>
        <v>310229</v>
      </c>
    </row>
    <row r="79" spans="1:8">
      <c r="A79" s="18" t="s">
        <v>143</v>
      </c>
      <c r="B79" s="36">
        <f>'[3]NEW GAA'!F79</f>
        <v>42287</v>
      </c>
      <c r="C79" s="10">
        <f>'[3]NEW GAA'!AS79</f>
        <v>7533</v>
      </c>
      <c r="D79" s="19">
        <f t="shared" si="13"/>
        <v>49820</v>
      </c>
      <c r="E79" s="10">
        <f>[3]AUTOMATIC!AX79</f>
        <v>36051</v>
      </c>
      <c r="F79" s="18">
        <f>[3]UF!AB79</f>
        <v>0</v>
      </c>
      <c r="G79" s="18">
        <f>[3]CONT!AN79</f>
        <v>0</v>
      </c>
      <c r="H79" s="18">
        <f t="shared" si="14"/>
        <v>85871</v>
      </c>
    </row>
    <row r="80" spans="1:8">
      <c r="A80" s="18" t="s">
        <v>75</v>
      </c>
      <c r="B80" s="36">
        <f>'[3]NEW GAA'!F80</f>
        <v>543241</v>
      </c>
      <c r="C80" s="10">
        <f>'[3]NEW GAA'!AS80</f>
        <v>167854</v>
      </c>
      <c r="D80" s="19">
        <f t="shared" si="13"/>
        <v>711095</v>
      </c>
      <c r="E80" s="10">
        <f>[3]AUTOMATIC!AX80</f>
        <v>43124</v>
      </c>
      <c r="F80" s="18">
        <f>[3]UF!AB80</f>
        <v>0</v>
      </c>
      <c r="G80" s="18">
        <f>[3]CONT!AN80</f>
        <v>0</v>
      </c>
      <c r="H80" s="18">
        <f t="shared" si="14"/>
        <v>754219</v>
      </c>
    </row>
    <row r="81" spans="1:8">
      <c r="A81" s="18" t="s">
        <v>76</v>
      </c>
      <c r="B81" s="36">
        <f>'[3]NEW GAA'!F81</f>
        <v>103874</v>
      </c>
      <c r="C81" s="10">
        <f>'[3]NEW GAA'!AS81</f>
        <v>6136</v>
      </c>
      <c r="D81" s="19">
        <f t="shared" si="13"/>
        <v>110010</v>
      </c>
      <c r="E81" s="10">
        <f>[3]AUTOMATIC!AX81</f>
        <v>2262</v>
      </c>
      <c r="F81" s="18">
        <f>[3]UF!AB81</f>
        <v>0</v>
      </c>
      <c r="G81" s="18">
        <f>[3]CONT!AN81</f>
        <v>0</v>
      </c>
      <c r="H81" s="18">
        <f t="shared" si="14"/>
        <v>112272</v>
      </c>
    </row>
    <row r="82" spans="1:8">
      <c r="A82" s="18" t="s">
        <v>77</v>
      </c>
      <c r="B82" s="36">
        <f>'[3]NEW GAA'!F82</f>
        <v>273164</v>
      </c>
      <c r="C82" s="10">
        <f>'[3]NEW GAA'!AS82</f>
        <v>2725</v>
      </c>
      <c r="D82" s="19">
        <f t="shared" si="13"/>
        <v>275889</v>
      </c>
      <c r="E82" s="10">
        <f>[3]AUTOMATIC!AX82</f>
        <v>941</v>
      </c>
      <c r="F82" s="18">
        <f>[3]UF!AB82</f>
        <v>0</v>
      </c>
      <c r="G82" s="18">
        <f>[3]CONT!AN82</f>
        <v>14049</v>
      </c>
      <c r="H82" s="18">
        <f t="shared" si="14"/>
        <v>290879</v>
      </c>
    </row>
    <row r="83" spans="1:8" s="43" customFormat="1">
      <c r="A83" s="18" t="s">
        <v>78</v>
      </c>
      <c r="B83" s="36">
        <f>'[3]NEW GAA'!F83</f>
        <v>178273</v>
      </c>
      <c r="C83" s="10">
        <f>'[3]NEW GAA'!AS83</f>
        <v>9718</v>
      </c>
      <c r="D83" s="19">
        <f t="shared" si="13"/>
        <v>187991</v>
      </c>
      <c r="E83" s="10">
        <f>[3]AUTOMATIC!AX83</f>
        <v>30788</v>
      </c>
      <c r="F83" s="18">
        <f>[3]UF!AB83</f>
        <v>0</v>
      </c>
      <c r="G83" s="18">
        <f>[3]CONT!AN83</f>
        <v>0</v>
      </c>
      <c r="H83" s="18">
        <f t="shared" si="14"/>
        <v>218779</v>
      </c>
    </row>
    <row r="84" spans="1:8">
      <c r="A84" s="18" t="s">
        <v>79</v>
      </c>
      <c r="B84" s="36">
        <f>'[3]NEW GAA'!F84</f>
        <v>77684</v>
      </c>
      <c r="C84" s="10">
        <f>'[3]NEW GAA'!AS84</f>
        <v>12799</v>
      </c>
      <c r="D84" s="19">
        <f t="shared" si="13"/>
        <v>90483</v>
      </c>
      <c r="E84" s="10">
        <f>[3]AUTOMATIC!AX84</f>
        <v>4811</v>
      </c>
      <c r="F84" s="18">
        <f>[3]UF!AB84</f>
        <v>0</v>
      </c>
      <c r="G84" s="18">
        <f>[3]CONT!AN84</f>
        <v>0</v>
      </c>
      <c r="H84" s="18">
        <f t="shared" si="14"/>
        <v>95294</v>
      </c>
    </row>
    <row r="85" spans="1:8">
      <c r="A85" s="18" t="s">
        <v>80</v>
      </c>
      <c r="B85" s="36">
        <f>'[3]NEW GAA'!F85</f>
        <v>53301</v>
      </c>
      <c r="C85" s="10">
        <f>'[3]NEW GAA'!AS85</f>
        <v>288</v>
      </c>
      <c r="D85" s="19">
        <f t="shared" si="13"/>
        <v>53589</v>
      </c>
      <c r="E85" s="10">
        <f>[3]AUTOMATIC!AX85</f>
        <v>0</v>
      </c>
      <c r="F85" s="18">
        <f>[3]UF!AB85</f>
        <v>0</v>
      </c>
      <c r="G85" s="18">
        <f>[3]CONT!AN85</f>
        <v>0</v>
      </c>
      <c r="H85" s="18">
        <f t="shared" si="14"/>
        <v>53589</v>
      </c>
    </row>
    <row r="86" spans="1:8" ht="13.5" customHeight="1">
      <c r="A86" s="18" t="s">
        <v>81</v>
      </c>
      <c r="B86" s="36">
        <f>'[3]NEW GAA'!F86</f>
        <v>22757</v>
      </c>
      <c r="C86" s="10">
        <f>'[3]NEW GAA'!AS86</f>
        <v>6302</v>
      </c>
      <c r="D86" s="19">
        <f t="shared" si="13"/>
        <v>29059</v>
      </c>
      <c r="E86" s="10">
        <f>[3]AUTOMATIC!AX86</f>
        <v>1508</v>
      </c>
      <c r="F86" s="18">
        <f>[3]UF!AB86</f>
        <v>0</v>
      </c>
      <c r="G86" s="18">
        <f>[3]CONT!AN86</f>
        <v>0</v>
      </c>
      <c r="H86" s="18">
        <f t="shared" si="14"/>
        <v>30567</v>
      </c>
    </row>
    <row r="87" spans="1:8">
      <c r="A87" s="18" t="s">
        <v>82</v>
      </c>
      <c r="B87" s="36">
        <f>'[3]NEW GAA'!F87</f>
        <v>251699</v>
      </c>
      <c r="C87" s="10">
        <f>'[3]NEW GAA'!AS87</f>
        <v>66172</v>
      </c>
      <c r="D87" s="19">
        <f t="shared" si="13"/>
        <v>317871</v>
      </c>
      <c r="E87" s="10">
        <f>[3]AUTOMATIC!AX87</f>
        <v>34100</v>
      </c>
      <c r="F87" s="18">
        <f>[3]UF!AB87</f>
        <v>0</v>
      </c>
      <c r="G87" s="18">
        <f>[3]CONT!AN87</f>
        <v>0</v>
      </c>
      <c r="H87" s="18">
        <f t="shared" si="14"/>
        <v>351971</v>
      </c>
    </row>
    <row r="88" spans="1:8" ht="12.75" hidden="1" customHeight="1">
      <c r="A88" s="44"/>
      <c r="B88" s="36"/>
      <c r="C88" s="10"/>
      <c r="D88" s="19"/>
      <c r="E88" s="10"/>
      <c r="F88" s="18"/>
      <c r="G88" s="18"/>
      <c r="H88" s="18"/>
    </row>
    <row r="89" spans="1:8">
      <c r="A89" s="45"/>
      <c r="B89" s="36"/>
      <c r="C89" s="10"/>
      <c r="D89" s="19"/>
      <c r="E89" s="10"/>
      <c r="F89" s="18"/>
      <c r="G89" s="18"/>
      <c r="H89" s="18"/>
    </row>
    <row r="90" spans="1:8" ht="14.25" customHeight="1">
      <c r="A90" s="22" t="s">
        <v>144</v>
      </c>
      <c r="B90" s="36">
        <f>'[3]NEW GAA'!F90</f>
        <v>0</v>
      </c>
      <c r="C90" s="10">
        <f>'[3]NEW GAA'!AS90</f>
        <v>52557324</v>
      </c>
      <c r="D90" s="19">
        <f t="shared" ref="D90:D95" si="15">SUM(B90:C90)</f>
        <v>52557324</v>
      </c>
      <c r="E90" s="10">
        <f>[3]AUTOMATIC!AX90</f>
        <v>56310130</v>
      </c>
      <c r="F90" s="18">
        <f>[3]UF!AB90</f>
        <v>69633967</v>
      </c>
      <c r="G90" s="18">
        <f>[3]CONT!AN90</f>
        <v>8486865</v>
      </c>
      <c r="H90" s="18">
        <f>SUM(D90:G90)</f>
        <v>186988286</v>
      </c>
    </row>
    <row r="91" spans="1:8" ht="15" customHeight="1">
      <c r="A91" s="46" t="s">
        <v>145</v>
      </c>
      <c r="B91" s="36"/>
      <c r="C91" s="10">
        <f>SUM(C92:C93)</f>
        <v>23009620</v>
      </c>
      <c r="D91" s="47">
        <f t="shared" si="15"/>
        <v>23009620</v>
      </c>
      <c r="E91" s="48">
        <f>SUM(E92:E93)</f>
        <v>273514799</v>
      </c>
      <c r="F91" s="49">
        <f>SUM(F92:F93)</f>
        <v>0</v>
      </c>
      <c r="G91" s="49">
        <f>SUM(G92:G93)</f>
        <v>2159333</v>
      </c>
      <c r="H91" s="49">
        <f>SUM(E91:G91)+D91</f>
        <v>298683752</v>
      </c>
    </row>
    <row r="92" spans="1:8" ht="14.25" hidden="1" customHeight="1">
      <c r="A92" s="22" t="s">
        <v>107</v>
      </c>
      <c r="B92" s="36">
        <f>'[3]NEW GAA'!F92</f>
        <v>0</v>
      </c>
      <c r="C92" s="10">
        <f>'[3]NEW GAA'!AS92</f>
        <v>13897904</v>
      </c>
      <c r="D92" s="19">
        <f t="shared" si="15"/>
        <v>13897904</v>
      </c>
      <c r="E92" s="10">
        <f>[3]AUTOMATIC!AX92</f>
        <v>273309592</v>
      </c>
      <c r="F92" s="18">
        <f>[3]UF!AB92</f>
        <v>0</v>
      </c>
      <c r="G92" s="18">
        <f>[3]CONT!AN92</f>
        <v>1745780</v>
      </c>
      <c r="H92" s="18">
        <f>SUM(D92:G92)</f>
        <v>288953276</v>
      </c>
    </row>
    <row r="93" spans="1:8" ht="14.25" hidden="1" customHeight="1">
      <c r="A93" s="22" t="s">
        <v>108</v>
      </c>
      <c r="B93" s="36">
        <f>'[3]NEW GAA'!F93</f>
        <v>0</v>
      </c>
      <c r="C93" s="10">
        <f>'[3]NEW GAA'!AS93</f>
        <v>9111716</v>
      </c>
      <c r="D93" s="19">
        <f t="shared" si="15"/>
        <v>9111716</v>
      </c>
      <c r="E93" s="10">
        <f>[3]AUTOMATIC!AX93</f>
        <v>205207</v>
      </c>
      <c r="F93" s="18">
        <f>[3]UF!AB93</f>
        <v>0</v>
      </c>
      <c r="G93" s="18">
        <f>[3]CONT!AN93</f>
        <v>413553</v>
      </c>
      <c r="H93" s="18">
        <f>SUM(D93:G93)</f>
        <v>9730476</v>
      </c>
    </row>
    <row r="94" spans="1:8">
      <c r="A94" s="22" t="s">
        <v>146</v>
      </c>
      <c r="B94" s="36">
        <f>'[3]NEW GAA'!F94</f>
        <v>0</v>
      </c>
      <c r="C94" s="10">
        <f>'[3]NEW GAA'!AS94</f>
        <v>1388030</v>
      </c>
      <c r="D94" s="19">
        <f t="shared" si="15"/>
        <v>1388030</v>
      </c>
      <c r="E94" s="10">
        <f>[3]AUTOMATIC!AX94</f>
        <v>2167</v>
      </c>
      <c r="F94" s="18">
        <f>[3]UF!AB94</f>
        <v>0</v>
      </c>
      <c r="G94" s="18">
        <f>[3]CONT!AN94</f>
        <v>0</v>
      </c>
      <c r="H94" s="18">
        <f>SUM(D94:G94)</f>
        <v>1390197</v>
      </c>
    </row>
    <row r="95" spans="1:8" ht="14.25" customHeight="1">
      <c r="A95" s="50" t="s">
        <v>202</v>
      </c>
      <c r="B95" s="36">
        <f>'[3]NEW GAA'!F95</f>
        <v>0</v>
      </c>
      <c r="C95" s="10">
        <f>'[3]NEW GAA'!AS95</f>
        <v>0</v>
      </c>
      <c r="D95" s="19">
        <f t="shared" si="15"/>
        <v>0</v>
      </c>
      <c r="E95" s="10">
        <f>[3]AUTOMATIC!AX95</f>
        <v>312799000</v>
      </c>
      <c r="F95" s="18">
        <f>[3]UF!AB95</f>
        <v>0</v>
      </c>
      <c r="G95" s="18">
        <f>[3]CONT!AN95</f>
        <v>0</v>
      </c>
      <c r="H95" s="18">
        <f>SUM(D95:G95)</f>
        <v>312799000</v>
      </c>
    </row>
    <row r="96" spans="1:8" ht="14.25" hidden="1" customHeight="1">
      <c r="A96" s="50"/>
      <c r="B96" s="36"/>
      <c r="C96" s="10"/>
      <c r="D96" s="19"/>
      <c r="E96" s="10"/>
      <c r="F96" s="18"/>
      <c r="G96" s="18"/>
      <c r="H96" s="18"/>
    </row>
    <row r="97" spans="1:8" ht="27" customHeight="1" thickBot="1">
      <c r="A97" s="51" t="s">
        <v>10</v>
      </c>
      <c r="B97" s="11">
        <f>SUM(B7:B13)+SUM(B16:B21)+SUM(B24:B26)+SUM(B29:B30)+SUM(B33:B49)+B91+B95+B90+B94</f>
        <v>854230591</v>
      </c>
      <c r="C97" s="11">
        <f t="shared" ref="C97:H97" si="16">SUM(C7:C13)+SUM(C16:C21)+SUM(C24:C26)+SUM(C29:C30)+SUM(C33:C49)+C91+C95+C90+C94</f>
        <v>202336256</v>
      </c>
      <c r="D97" s="11">
        <f t="shared" si="16"/>
        <v>1056566847</v>
      </c>
      <c r="E97" s="11">
        <f t="shared" si="16"/>
        <v>713340622</v>
      </c>
      <c r="F97" s="52">
        <f t="shared" si="16"/>
        <v>76161383</v>
      </c>
      <c r="G97" s="52">
        <f t="shared" si="16"/>
        <v>26966966</v>
      </c>
      <c r="H97" s="52">
        <f t="shared" si="16"/>
        <v>1873035818</v>
      </c>
    </row>
    <row r="98" spans="1:8" ht="13.5" thickTop="1">
      <c r="B98" s="54"/>
      <c r="D98" s="24"/>
      <c r="G98" s="56"/>
    </row>
    <row r="99" spans="1:8">
      <c r="B99" s="54"/>
      <c r="G99" s="55"/>
    </row>
    <row r="100" spans="1:8">
      <c r="B100" s="54"/>
    </row>
    <row r="101" spans="1:8">
      <c r="B101" s="54"/>
    </row>
    <row r="102" spans="1:8">
      <c r="B102" s="54"/>
    </row>
    <row r="103" spans="1:8">
      <c r="B103" s="54"/>
    </row>
    <row r="104" spans="1:8">
      <c r="B104" s="54"/>
    </row>
    <row r="105" spans="1:8">
      <c r="B105" s="54"/>
    </row>
    <row r="106" spans="1:8">
      <c r="B106" s="54"/>
    </row>
    <row r="107" spans="1:8">
      <c r="B107" s="54"/>
    </row>
    <row r="108" spans="1:8">
      <c r="B108" s="54"/>
    </row>
    <row r="109" spans="1:8">
      <c r="B109" s="54"/>
    </row>
    <row r="110" spans="1:8">
      <c r="B110" s="54"/>
    </row>
    <row r="111" spans="1:8">
      <c r="B111" s="54"/>
    </row>
    <row r="112" spans="1:8">
      <c r="B112" s="54"/>
    </row>
    <row r="113" spans="2:2">
      <c r="B113" s="54"/>
    </row>
    <row r="114" spans="2:2">
      <c r="B114" s="54"/>
    </row>
    <row r="115" spans="2:2">
      <c r="B115" s="54"/>
    </row>
    <row r="116" spans="2:2">
      <c r="B116" s="54"/>
    </row>
    <row r="117" spans="2:2">
      <c r="B117" s="54"/>
    </row>
    <row r="118" spans="2:2">
      <c r="B118" s="54"/>
    </row>
    <row r="119" spans="2:2">
      <c r="B119" s="54"/>
    </row>
    <row r="120" spans="2:2">
      <c r="B120" s="54"/>
    </row>
    <row r="121" spans="2:2">
      <c r="B121" s="54"/>
    </row>
    <row r="122" spans="2:2">
      <c r="B122" s="54"/>
    </row>
    <row r="123" spans="2:2">
      <c r="B123" s="54"/>
    </row>
    <row r="124" spans="2:2">
      <c r="B124" s="54"/>
    </row>
    <row r="125" spans="2:2">
      <c r="B125" s="54"/>
    </row>
    <row r="126" spans="2:2">
      <c r="B126" s="54"/>
    </row>
    <row r="127" spans="2:2">
      <c r="B127" s="54"/>
    </row>
    <row r="128" spans="2:2">
      <c r="B128" s="54"/>
    </row>
    <row r="129" spans="2:2">
      <c r="B129" s="54"/>
    </row>
    <row r="130" spans="2:2">
      <c r="B130" s="54"/>
    </row>
    <row r="131" spans="2:2">
      <c r="B131" s="54"/>
    </row>
    <row r="132" spans="2:2">
      <c r="B132" s="54"/>
    </row>
    <row r="133" spans="2:2">
      <c r="B133" s="54"/>
    </row>
    <row r="134" spans="2:2">
      <c r="B134" s="54"/>
    </row>
    <row r="135" spans="2:2">
      <c r="B135" s="54"/>
    </row>
    <row r="136" spans="2:2">
      <c r="B136" s="54"/>
    </row>
    <row r="137" spans="2:2">
      <c r="B137" s="54"/>
    </row>
    <row r="138" spans="2:2">
      <c r="B138" s="54"/>
    </row>
    <row r="139" spans="2:2">
      <c r="B139" s="54"/>
    </row>
    <row r="140" spans="2:2">
      <c r="B140" s="54"/>
    </row>
    <row r="141" spans="2:2">
      <c r="B141" s="54"/>
    </row>
    <row r="142" spans="2:2">
      <c r="B142" s="54"/>
    </row>
    <row r="143" spans="2:2">
      <c r="B143" s="54"/>
    </row>
    <row r="144" spans="2:2">
      <c r="B144" s="54"/>
    </row>
    <row r="145" spans="2:2">
      <c r="B145" s="54"/>
    </row>
    <row r="146" spans="2:2">
      <c r="B146" s="54"/>
    </row>
    <row r="147" spans="2:2">
      <c r="B147" s="54"/>
    </row>
    <row r="148" spans="2:2">
      <c r="B148" s="54"/>
    </row>
    <row r="149" spans="2:2">
      <c r="B149" s="54"/>
    </row>
    <row r="150" spans="2:2">
      <c r="B150" s="54"/>
    </row>
    <row r="151" spans="2:2">
      <c r="B151" s="54"/>
    </row>
    <row r="152" spans="2:2">
      <c r="B152" s="54"/>
    </row>
    <row r="153" spans="2:2">
      <c r="B153" s="54"/>
    </row>
    <row r="154" spans="2:2">
      <c r="B154" s="54"/>
    </row>
    <row r="155" spans="2:2">
      <c r="B155" s="54"/>
    </row>
    <row r="156" spans="2:2">
      <c r="B156" s="54"/>
    </row>
    <row r="157" spans="2:2">
      <c r="B157" s="54"/>
    </row>
    <row r="158" spans="2:2">
      <c r="B158" s="54"/>
    </row>
    <row r="159" spans="2:2">
      <c r="B159" s="54"/>
    </row>
    <row r="160" spans="2:2">
      <c r="B160" s="54"/>
    </row>
    <row r="161" spans="2:2">
      <c r="B161" s="54"/>
    </row>
    <row r="162" spans="2:2">
      <c r="B162" s="54"/>
    </row>
    <row r="163" spans="2:2">
      <c r="B163" s="54"/>
    </row>
    <row r="164" spans="2:2">
      <c r="B164" s="54"/>
    </row>
    <row r="165" spans="2:2">
      <c r="B165" s="54"/>
    </row>
    <row r="166" spans="2:2">
      <c r="B166" s="54"/>
    </row>
    <row r="167" spans="2:2">
      <c r="B167" s="54"/>
    </row>
    <row r="168" spans="2:2">
      <c r="B168" s="54"/>
    </row>
    <row r="169" spans="2:2">
      <c r="B169" s="54"/>
    </row>
    <row r="170" spans="2:2">
      <c r="B170" s="54"/>
    </row>
    <row r="171" spans="2:2">
      <c r="B171" s="54"/>
    </row>
    <row r="172" spans="2:2">
      <c r="B172" s="54"/>
    </row>
    <row r="173" spans="2:2">
      <c r="B173" s="54"/>
    </row>
    <row r="174" spans="2:2">
      <c r="B174" s="54"/>
    </row>
    <row r="175" spans="2:2">
      <c r="B175" s="54"/>
    </row>
    <row r="176" spans="2:2">
      <c r="B176" s="54"/>
    </row>
    <row r="177" spans="2:2">
      <c r="B177" s="54"/>
    </row>
    <row r="178" spans="2:2">
      <c r="B178" s="54"/>
    </row>
    <row r="179" spans="2:2">
      <c r="B179" s="54"/>
    </row>
    <row r="180" spans="2:2">
      <c r="B180" s="54"/>
    </row>
    <row r="181" spans="2:2">
      <c r="B181" s="54"/>
    </row>
    <row r="182" spans="2:2">
      <c r="B182" s="54"/>
    </row>
    <row r="183" spans="2:2">
      <c r="B183" s="54"/>
    </row>
    <row r="184" spans="2:2">
      <c r="B184" s="54"/>
    </row>
    <row r="185" spans="2:2">
      <c r="B185" s="54"/>
    </row>
    <row r="186" spans="2:2">
      <c r="B186" s="54"/>
    </row>
    <row r="187" spans="2:2">
      <c r="B187" s="54"/>
    </row>
    <row r="188" spans="2:2">
      <c r="B188" s="54"/>
    </row>
    <row r="189" spans="2:2">
      <c r="B189" s="54"/>
    </row>
    <row r="190" spans="2:2">
      <c r="B190" s="54"/>
    </row>
    <row r="191" spans="2:2">
      <c r="B191" s="54"/>
    </row>
    <row r="192" spans="2:2">
      <c r="B192" s="54"/>
    </row>
    <row r="193" spans="2:2">
      <c r="B193" s="54"/>
    </row>
    <row r="194" spans="2:2">
      <c r="B194" s="54"/>
    </row>
    <row r="195" spans="2:2">
      <c r="B195" s="54"/>
    </row>
    <row r="196" spans="2:2">
      <c r="B196" s="54"/>
    </row>
    <row r="197" spans="2:2">
      <c r="B197" s="54"/>
    </row>
    <row r="198" spans="2:2">
      <c r="B198" s="54"/>
    </row>
    <row r="199" spans="2:2">
      <c r="B199" s="54"/>
    </row>
    <row r="200" spans="2:2">
      <c r="B200" s="54"/>
    </row>
    <row r="201" spans="2:2">
      <c r="B201" s="54"/>
    </row>
    <row r="202" spans="2:2">
      <c r="B202" s="54"/>
    </row>
    <row r="203" spans="2:2">
      <c r="B203" s="54"/>
    </row>
    <row r="204" spans="2:2">
      <c r="B204" s="54"/>
    </row>
    <row r="205" spans="2:2">
      <c r="B205" s="54"/>
    </row>
    <row r="206" spans="2:2">
      <c r="B206" s="54"/>
    </row>
    <row r="207" spans="2:2">
      <c r="B207" s="54"/>
    </row>
    <row r="208" spans="2:2">
      <c r="B208" s="54"/>
    </row>
    <row r="209" spans="2:2">
      <c r="B209" s="54"/>
    </row>
    <row r="210" spans="2:2">
      <c r="B210" s="54"/>
    </row>
    <row r="211" spans="2:2">
      <c r="B211" s="54"/>
    </row>
    <row r="212" spans="2:2">
      <c r="B212" s="54"/>
    </row>
    <row r="213" spans="2:2">
      <c r="B213" s="54"/>
    </row>
    <row r="214" spans="2:2">
      <c r="B214" s="54"/>
    </row>
    <row r="215" spans="2:2">
      <c r="B215" s="54"/>
    </row>
    <row r="216" spans="2:2">
      <c r="B216" s="54"/>
    </row>
    <row r="217" spans="2:2">
      <c r="B217" s="54"/>
    </row>
    <row r="218" spans="2:2">
      <c r="B218" s="54"/>
    </row>
    <row r="219" spans="2:2">
      <c r="B219" s="54"/>
    </row>
    <row r="220" spans="2:2">
      <c r="B220" s="54"/>
    </row>
    <row r="221" spans="2:2">
      <c r="B221" s="54"/>
    </row>
    <row r="222" spans="2:2">
      <c r="B222" s="54"/>
    </row>
    <row r="223" spans="2:2">
      <c r="B223" s="54"/>
    </row>
    <row r="224" spans="2:2">
      <c r="B224" s="54"/>
    </row>
    <row r="225" spans="2:2">
      <c r="B225" s="54"/>
    </row>
    <row r="226" spans="2:2">
      <c r="B226" s="54"/>
    </row>
    <row r="227" spans="2:2">
      <c r="B227" s="54"/>
    </row>
    <row r="228" spans="2:2">
      <c r="B228" s="54"/>
    </row>
    <row r="229" spans="2:2">
      <c r="B229" s="54"/>
    </row>
    <row r="230" spans="2:2">
      <c r="B230" s="54"/>
    </row>
    <row r="231" spans="2:2">
      <c r="B231" s="54"/>
    </row>
    <row r="232" spans="2:2">
      <c r="B232" s="54"/>
    </row>
    <row r="233" spans="2:2">
      <c r="B233" s="54"/>
    </row>
    <row r="234" spans="2:2">
      <c r="B234" s="54"/>
    </row>
    <row r="235" spans="2:2">
      <c r="B235" s="54"/>
    </row>
    <row r="236" spans="2:2">
      <c r="B236" s="54"/>
    </row>
    <row r="237" spans="2:2">
      <c r="B237" s="54"/>
    </row>
    <row r="238" spans="2:2">
      <c r="B238" s="54"/>
    </row>
    <row r="239" spans="2:2">
      <c r="B239" s="54"/>
    </row>
    <row r="240" spans="2:2">
      <c r="B240" s="54"/>
    </row>
    <row r="241" spans="2:2">
      <c r="B241" s="54"/>
    </row>
    <row r="242" spans="2:2">
      <c r="B242" s="54"/>
    </row>
    <row r="243" spans="2:2">
      <c r="B243" s="54"/>
    </row>
    <row r="244" spans="2:2">
      <c r="B244" s="54"/>
    </row>
    <row r="245" spans="2:2">
      <c r="B245" s="54"/>
    </row>
    <row r="246" spans="2:2">
      <c r="B246" s="54"/>
    </row>
    <row r="247" spans="2:2">
      <c r="B247" s="54"/>
    </row>
    <row r="248" spans="2:2">
      <c r="B248" s="54"/>
    </row>
    <row r="249" spans="2:2">
      <c r="B249" s="54"/>
    </row>
    <row r="250" spans="2:2">
      <c r="B250" s="54"/>
    </row>
    <row r="251" spans="2:2">
      <c r="B251" s="54"/>
    </row>
    <row r="252" spans="2:2">
      <c r="B252" s="54"/>
    </row>
    <row r="253" spans="2:2">
      <c r="B253" s="54"/>
    </row>
    <row r="254" spans="2:2">
      <c r="B254" s="54"/>
    </row>
    <row r="255" spans="2:2">
      <c r="B255" s="54"/>
    </row>
    <row r="256" spans="2:2">
      <c r="B256" s="54"/>
    </row>
    <row r="257" spans="2:2">
      <c r="B257" s="54"/>
    </row>
    <row r="258" spans="2:2">
      <c r="B258" s="54"/>
    </row>
    <row r="259" spans="2:2">
      <c r="B259" s="54"/>
    </row>
    <row r="260" spans="2:2">
      <c r="B260" s="54"/>
    </row>
    <row r="261" spans="2:2">
      <c r="B261" s="54"/>
    </row>
    <row r="262" spans="2:2">
      <c r="B262" s="54"/>
    </row>
    <row r="263" spans="2:2">
      <c r="B263" s="54"/>
    </row>
    <row r="264" spans="2:2">
      <c r="B264" s="54"/>
    </row>
    <row r="265" spans="2:2">
      <c r="B265" s="54"/>
    </row>
    <row r="266" spans="2:2">
      <c r="B266" s="54"/>
    </row>
    <row r="267" spans="2:2">
      <c r="B267" s="54"/>
    </row>
    <row r="268" spans="2:2">
      <c r="B268" s="54"/>
    </row>
    <row r="269" spans="2:2">
      <c r="B269" s="54"/>
    </row>
    <row r="270" spans="2:2">
      <c r="B270" s="54"/>
    </row>
    <row r="271" spans="2:2">
      <c r="B271" s="54"/>
    </row>
    <row r="272" spans="2:2">
      <c r="B272" s="54"/>
    </row>
    <row r="273" spans="2:2">
      <c r="B273" s="54"/>
    </row>
    <row r="274" spans="2:2">
      <c r="B274" s="54"/>
    </row>
    <row r="275" spans="2:2">
      <c r="B275" s="54"/>
    </row>
    <row r="276" spans="2:2">
      <c r="B276" s="54"/>
    </row>
    <row r="277" spans="2:2">
      <c r="B277" s="54"/>
    </row>
    <row r="278" spans="2:2">
      <c r="B278" s="54"/>
    </row>
    <row r="279" spans="2:2">
      <c r="B279" s="54"/>
    </row>
    <row r="280" spans="2:2">
      <c r="B280" s="54"/>
    </row>
    <row r="281" spans="2:2">
      <c r="B281" s="54"/>
    </row>
    <row r="282" spans="2:2">
      <c r="B282" s="54"/>
    </row>
    <row r="283" spans="2:2">
      <c r="B283" s="54"/>
    </row>
    <row r="284" spans="2:2">
      <c r="B284" s="54"/>
    </row>
    <row r="285" spans="2:2">
      <c r="B285" s="54"/>
    </row>
    <row r="286" spans="2:2">
      <c r="B286" s="54"/>
    </row>
    <row r="287" spans="2:2">
      <c r="B287" s="54"/>
    </row>
    <row r="288" spans="2:2">
      <c r="B288" s="54"/>
    </row>
    <row r="289" spans="2:2">
      <c r="B289" s="54"/>
    </row>
    <row r="290" spans="2:2">
      <c r="B290" s="54"/>
    </row>
    <row r="291" spans="2:2">
      <c r="B291" s="54"/>
    </row>
    <row r="292" spans="2:2">
      <c r="B292" s="54"/>
    </row>
    <row r="293" spans="2:2">
      <c r="B293" s="54"/>
    </row>
    <row r="294" spans="2:2">
      <c r="B294" s="54"/>
    </row>
    <row r="295" spans="2:2">
      <c r="B295" s="54"/>
    </row>
    <row r="296" spans="2:2">
      <c r="B296" s="54"/>
    </row>
    <row r="297" spans="2:2">
      <c r="B297" s="54"/>
    </row>
    <row r="298" spans="2:2">
      <c r="B298" s="54"/>
    </row>
    <row r="299" spans="2:2">
      <c r="B299" s="54"/>
    </row>
    <row r="300" spans="2:2">
      <c r="B300" s="54"/>
    </row>
    <row r="301" spans="2:2">
      <c r="B301" s="54"/>
    </row>
    <row r="302" spans="2:2">
      <c r="B302" s="54"/>
    </row>
    <row r="303" spans="2:2">
      <c r="B303" s="54"/>
    </row>
    <row r="304" spans="2:2">
      <c r="B304" s="54"/>
    </row>
    <row r="305" spans="2:2">
      <c r="B305" s="54"/>
    </row>
    <row r="306" spans="2:2">
      <c r="B306" s="54"/>
    </row>
    <row r="307" spans="2:2">
      <c r="B307" s="54"/>
    </row>
    <row r="308" spans="2:2">
      <c r="B308" s="54"/>
    </row>
    <row r="309" spans="2:2">
      <c r="B309" s="54"/>
    </row>
    <row r="310" spans="2:2">
      <c r="B310" s="54"/>
    </row>
    <row r="311" spans="2:2">
      <c r="B311" s="54"/>
    </row>
    <row r="312" spans="2:2">
      <c r="B312" s="54"/>
    </row>
    <row r="313" spans="2:2">
      <c r="B313" s="54"/>
    </row>
    <row r="314" spans="2:2">
      <c r="B314" s="54"/>
    </row>
    <row r="315" spans="2:2">
      <c r="B315" s="54"/>
    </row>
    <row r="316" spans="2:2">
      <c r="B316" s="54"/>
    </row>
    <row r="317" spans="2:2">
      <c r="B317" s="54"/>
    </row>
    <row r="318" spans="2:2">
      <c r="B318" s="54"/>
    </row>
    <row r="319" spans="2:2">
      <c r="B319" s="54"/>
    </row>
    <row r="320" spans="2:2">
      <c r="B320" s="54"/>
    </row>
    <row r="321" spans="2:2">
      <c r="B321" s="54"/>
    </row>
    <row r="322" spans="2:2">
      <c r="B322" s="54"/>
    </row>
    <row r="323" spans="2:2">
      <c r="B323" s="54"/>
    </row>
    <row r="324" spans="2:2">
      <c r="B324" s="54"/>
    </row>
    <row r="325" spans="2:2">
      <c r="B325" s="54"/>
    </row>
    <row r="326" spans="2:2">
      <c r="B326" s="54"/>
    </row>
    <row r="327" spans="2:2">
      <c r="B327" s="54"/>
    </row>
    <row r="328" spans="2:2">
      <c r="B328" s="54"/>
    </row>
    <row r="329" spans="2:2">
      <c r="B329" s="54"/>
    </row>
    <row r="330" spans="2:2">
      <c r="B330" s="54"/>
    </row>
    <row r="331" spans="2:2">
      <c r="B331" s="54"/>
    </row>
    <row r="332" spans="2:2">
      <c r="B332" s="54"/>
    </row>
    <row r="333" spans="2:2">
      <c r="B333" s="54"/>
    </row>
    <row r="334" spans="2:2">
      <c r="B334" s="54"/>
    </row>
    <row r="335" spans="2:2">
      <c r="B335" s="54"/>
    </row>
    <row r="336" spans="2:2">
      <c r="B336" s="54"/>
    </row>
    <row r="337" spans="2:2">
      <c r="B337" s="54"/>
    </row>
    <row r="338" spans="2:2">
      <c r="B338" s="54"/>
    </row>
    <row r="339" spans="2:2">
      <c r="B339" s="54"/>
    </row>
    <row r="340" spans="2:2">
      <c r="B340" s="54"/>
    </row>
    <row r="341" spans="2:2">
      <c r="B341" s="54"/>
    </row>
    <row r="342" spans="2:2">
      <c r="B342" s="54"/>
    </row>
    <row r="343" spans="2:2">
      <c r="B343" s="54"/>
    </row>
    <row r="344" spans="2:2">
      <c r="B344" s="54"/>
    </row>
    <row r="345" spans="2:2">
      <c r="B345" s="54"/>
    </row>
    <row r="346" spans="2:2">
      <c r="B346" s="54"/>
    </row>
    <row r="347" spans="2:2">
      <c r="B347" s="54"/>
    </row>
    <row r="348" spans="2:2">
      <c r="B348" s="54"/>
    </row>
  </sheetData>
  <mergeCells count="6">
    <mergeCell ref="H5:H6"/>
    <mergeCell ref="A5:A6"/>
    <mergeCell ref="B5:D5"/>
    <mergeCell ref="E5:E6"/>
    <mergeCell ref="F5:F6"/>
    <mergeCell ref="G5:G6"/>
  </mergeCells>
  <printOptions gridLines="1"/>
  <pageMargins left="1.4" right="0.24" top="0.39" bottom="0.32" header="0.17" footer="0.17"/>
  <pageSetup paperSize="9" scale="73" orientation="portrait" r:id="rId1"/>
  <headerFooter alignWithMargins="0">
    <oddFooter>&amp;L&amp;8&amp;F &amp;A&amp;C&amp;P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96"/>
  <sheetViews>
    <sheetView zoomScale="106" zoomScaleNormal="106" workbookViewId="0">
      <pane xSplit="1" ySplit="5" topLeftCell="B29" activePane="bottomRight" state="frozen"/>
      <selection pane="topRight" activeCell="B1" sqref="B1"/>
      <selection pane="bottomLeft" activeCell="A7" sqref="A7"/>
      <selection pane="bottomRight" activeCell="I50" sqref="I50"/>
    </sheetView>
  </sheetViews>
  <sheetFormatPr defaultRowHeight="12.75"/>
  <cols>
    <col min="1" max="1" width="13.28515625" style="54" customWidth="1"/>
    <col min="2" max="2" width="11" style="54" customWidth="1"/>
    <col min="3" max="3" width="9.85546875" style="54" customWidth="1"/>
    <col min="4" max="4" width="9.28515625" style="54" customWidth="1"/>
    <col min="5" max="5" width="9.5703125" style="54" customWidth="1"/>
    <col min="6" max="6" width="9.42578125" style="54" customWidth="1"/>
    <col min="7" max="7" width="9.85546875" style="54" customWidth="1"/>
    <col min="8" max="8" width="11.42578125" style="54" customWidth="1"/>
    <col min="9" max="9" width="11.85546875" style="54" customWidth="1"/>
    <col min="10" max="10" width="9.28515625" style="54" customWidth="1"/>
    <col min="11" max="11" width="11" style="54" customWidth="1"/>
    <col min="12" max="12" width="10" style="54" customWidth="1"/>
    <col min="13" max="13" width="10.5703125" style="54" customWidth="1"/>
    <col min="14" max="256" width="9.140625" style="3"/>
    <col min="257" max="257" width="13.28515625" style="3" customWidth="1"/>
    <col min="258" max="258" width="11" style="3" customWidth="1"/>
    <col min="259" max="259" width="9.85546875" style="3" customWidth="1"/>
    <col min="260" max="260" width="9.28515625" style="3" customWidth="1"/>
    <col min="261" max="261" width="9.85546875" style="3" customWidth="1"/>
    <col min="262" max="262" width="9.42578125" style="3" customWidth="1"/>
    <col min="263" max="263" width="11" style="3" customWidth="1"/>
    <col min="264" max="264" width="11.42578125" style="3" customWidth="1"/>
    <col min="265" max="265" width="11.85546875" style="3" customWidth="1"/>
    <col min="266" max="266" width="9.28515625" style="3" customWidth="1"/>
    <col min="267" max="267" width="11" style="3" customWidth="1"/>
    <col min="268" max="268" width="10" style="3" customWidth="1"/>
    <col min="269" max="269" width="10.5703125" style="3" customWidth="1"/>
    <col min="270" max="512" width="9.140625" style="3"/>
    <col min="513" max="513" width="13.28515625" style="3" customWidth="1"/>
    <col min="514" max="514" width="11" style="3" customWidth="1"/>
    <col min="515" max="515" width="9.85546875" style="3" customWidth="1"/>
    <col min="516" max="516" width="9.28515625" style="3" customWidth="1"/>
    <col min="517" max="517" width="9.85546875" style="3" customWidth="1"/>
    <col min="518" max="518" width="9.42578125" style="3" customWidth="1"/>
    <col min="519" max="519" width="11" style="3" customWidth="1"/>
    <col min="520" max="520" width="11.42578125" style="3" customWidth="1"/>
    <col min="521" max="521" width="11.85546875" style="3" customWidth="1"/>
    <col min="522" max="522" width="9.28515625" style="3" customWidth="1"/>
    <col min="523" max="523" width="11" style="3" customWidth="1"/>
    <col min="524" max="524" width="10" style="3" customWidth="1"/>
    <col min="525" max="525" width="10.5703125" style="3" customWidth="1"/>
    <col min="526" max="768" width="9.140625" style="3"/>
    <col min="769" max="769" width="13.28515625" style="3" customWidth="1"/>
    <col min="770" max="770" width="11" style="3" customWidth="1"/>
    <col min="771" max="771" width="9.85546875" style="3" customWidth="1"/>
    <col min="772" max="772" width="9.28515625" style="3" customWidth="1"/>
    <col min="773" max="773" width="9.85546875" style="3" customWidth="1"/>
    <col min="774" max="774" width="9.42578125" style="3" customWidth="1"/>
    <col min="775" max="775" width="11" style="3" customWidth="1"/>
    <col min="776" max="776" width="11.42578125" style="3" customWidth="1"/>
    <col min="777" max="777" width="11.85546875" style="3" customWidth="1"/>
    <col min="778" max="778" width="9.28515625" style="3" customWidth="1"/>
    <col min="779" max="779" width="11" style="3" customWidth="1"/>
    <col min="780" max="780" width="10" style="3" customWidth="1"/>
    <col min="781" max="781" width="10.5703125" style="3" customWidth="1"/>
    <col min="782" max="1024" width="9.140625" style="3"/>
    <col min="1025" max="1025" width="13.28515625" style="3" customWidth="1"/>
    <col min="1026" max="1026" width="11" style="3" customWidth="1"/>
    <col min="1027" max="1027" width="9.85546875" style="3" customWidth="1"/>
    <col min="1028" max="1028" width="9.28515625" style="3" customWidth="1"/>
    <col min="1029" max="1029" width="9.85546875" style="3" customWidth="1"/>
    <col min="1030" max="1030" width="9.42578125" style="3" customWidth="1"/>
    <col min="1031" max="1031" width="11" style="3" customWidth="1"/>
    <col min="1032" max="1032" width="11.42578125" style="3" customWidth="1"/>
    <col min="1033" max="1033" width="11.85546875" style="3" customWidth="1"/>
    <col min="1034" max="1034" width="9.28515625" style="3" customWidth="1"/>
    <col min="1035" max="1035" width="11" style="3" customWidth="1"/>
    <col min="1036" max="1036" width="10" style="3" customWidth="1"/>
    <col min="1037" max="1037" width="10.5703125" style="3" customWidth="1"/>
    <col min="1038" max="1280" width="9.140625" style="3"/>
    <col min="1281" max="1281" width="13.28515625" style="3" customWidth="1"/>
    <col min="1282" max="1282" width="11" style="3" customWidth="1"/>
    <col min="1283" max="1283" width="9.85546875" style="3" customWidth="1"/>
    <col min="1284" max="1284" width="9.28515625" style="3" customWidth="1"/>
    <col min="1285" max="1285" width="9.85546875" style="3" customWidth="1"/>
    <col min="1286" max="1286" width="9.42578125" style="3" customWidth="1"/>
    <col min="1287" max="1287" width="11" style="3" customWidth="1"/>
    <col min="1288" max="1288" width="11.42578125" style="3" customWidth="1"/>
    <col min="1289" max="1289" width="11.85546875" style="3" customWidth="1"/>
    <col min="1290" max="1290" width="9.28515625" style="3" customWidth="1"/>
    <col min="1291" max="1291" width="11" style="3" customWidth="1"/>
    <col min="1292" max="1292" width="10" style="3" customWidth="1"/>
    <col min="1293" max="1293" width="10.5703125" style="3" customWidth="1"/>
    <col min="1294" max="1536" width="9.140625" style="3"/>
    <col min="1537" max="1537" width="13.28515625" style="3" customWidth="1"/>
    <col min="1538" max="1538" width="11" style="3" customWidth="1"/>
    <col min="1539" max="1539" width="9.85546875" style="3" customWidth="1"/>
    <col min="1540" max="1540" width="9.28515625" style="3" customWidth="1"/>
    <col min="1541" max="1541" width="9.85546875" style="3" customWidth="1"/>
    <col min="1542" max="1542" width="9.42578125" style="3" customWidth="1"/>
    <col min="1543" max="1543" width="11" style="3" customWidth="1"/>
    <col min="1544" max="1544" width="11.42578125" style="3" customWidth="1"/>
    <col min="1545" max="1545" width="11.85546875" style="3" customWidth="1"/>
    <col min="1546" max="1546" width="9.28515625" style="3" customWidth="1"/>
    <col min="1547" max="1547" width="11" style="3" customWidth="1"/>
    <col min="1548" max="1548" width="10" style="3" customWidth="1"/>
    <col min="1549" max="1549" width="10.5703125" style="3" customWidth="1"/>
    <col min="1550" max="1792" width="9.140625" style="3"/>
    <col min="1793" max="1793" width="13.28515625" style="3" customWidth="1"/>
    <col min="1794" max="1794" width="11" style="3" customWidth="1"/>
    <col min="1795" max="1795" width="9.85546875" style="3" customWidth="1"/>
    <col min="1796" max="1796" width="9.28515625" style="3" customWidth="1"/>
    <col min="1797" max="1797" width="9.85546875" style="3" customWidth="1"/>
    <col min="1798" max="1798" width="9.42578125" style="3" customWidth="1"/>
    <col min="1799" max="1799" width="11" style="3" customWidth="1"/>
    <col min="1800" max="1800" width="11.42578125" style="3" customWidth="1"/>
    <col min="1801" max="1801" width="11.85546875" style="3" customWidth="1"/>
    <col min="1802" max="1802" width="9.28515625" style="3" customWidth="1"/>
    <col min="1803" max="1803" width="11" style="3" customWidth="1"/>
    <col min="1804" max="1804" width="10" style="3" customWidth="1"/>
    <col min="1805" max="1805" width="10.5703125" style="3" customWidth="1"/>
    <col min="1806" max="2048" width="9.140625" style="3"/>
    <col min="2049" max="2049" width="13.28515625" style="3" customWidth="1"/>
    <col min="2050" max="2050" width="11" style="3" customWidth="1"/>
    <col min="2051" max="2051" width="9.85546875" style="3" customWidth="1"/>
    <col min="2052" max="2052" width="9.28515625" style="3" customWidth="1"/>
    <col min="2053" max="2053" width="9.85546875" style="3" customWidth="1"/>
    <col min="2054" max="2054" width="9.42578125" style="3" customWidth="1"/>
    <col min="2055" max="2055" width="11" style="3" customWidth="1"/>
    <col min="2056" max="2056" width="11.42578125" style="3" customWidth="1"/>
    <col min="2057" max="2057" width="11.85546875" style="3" customWidth="1"/>
    <col min="2058" max="2058" width="9.28515625" style="3" customWidth="1"/>
    <col min="2059" max="2059" width="11" style="3" customWidth="1"/>
    <col min="2060" max="2060" width="10" style="3" customWidth="1"/>
    <col min="2061" max="2061" width="10.5703125" style="3" customWidth="1"/>
    <col min="2062" max="2304" width="9.140625" style="3"/>
    <col min="2305" max="2305" width="13.28515625" style="3" customWidth="1"/>
    <col min="2306" max="2306" width="11" style="3" customWidth="1"/>
    <col min="2307" max="2307" width="9.85546875" style="3" customWidth="1"/>
    <col min="2308" max="2308" width="9.28515625" style="3" customWidth="1"/>
    <col min="2309" max="2309" width="9.85546875" style="3" customWidth="1"/>
    <col min="2310" max="2310" width="9.42578125" style="3" customWidth="1"/>
    <col min="2311" max="2311" width="11" style="3" customWidth="1"/>
    <col min="2312" max="2312" width="11.42578125" style="3" customWidth="1"/>
    <col min="2313" max="2313" width="11.85546875" style="3" customWidth="1"/>
    <col min="2314" max="2314" width="9.28515625" style="3" customWidth="1"/>
    <col min="2315" max="2315" width="11" style="3" customWidth="1"/>
    <col min="2316" max="2316" width="10" style="3" customWidth="1"/>
    <col min="2317" max="2317" width="10.5703125" style="3" customWidth="1"/>
    <col min="2318" max="2560" width="9.140625" style="3"/>
    <col min="2561" max="2561" width="13.28515625" style="3" customWidth="1"/>
    <col min="2562" max="2562" width="11" style="3" customWidth="1"/>
    <col min="2563" max="2563" width="9.85546875" style="3" customWidth="1"/>
    <col min="2564" max="2564" width="9.28515625" style="3" customWidth="1"/>
    <col min="2565" max="2565" width="9.85546875" style="3" customWidth="1"/>
    <col min="2566" max="2566" width="9.42578125" style="3" customWidth="1"/>
    <col min="2567" max="2567" width="11" style="3" customWidth="1"/>
    <col min="2568" max="2568" width="11.42578125" style="3" customWidth="1"/>
    <col min="2569" max="2569" width="11.85546875" style="3" customWidth="1"/>
    <col min="2570" max="2570" width="9.28515625" style="3" customWidth="1"/>
    <col min="2571" max="2571" width="11" style="3" customWidth="1"/>
    <col min="2572" max="2572" width="10" style="3" customWidth="1"/>
    <col min="2573" max="2573" width="10.5703125" style="3" customWidth="1"/>
    <col min="2574" max="2816" width="9.140625" style="3"/>
    <col min="2817" max="2817" width="13.28515625" style="3" customWidth="1"/>
    <col min="2818" max="2818" width="11" style="3" customWidth="1"/>
    <col min="2819" max="2819" width="9.85546875" style="3" customWidth="1"/>
    <col min="2820" max="2820" width="9.28515625" style="3" customWidth="1"/>
    <col min="2821" max="2821" width="9.85546875" style="3" customWidth="1"/>
    <col min="2822" max="2822" width="9.42578125" style="3" customWidth="1"/>
    <col min="2823" max="2823" width="11" style="3" customWidth="1"/>
    <col min="2824" max="2824" width="11.42578125" style="3" customWidth="1"/>
    <col min="2825" max="2825" width="11.85546875" style="3" customWidth="1"/>
    <col min="2826" max="2826" width="9.28515625" style="3" customWidth="1"/>
    <col min="2827" max="2827" width="11" style="3" customWidth="1"/>
    <col min="2828" max="2828" width="10" style="3" customWidth="1"/>
    <col min="2829" max="2829" width="10.5703125" style="3" customWidth="1"/>
    <col min="2830" max="3072" width="9.140625" style="3"/>
    <col min="3073" max="3073" width="13.28515625" style="3" customWidth="1"/>
    <col min="3074" max="3074" width="11" style="3" customWidth="1"/>
    <col min="3075" max="3075" width="9.85546875" style="3" customWidth="1"/>
    <col min="3076" max="3076" width="9.28515625" style="3" customWidth="1"/>
    <col min="3077" max="3077" width="9.85546875" style="3" customWidth="1"/>
    <col min="3078" max="3078" width="9.42578125" style="3" customWidth="1"/>
    <col min="3079" max="3079" width="11" style="3" customWidth="1"/>
    <col min="3080" max="3080" width="11.42578125" style="3" customWidth="1"/>
    <col min="3081" max="3081" width="11.85546875" style="3" customWidth="1"/>
    <col min="3082" max="3082" width="9.28515625" style="3" customWidth="1"/>
    <col min="3083" max="3083" width="11" style="3" customWidth="1"/>
    <col min="3084" max="3084" width="10" style="3" customWidth="1"/>
    <col min="3085" max="3085" width="10.5703125" style="3" customWidth="1"/>
    <col min="3086" max="3328" width="9.140625" style="3"/>
    <col min="3329" max="3329" width="13.28515625" style="3" customWidth="1"/>
    <col min="3330" max="3330" width="11" style="3" customWidth="1"/>
    <col min="3331" max="3331" width="9.85546875" style="3" customWidth="1"/>
    <col min="3332" max="3332" width="9.28515625" style="3" customWidth="1"/>
    <col min="3333" max="3333" width="9.85546875" style="3" customWidth="1"/>
    <col min="3334" max="3334" width="9.42578125" style="3" customWidth="1"/>
    <col min="3335" max="3335" width="11" style="3" customWidth="1"/>
    <col min="3336" max="3336" width="11.42578125" style="3" customWidth="1"/>
    <col min="3337" max="3337" width="11.85546875" style="3" customWidth="1"/>
    <col min="3338" max="3338" width="9.28515625" style="3" customWidth="1"/>
    <col min="3339" max="3339" width="11" style="3" customWidth="1"/>
    <col min="3340" max="3340" width="10" style="3" customWidth="1"/>
    <col min="3341" max="3341" width="10.5703125" style="3" customWidth="1"/>
    <col min="3342" max="3584" width="9.140625" style="3"/>
    <col min="3585" max="3585" width="13.28515625" style="3" customWidth="1"/>
    <col min="3586" max="3586" width="11" style="3" customWidth="1"/>
    <col min="3587" max="3587" width="9.85546875" style="3" customWidth="1"/>
    <col min="3588" max="3588" width="9.28515625" style="3" customWidth="1"/>
    <col min="3589" max="3589" width="9.85546875" style="3" customWidth="1"/>
    <col min="3590" max="3590" width="9.42578125" style="3" customWidth="1"/>
    <col min="3591" max="3591" width="11" style="3" customWidth="1"/>
    <col min="3592" max="3592" width="11.42578125" style="3" customWidth="1"/>
    <col min="3593" max="3593" width="11.85546875" style="3" customWidth="1"/>
    <col min="3594" max="3594" width="9.28515625" style="3" customWidth="1"/>
    <col min="3595" max="3595" width="11" style="3" customWidth="1"/>
    <col min="3596" max="3596" width="10" style="3" customWidth="1"/>
    <col min="3597" max="3597" width="10.5703125" style="3" customWidth="1"/>
    <col min="3598" max="3840" width="9.140625" style="3"/>
    <col min="3841" max="3841" width="13.28515625" style="3" customWidth="1"/>
    <col min="3842" max="3842" width="11" style="3" customWidth="1"/>
    <col min="3843" max="3843" width="9.85546875" style="3" customWidth="1"/>
    <col min="3844" max="3844" width="9.28515625" style="3" customWidth="1"/>
    <col min="3845" max="3845" width="9.85546875" style="3" customWidth="1"/>
    <col min="3846" max="3846" width="9.42578125" style="3" customWidth="1"/>
    <col min="3847" max="3847" width="11" style="3" customWidth="1"/>
    <col min="3848" max="3848" width="11.42578125" style="3" customWidth="1"/>
    <col min="3849" max="3849" width="11.85546875" style="3" customWidth="1"/>
    <col min="3850" max="3850" width="9.28515625" style="3" customWidth="1"/>
    <col min="3851" max="3851" width="11" style="3" customWidth="1"/>
    <col min="3852" max="3852" width="10" style="3" customWidth="1"/>
    <col min="3853" max="3853" width="10.5703125" style="3" customWidth="1"/>
    <col min="3854" max="4096" width="9.140625" style="3"/>
    <col min="4097" max="4097" width="13.28515625" style="3" customWidth="1"/>
    <col min="4098" max="4098" width="11" style="3" customWidth="1"/>
    <col min="4099" max="4099" width="9.85546875" style="3" customWidth="1"/>
    <col min="4100" max="4100" width="9.28515625" style="3" customWidth="1"/>
    <col min="4101" max="4101" width="9.85546875" style="3" customWidth="1"/>
    <col min="4102" max="4102" width="9.42578125" style="3" customWidth="1"/>
    <col min="4103" max="4103" width="11" style="3" customWidth="1"/>
    <col min="4104" max="4104" width="11.42578125" style="3" customWidth="1"/>
    <col min="4105" max="4105" width="11.85546875" style="3" customWidth="1"/>
    <col min="4106" max="4106" width="9.28515625" style="3" customWidth="1"/>
    <col min="4107" max="4107" width="11" style="3" customWidth="1"/>
    <col min="4108" max="4108" width="10" style="3" customWidth="1"/>
    <col min="4109" max="4109" width="10.5703125" style="3" customWidth="1"/>
    <col min="4110" max="4352" width="9.140625" style="3"/>
    <col min="4353" max="4353" width="13.28515625" style="3" customWidth="1"/>
    <col min="4354" max="4354" width="11" style="3" customWidth="1"/>
    <col min="4355" max="4355" width="9.85546875" style="3" customWidth="1"/>
    <col min="4356" max="4356" width="9.28515625" style="3" customWidth="1"/>
    <col min="4357" max="4357" width="9.85546875" style="3" customWidth="1"/>
    <col min="4358" max="4358" width="9.42578125" style="3" customWidth="1"/>
    <col min="4359" max="4359" width="11" style="3" customWidth="1"/>
    <col min="4360" max="4360" width="11.42578125" style="3" customWidth="1"/>
    <col min="4361" max="4361" width="11.85546875" style="3" customWidth="1"/>
    <col min="4362" max="4362" width="9.28515625" style="3" customWidth="1"/>
    <col min="4363" max="4363" width="11" style="3" customWidth="1"/>
    <col min="4364" max="4364" width="10" style="3" customWidth="1"/>
    <col min="4365" max="4365" width="10.5703125" style="3" customWidth="1"/>
    <col min="4366" max="4608" width="9.140625" style="3"/>
    <col min="4609" max="4609" width="13.28515625" style="3" customWidth="1"/>
    <col min="4610" max="4610" width="11" style="3" customWidth="1"/>
    <col min="4611" max="4611" width="9.85546875" style="3" customWidth="1"/>
    <col min="4612" max="4612" width="9.28515625" style="3" customWidth="1"/>
    <col min="4613" max="4613" width="9.85546875" style="3" customWidth="1"/>
    <col min="4614" max="4614" width="9.42578125" style="3" customWidth="1"/>
    <col min="4615" max="4615" width="11" style="3" customWidth="1"/>
    <col min="4616" max="4616" width="11.42578125" style="3" customWidth="1"/>
    <col min="4617" max="4617" width="11.85546875" style="3" customWidth="1"/>
    <col min="4618" max="4618" width="9.28515625" style="3" customWidth="1"/>
    <col min="4619" max="4619" width="11" style="3" customWidth="1"/>
    <col min="4620" max="4620" width="10" style="3" customWidth="1"/>
    <col min="4621" max="4621" width="10.5703125" style="3" customWidth="1"/>
    <col min="4622" max="4864" width="9.140625" style="3"/>
    <col min="4865" max="4865" width="13.28515625" style="3" customWidth="1"/>
    <col min="4866" max="4866" width="11" style="3" customWidth="1"/>
    <col min="4867" max="4867" width="9.85546875" style="3" customWidth="1"/>
    <col min="4868" max="4868" width="9.28515625" style="3" customWidth="1"/>
    <col min="4869" max="4869" width="9.85546875" style="3" customWidth="1"/>
    <col min="4870" max="4870" width="9.42578125" style="3" customWidth="1"/>
    <col min="4871" max="4871" width="11" style="3" customWidth="1"/>
    <col min="4872" max="4872" width="11.42578125" style="3" customWidth="1"/>
    <col min="4873" max="4873" width="11.85546875" style="3" customWidth="1"/>
    <col min="4874" max="4874" width="9.28515625" style="3" customWidth="1"/>
    <col min="4875" max="4875" width="11" style="3" customWidth="1"/>
    <col min="4876" max="4876" width="10" style="3" customWidth="1"/>
    <col min="4877" max="4877" width="10.5703125" style="3" customWidth="1"/>
    <col min="4878" max="5120" width="9.140625" style="3"/>
    <col min="5121" max="5121" width="13.28515625" style="3" customWidth="1"/>
    <col min="5122" max="5122" width="11" style="3" customWidth="1"/>
    <col min="5123" max="5123" width="9.85546875" style="3" customWidth="1"/>
    <col min="5124" max="5124" width="9.28515625" style="3" customWidth="1"/>
    <col min="5125" max="5125" width="9.85546875" style="3" customWidth="1"/>
    <col min="5126" max="5126" width="9.42578125" style="3" customWidth="1"/>
    <col min="5127" max="5127" width="11" style="3" customWidth="1"/>
    <col min="5128" max="5128" width="11.42578125" style="3" customWidth="1"/>
    <col min="5129" max="5129" width="11.85546875" style="3" customWidth="1"/>
    <col min="5130" max="5130" width="9.28515625" style="3" customWidth="1"/>
    <col min="5131" max="5131" width="11" style="3" customWidth="1"/>
    <col min="5132" max="5132" width="10" style="3" customWidth="1"/>
    <col min="5133" max="5133" width="10.5703125" style="3" customWidth="1"/>
    <col min="5134" max="5376" width="9.140625" style="3"/>
    <col min="5377" max="5377" width="13.28515625" style="3" customWidth="1"/>
    <col min="5378" max="5378" width="11" style="3" customWidth="1"/>
    <col min="5379" max="5379" width="9.85546875" style="3" customWidth="1"/>
    <col min="5380" max="5380" width="9.28515625" style="3" customWidth="1"/>
    <col min="5381" max="5381" width="9.85546875" style="3" customWidth="1"/>
    <col min="5382" max="5382" width="9.42578125" style="3" customWidth="1"/>
    <col min="5383" max="5383" width="11" style="3" customWidth="1"/>
    <col min="5384" max="5384" width="11.42578125" style="3" customWidth="1"/>
    <col min="5385" max="5385" width="11.85546875" style="3" customWidth="1"/>
    <col min="5386" max="5386" width="9.28515625" style="3" customWidth="1"/>
    <col min="5387" max="5387" width="11" style="3" customWidth="1"/>
    <col min="5388" max="5388" width="10" style="3" customWidth="1"/>
    <col min="5389" max="5389" width="10.5703125" style="3" customWidth="1"/>
    <col min="5390" max="5632" width="9.140625" style="3"/>
    <col min="5633" max="5633" width="13.28515625" style="3" customWidth="1"/>
    <col min="5634" max="5634" width="11" style="3" customWidth="1"/>
    <col min="5635" max="5635" width="9.85546875" style="3" customWidth="1"/>
    <col min="5636" max="5636" width="9.28515625" style="3" customWidth="1"/>
    <col min="5637" max="5637" width="9.85546875" style="3" customWidth="1"/>
    <col min="5638" max="5638" width="9.42578125" style="3" customWidth="1"/>
    <col min="5639" max="5639" width="11" style="3" customWidth="1"/>
    <col min="5640" max="5640" width="11.42578125" style="3" customWidth="1"/>
    <col min="5641" max="5641" width="11.85546875" style="3" customWidth="1"/>
    <col min="5642" max="5642" width="9.28515625" style="3" customWidth="1"/>
    <col min="5643" max="5643" width="11" style="3" customWidth="1"/>
    <col min="5644" max="5644" width="10" style="3" customWidth="1"/>
    <col min="5645" max="5645" width="10.5703125" style="3" customWidth="1"/>
    <col min="5646" max="5888" width="9.140625" style="3"/>
    <col min="5889" max="5889" width="13.28515625" style="3" customWidth="1"/>
    <col min="5890" max="5890" width="11" style="3" customWidth="1"/>
    <col min="5891" max="5891" width="9.85546875" style="3" customWidth="1"/>
    <col min="5892" max="5892" width="9.28515625" style="3" customWidth="1"/>
    <col min="5893" max="5893" width="9.85546875" style="3" customWidth="1"/>
    <col min="5894" max="5894" width="9.42578125" style="3" customWidth="1"/>
    <col min="5895" max="5895" width="11" style="3" customWidth="1"/>
    <col min="5896" max="5896" width="11.42578125" style="3" customWidth="1"/>
    <col min="5897" max="5897" width="11.85546875" style="3" customWidth="1"/>
    <col min="5898" max="5898" width="9.28515625" style="3" customWidth="1"/>
    <col min="5899" max="5899" width="11" style="3" customWidth="1"/>
    <col min="5900" max="5900" width="10" style="3" customWidth="1"/>
    <col min="5901" max="5901" width="10.5703125" style="3" customWidth="1"/>
    <col min="5902" max="6144" width="9.140625" style="3"/>
    <col min="6145" max="6145" width="13.28515625" style="3" customWidth="1"/>
    <col min="6146" max="6146" width="11" style="3" customWidth="1"/>
    <col min="6147" max="6147" width="9.85546875" style="3" customWidth="1"/>
    <col min="6148" max="6148" width="9.28515625" style="3" customWidth="1"/>
    <col min="6149" max="6149" width="9.85546875" style="3" customWidth="1"/>
    <col min="6150" max="6150" width="9.42578125" style="3" customWidth="1"/>
    <col min="6151" max="6151" width="11" style="3" customWidth="1"/>
    <col min="6152" max="6152" width="11.42578125" style="3" customWidth="1"/>
    <col min="6153" max="6153" width="11.85546875" style="3" customWidth="1"/>
    <col min="6154" max="6154" width="9.28515625" style="3" customWidth="1"/>
    <col min="6155" max="6155" width="11" style="3" customWidth="1"/>
    <col min="6156" max="6156" width="10" style="3" customWidth="1"/>
    <col min="6157" max="6157" width="10.5703125" style="3" customWidth="1"/>
    <col min="6158" max="6400" width="9.140625" style="3"/>
    <col min="6401" max="6401" width="13.28515625" style="3" customWidth="1"/>
    <col min="6402" max="6402" width="11" style="3" customWidth="1"/>
    <col min="6403" max="6403" width="9.85546875" style="3" customWidth="1"/>
    <col min="6404" max="6404" width="9.28515625" style="3" customWidth="1"/>
    <col min="6405" max="6405" width="9.85546875" style="3" customWidth="1"/>
    <col min="6406" max="6406" width="9.42578125" style="3" customWidth="1"/>
    <col min="6407" max="6407" width="11" style="3" customWidth="1"/>
    <col min="6408" max="6408" width="11.42578125" style="3" customWidth="1"/>
    <col min="6409" max="6409" width="11.85546875" style="3" customWidth="1"/>
    <col min="6410" max="6410" width="9.28515625" style="3" customWidth="1"/>
    <col min="6411" max="6411" width="11" style="3" customWidth="1"/>
    <col min="6412" max="6412" width="10" style="3" customWidth="1"/>
    <col min="6413" max="6413" width="10.5703125" style="3" customWidth="1"/>
    <col min="6414" max="6656" width="9.140625" style="3"/>
    <col min="6657" max="6657" width="13.28515625" style="3" customWidth="1"/>
    <col min="6658" max="6658" width="11" style="3" customWidth="1"/>
    <col min="6659" max="6659" width="9.85546875" style="3" customWidth="1"/>
    <col min="6660" max="6660" width="9.28515625" style="3" customWidth="1"/>
    <col min="6661" max="6661" width="9.85546875" style="3" customWidth="1"/>
    <col min="6662" max="6662" width="9.42578125" style="3" customWidth="1"/>
    <col min="6663" max="6663" width="11" style="3" customWidth="1"/>
    <col min="6664" max="6664" width="11.42578125" style="3" customWidth="1"/>
    <col min="6665" max="6665" width="11.85546875" style="3" customWidth="1"/>
    <col min="6666" max="6666" width="9.28515625" style="3" customWidth="1"/>
    <col min="6667" max="6667" width="11" style="3" customWidth="1"/>
    <col min="6668" max="6668" width="10" style="3" customWidth="1"/>
    <col min="6669" max="6669" width="10.5703125" style="3" customWidth="1"/>
    <col min="6670" max="6912" width="9.140625" style="3"/>
    <col min="6913" max="6913" width="13.28515625" style="3" customWidth="1"/>
    <col min="6914" max="6914" width="11" style="3" customWidth="1"/>
    <col min="6915" max="6915" width="9.85546875" style="3" customWidth="1"/>
    <col min="6916" max="6916" width="9.28515625" style="3" customWidth="1"/>
    <col min="6917" max="6917" width="9.85546875" style="3" customWidth="1"/>
    <col min="6918" max="6918" width="9.42578125" style="3" customWidth="1"/>
    <col min="6919" max="6919" width="11" style="3" customWidth="1"/>
    <col min="6920" max="6920" width="11.42578125" style="3" customWidth="1"/>
    <col min="6921" max="6921" width="11.85546875" style="3" customWidth="1"/>
    <col min="6922" max="6922" width="9.28515625" style="3" customWidth="1"/>
    <col min="6923" max="6923" width="11" style="3" customWidth="1"/>
    <col min="6924" max="6924" width="10" style="3" customWidth="1"/>
    <col min="6925" max="6925" width="10.5703125" style="3" customWidth="1"/>
    <col min="6926" max="7168" width="9.140625" style="3"/>
    <col min="7169" max="7169" width="13.28515625" style="3" customWidth="1"/>
    <col min="7170" max="7170" width="11" style="3" customWidth="1"/>
    <col min="7171" max="7171" width="9.85546875" style="3" customWidth="1"/>
    <col min="7172" max="7172" width="9.28515625" style="3" customWidth="1"/>
    <col min="7173" max="7173" width="9.85546875" style="3" customWidth="1"/>
    <col min="7174" max="7174" width="9.42578125" style="3" customWidth="1"/>
    <col min="7175" max="7175" width="11" style="3" customWidth="1"/>
    <col min="7176" max="7176" width="11.42578125" style="3" customWidth="1"/>
    <col min="7177" max="7177" width="11.85546875" style="3" customWidth="1"/>
    <col min="7178" max="7178" width="9.28515625" style="3" customWidth="1"/>
    <col min="7179" max="7179" width="11" style="3" customWidth="1"/>
    <col min="7180" max="7180" width="10" style="3" customWidth="1"/>
    <col min="7181" max="7181" width="10.5703125" style="3" customWidth="1"/>
    <col min="7182" max="7424" width="9.140625" style="3"/>
    <col min="7425" max="7425" width="13.28515625" style="3" customWidth="1"/>
    <col min="7426" max="7426" width="11" style="3" customWidth="1"/>
    <col min="7427" max="7427" width="9.85546875" style="3" customWidth="1"/>
    <col min="7428" max="7428" width="9.28515625" style="3" customWidth="1"/>
    <col min="7429" max="7429" width="9.85546875" style="3" customWidth="1"/>
    <col min="7430" max="7430" width="9.42578125" style="3" customWidth="1"/>
    <col min="7431" max="7431" width="11" style="3" customWidth="1"/>
    <col min="7432" max="7432" width="11.42578125" style="3" customWidth="1"/>
    <col min="7433" max="7433" width="11.85546875" style="3" customWidth="1"/>
    <col min="7434" max="7434" width="9.28515625" style="3" customWidth="1"/>
    <col min="7435" max="7435" width="11" style="3" customWidth="1"/>
    <col min="7436" max="7436" width="10" style="3" customWidth="1"/>
    <col min="7437" max="7437" width="10.5703125" style="3" customWidth="1"/>
    <col min="7438" max="7680" width="9.140625" style="3"/>
    <col min="7681" max="7681" width="13.28515625" style="3" customWidth="1"/>
    <col min="7682" max="7682" width="11" style="3" customWidth="1"/>
    <col min="7683" max="7683" width="9.85546875" style="3" customWidth="1"/>
    <col min="7684" max="7684" width="9.28515625" style="3" customWidth="1"/>
    <col min="7685" max="7685" width="9.85546875" style="3" customWidth="1"/>
    <col min="7686" max="7686" width="9.42578125" style="3" customWidth="1"/>
    <col min="7687" max="7687" width="11" style="3" customWidth="1"/>
    <col min="7688" max="7688" width="11.42578125" style="3" customWidth="1"/>
    <col min="7689" max="7689" width="11.85546875" style="3" customWidth="1"/>
    <col min="7690" max="7690" width="9.28515625" style="3" customWidth="1"/>
    <col min="7691" max="7691" width="11" style="3" customWidth="1"/>
    <col min="7692" max="7692" width="10" style="3" customWidth="1"/>
    <col min="7693" max="7693" width="10.5703125" style="3" customWidth="1"/>
    <col min="7694" max="7936" width="9.140625" style="3"/>
    <col min="7937" max="7937" width="13.28515625" style="3" customWidth="1"/>
    <col min="7938" max="7938" width="11" style="3" customWidth="1"/>
    <col min="7939" max="7939" width="9.85546875" style="3" customWidth="1"/>
    <col min="7940" max="7940" width="9.28515625" style="3" customWidth="1"/>
    <col min="7941" max="7941" width="9.85546875" style="3" customWidth="1"/>
    <col min="7942" max="7942" width="9.42578125" style="3" customWidth="1"/>
    <col min="7943" max="7943" width="11" style="3" customWidth="1"/>
    <col min="7944" max="7944" width="11.42578125" style="3" customWidth="1"/>
    <col min="7945" max="7945" width="11.85546875" style="3" customWidth="1"/>
    <col min="7946" max="7946" width="9.28515625" style="3" customWidth="1"/>
    <col min="7947" max="7947" width="11" style="3" customWidth="1"/>
    <col min="7948" max="7948" width="10" style="3" customWidth="1"/>
    <col min="7949" max="7949" width="10.5703125" style="3" customWidth="1"/>
    <col min="7950" max="8192" width="9.140625" style="3"/>
    <col min="8193" max="8193" width="13.28515625" style="3" customWidth="1"/>
    <col min="8194" max="8194" width="11" style="3" customWidth="1"/>
    <col min="8195" max="8195" width="9.85546875" style="3" customWidth="1"/>
    <col min="8196" max="8196" width="9.28515625" style="3" customWidth="1"/>
    <col min="8197" max="8197" width="9.85546875" style="3" customWidth="1"/>
    <col min="8198" max="8198" width="9.42578125" style="3" customWidth="1"/>
    <col min="8199" max="8199" width="11" style="3" customWidth="1"/>
    <col min="8200" max="8200" width="11.42578125" style="3" customWidth="1"/>
    <col min="8201" max="8201" width="11.85546875" style="3" customWidth="1"/>
    <col min="8202" max="8202" width="9.28515625" style="3" customWidth="1"/>
    <col min="8203" max="8203" width="11" style="3" customWidth="1"/>
    <col min="8204" max="8204" width="10" style="3" customWidth="1"/>
    <col min="8205" max="8205" width="10.5703125" style="3" customWidth="1"/>
    <col min="8206" max="8448" width="9.140625" style="3"/>
    <col min="8449" max="8449" width="13.28515625" style="3" customWidth="1"/>
    <col min="8450" max="8450" width="11" style="3" customWidth="1"/>
    <col min="8451" max="8451" width="9.85546875" style="3" customWidth="1"/>
    <col min="8452" max="8452" width="9.28515625" style="3" customWidth="1"/>
    <col min="8453" max="8453" width="9.85546875" style="3" customWidth="1"/>
    <col min="8454" max="8454" width="9.42578125" style="3" customWidth="1"/>
    <col min="8455" max="8455" width="11" style="3" customWidth="1"/>
    <col min="8456" max="8456" width="11.42578125" style="3" customWidth="1"/>
    <col min="8457" max="8457" width="11.85546875" style="3" customWidth="1"/>
    <col min="8458" max="8458" width="9.28515625" style="3" customWidth="1"/>
    <col min="8459" max="8459" width="11" style="3" customWidth="1"/>
    <col min="8460" max="8460" width="10" style="3" customWidth="1"/>
    <col min="8461" max="8461" width="10.5703125" style="3" customWidth="1"/>
    <col min="8462" max="8704" width="9.140625" style="3"/>
    <col min="8705" max="8705" width="13.28515625" style="3" customWidth="1"/>
    <col min="8706" max="8706" width="11" style="3" customWidth="1"/>
    <col min="8707" max="8707" width="9.85546875" style="3" customWidth="1"/>
    <col min="8708" max="8708" width="9.28515625" style="3" customWidth="1"/>
    <col min="8709" max="8709" width="9.85546875" style="3" customWidth="1"/>
    <col min="8710" max="8710" width="9.42578125" style="3" customWidth="1"/>
    <col min="8711" max="8711" width="11" style="3" customWidth="1"/>
    <col min="8712" max="8712" width="11.42578125" style="3" customWidth="1"/>
    <col min="8713" max="8713" width="11.85546875" style="3" customWidth="1"/>
    <col min="8714" max="8714" width="9.28515625" style="3" customWidth="1"/>
    <col min="8715" max="8715" width="11" style="3" customWidth="1"/>
    <col min="8716" max="8716" width="10" style="3" customWidth="1"/>
    <col min="8717" max="8717" width="10.5703125" style="3" customWidth="1"/>
    <col min="8718" max="8960" width="9.140625" style="3"/>
    <col min="8961" max="8961" width="13.28515625" style="3" customWidth="1"/>
    <col min="8962" max="8962" width="11" style="3" customWidth="1"/>
    <col min="8963" max="8963" width="9.85546875" style="3" customWidth="1"/>
    <col min="8964" max="8964" width="9.28515625" style="3" customWidth="1"/>
    <col min="8965" max="8965" width="9.85546875" style="3" customWidth="1"/>
    <col min="8966" max="8966" width="9.42578125" style="3" customWidth="1"/>
    <col min="8967" max="8967" width="11" style="3" customWidth="1"/>
    <col min="8968" max="8968" width="11.42578125" style="3" customWidth="1"/>
    <col min="8969" max="8969" width="11.85546875" style="3" customWidth="1"/>
    <col min="8970" max="8970" width="9.28515625" style="3" customWidth="1"/>
    <col min="8971" max="8971" width="11" style="3" customWidth="1"/>
    <col min="8972" max="8972" width="10" style="3" customWidth="1"/>
    <col min="8973" max="8973" width="10.5703125" style="3" customWidth="1"/>
    <col min="8974" max="9216" width="9.140625" style="3"/>
    <col min="9217" max="9217" width="13.28515625" style="3" customWidth="1"/>
    <col min="9218" max="9218" width="11" style="3" customWidth="1"/>
    <col min="9219" max="9219" width="9.85546875" style="3" customWidth="1"/>
    <col min="9220" max="9220" width="9.28515625" style="3" customWidth="1"/>
    <col min="9221" max="9221" width="9.85546875" style="3" customWidth="1"/>
    <col min="9222" max="9222" width="9.42578125" style="3" customWidth="1"/>
    <col min="9223" max="9223" width="11" style="3" customWidth="1"/>
    <col min="9224" max="9224" width="11.42578125" style="3" customWidth="1"/>
    <col min="9225" max="9225" width="11.85546875" style="3" customWidth="1"/>
    <col min="9226" max="9226" width="9.28515625" style="3" customWidth="1"/>
    <col min="9227" max="9227" width="11" style="3" customWidth="1"/>
    <col min="9228" max="9228" width="10" style="3" customWidth="1"/>
    <col min="9229" max="9229" width="10.5703125" style="3" customWidth="1"/>
    <col min="9230" max="9472" width="9.140625" style="3"/>
    <col min="9473" max="9473" width="13.28515625" style="3" customWidth="1"/>
    <col min="9474" max="9474" width="11" style="3" customWidth="1"/>
    <col min="9475" max="9475" width="9.85546875" style="3" customWidth="1"/>
    <col min="9476" max="9476" width="9.28515625" style="3" customWidth="1"/>
    <col min="9477" max="9477" width="9.85546875" style="3" customWidth="1"/>
    <col min="9478" max="9478" width="9.42578125" style="3" customWidth="1"/>
    <col min="9479" max="9479" width="11" style="3" customWidth="1"/>
    <col min="9480" max="9480" width="11.42578125" style="3" customWidth="1"/>
    <col min="9481" max="9481" width="11.85546875" style="3" customWidth="1"/>
    <col min="9482" max="9482" width="9.28515625" style="3" customWidth="1"/>
    <col min="9483" max="9483" width="11" style="3" customWidth="1"/>
    <col min="9484" max="9484" width="10" style="3" customWidth="1"/>
    <col min="9485" max="9485" width="10.5703125" style="3" customWidth="1"/>
    <col min="9486" max="9728" width="9.140625" style="3"/>
    <col min="9729" max="9729" width="13.28515625" style="3" customWidth="1"/>
    <col min="9730" max="9730" width="11" style="3" customWidth="1"/>
    <col min="9731" max="9731" width="9.85546875" style="3" customWidth="1"/>
    <col min="9732" max="9732" width="9.28515625" style="3" customWidth="1"/>
    <col min="9733" max="9733" width="9.85546875" style="3" customWidth="1"/>
    <col min="9734" max="9734" width="9.42578125" style="3" customWidth="1"/>
    <col min="9735" max="9735" width="11" style="3" customWidth="1"/>
    <col min="9736" max="9736" width="11.42578125" style="3" customWidth="1"/>
    <col min="9737" max="9737" width="11.85546875" style="3" customWidth="1"/>
    <col min="9738" max="9738" width="9.28515625" style="3" customWidth="1"/>
    <col min="9739" max="9739" width="11" style="3" customWidth="1"/>
    <col min="9740" max="9740" width="10" style="3" customWidth="1"/>
    <col min="9741" max="9741" width="10.5703125" style="3" customWidth="1"/>
    <col min="9742" max="9984" width="9.140625" style="3"/>
    <col min="9985" max="9985" width="13.28515625" style="3" customWidth="1"/>
    <col min="9986" max="9986" width="11" style="3" customWidth="1"/>
    <col min="9987" max="9987" width="9.85546875" style="3" customWidth="1"/>
    <col min="9988" max="9988" width="9.28515625" style="3" customWidth="1"/>
    <col min="9989" max="9989" width="9.85546875" style="3" customWidth="1"/>
    <col min="9990" max="9990" width="9.42578125" style="3" customWidth="1"/>
    <col min="9991" max="9991" width="11" style="3" customWidth="1"/>
    <col min="9992" max="9992" width="11.42578125" style="3" customWidth="1"/>
    <col min="9993" max="9993" width="11.85546875" style="3" customWidth="1"/>
    <col min="9994" max="9994" width="9.28515625" style="3" customWidth="1"/>
    <col min="9995" max="9995" width="11" style="3" customWidth="1"/>
    <col min="9996" max="9996" width="10" style="3" customWidth="1"/>
    <col min="9997" max="9997" width="10.5703125" style="3" customWidth="1"/>
    <col min="9998" max="10240" width="9.140625" style="3"/>
    <col min="10241" max="10241" width="13.28515625" style="3" customWidth="1"/>
    <col min="10242" max="10242" width="11" style="3" customWidth="1"/>
    <col min="10243" max="10243" width="9.85546875" style="3" customWidth="1"/>
    <col min="10244" max="10244" width="9.28515625" style="3" customWidth="1"/>
    <col min="10245" max="10245" width="9.85546875" style="3" customWidth="1"/>
    <col min="10246" max="10246" width="9.42578125" style="3" customWidth="1"/>
    <col min="10247" max="10247" width="11" style="3" customWidth="1"/>
    <col min="10248" max="10248" width="11.42578125" style="3" customWidth="1"/>
    <col min="10249" max="10249" width="11.85546875" style="3" customWidth="1"/>
    <col min="10250" max="10250" width="9.28515625" style="3" customWidth="1"/>
    <col min="10251" max="10251" width="11" style="3" customWidth="1"/>
    <col min="10252" max="10252" width="10" style="3" customWidth="1"/>
    <col min="10253" max="10253" width="10.5703125" style="3" customWidth="1"/>
    <col min="10254" max="10496" width="9.140625" style="3"/>
    <col min="10497" max="10497" width="13.28515625" style="3" customWidth="1"/>
    <col min="10498" max="10498" width="11" style="3" customWidth="1"/>
    <col min="10499" max="10499" width="9.85546875" style="3" customWidth="1"/>
    <col min="10500" max="10500" width="9.28515625" style="3" customWidth="1"/>
    <col min="10501" max="10501" width="9.85546875" style="3" customWidth="1"/>
    <col min="10502" max="10502" width="9.42578125" style="3" customWidth="1"/>
    <col min="10503" max="10503" width="11" style="3" customWidth="1"/>
    <col min="10504" max="10504" width="11.42578125" style="3" customWidth="1"/>
    <col min="10505" max="10505" width="11.85546875" style="3" customWidth="1"/>
    <col min="10506" max="10506" width="9.28515625" style="3" customWidth="1"/>
    <col min="10507" max="10507" width="11" style="3" customWidth="1"/>
    <col min="10508" max="10508" width="10" style="3" customWidth="1"/>
    <col min="10509" max="10509" width="10.5703125" style="3" customWidth="1"/>
    <col min="10510" max="10752" width="9.140625" style="3"/>
    <col min="10753" max="10753" width="13.28515625" style="3" customWidth="1"/>
    <col min="10754" max="10754" width="11" style="3" customWidth="1"/>
    <col min="10755" max="10755" width="9.85546875" style="3" customWidth="1"/>
    <col min="10756" max="10756" width="9.28515625" style="3" customWidth="1"/>
    <col min="10757" max="10757" width="9.85546875" style="3" customWidth="1"/>
    <col min="10758" max="10758" width="9.42578125" style="3" customWidth="1"/>
    <col min="10759" max="10759" width="11" style="3" customWidth="1"/>
    <col min="10760" max="10760" width="11.42578125" style="3" customWidth="1"/>
    <col min="10761" max="10761" width="11.85546875" style="3" customWidth="1"/>
    <col min="10762" max="10762" width="9.28515625" style="3" customWidth="1"/>
    <col min="10763" max="10763" width="11" style="3" customWidth="1"/>
    <col min="10764" max="10764" width="10" style="3" customWidth="1"/>
    <col min="10765" max="10765" width="10.5703125" style="3" customWidth="1"/>
    <col min="10766" max="11008" width="9.140625" style="3"/>
    <col min="11009" max="11009" width="13.28515625" style="3" customWidth="1"/>
    <col min="11010" max="11010" width="11" style="3" customWidth="1"/>
    <col min="11011" max="11011" width="9.85546875" style="3" customWidth="1"/>
    <col min="11012" max="11012" width="9.28515625" style="3" customWidth="1"/>
    <col min="11013" max="11013" width="9.85546875" style="3" customWidth="1"/>
    <col min="11014" max="11014" width="9.42578125" style="3" customWidth="1"/>
    <col min="11015" max="11015" width="11" style="3" customWidth="1"/>
    <col min="11016" max="11016" width="11.42578125" style="3" customWidth="1"/>
    <col min="11017" max="11017" width="11.85546875" style="3" customWidth="1"/>
    <col min="11018" max="11018" width="9.28515625" style="3" customWidth="1"/>
    <col min="11019" max="11019" width="11" style="3" customWidth="1"/>
    <col min="11020" max="11020" width="10" style="3" customWidth="1"/>
    <col min="11021" max="11021" width="10.5703125" style="3" customWidth="1"/>
    <col min="11022" max="11264" width="9.140625" style="3"/>
    <col min="11265" max="11265" width="13.28515625" style="3" customWidth="1"/>
    <col min="11266" max="11266" width="11" style="3" customWidth="1"/>
    <col min="11267" max="11267" width="9.85546875" style="3" customWidth="1"/>
    <col min="11268" max="11268" width="9.28515625" style="3" customWidth="1"/>
    <col min="11269" max="11269" width="9.85546875" style="3" customWidth="1"/>
    <col min="11270" max="11270" width="9.42578125" style="3" customWidth="1"/>
    <col min="11271" max="11271" width="11" style="3" customWidth="1"/>
    <col min="11272" max="11272" width="11.42578125" style="3" customWidth="1"/>
    <col min="11273" max="11273" width="11.85546875" style="3" customWidth="1"/>
    <col min="11274" max="11274" width="9.28515625" style="3" customWidth="1"/>
    <col min="11275" max="11275" width="11" style="3" customWidth="1"/>
    <col min="11276" max="11276" width="10" style="3" customWidth="1"/>
    <col min="11277" max="11277" width="10.5703125" style="3" customWidth="1"/>
    <col min="11278" max="11520" width="9.140625" style="3"/>
    <col min="11521" max="11521" width="13.28515625" style="3" customWidth="1"/>
    <col min="11522" max="11522" width="11" style="3" customWidth="1"/>
    <col min="11523" max="11523" width="9.85546875" style="3" customWidth="1"/>
    <col min="11524" max="11524" width="9.28515625" style="3" customWidth="1"/>
    <col min="11525" max="11525" width="9.85546875" style="3" customWidth="1"/>
    <col min="11526" max="11526" width="9.42578125" style="3" customWidth="1"/>
    <col min="11527" max="11527" width="11" style="3" customWidth="1"/>
    <col min="11528" max="11528" width="11.42578125" style="3" customWidth="1"/>
    <col min="11529" max="11529" width="11.85546875" style="3" customWidth="1"/>
    <col min="11530" max="11530" width="9.28515625" style="3" customWidth="1"/>
    <col min="11531" max="11531" width="11" style="3" customWidth="1"/>
    <col min="11532" max="11532" width="10" style="3" customWidth="1"/>
    <col min="11533" max="11533" width="10.5703125" style="3" customWidth="1"/>
    <col min="11534" max="11776" width="9.140625" style="3"/>
    <col min="11777" max="11777" width="13.28515625" style="3" customWidth="1"/>
    <col min="11778" max="11778" width="11" style="3" customWidth="1"/>
    <col min="11779" max="11779" width="9.85546875" style="3" customWidth="1"/>
    <col min="11780" max="11780" width="9.28515625" style="3" customWidth="1"/>
    <col min="11781" max="11781" width="9.85546875" style="3" customWidth="1"/>
    <col min="11782" max="11782" width="9.42578125" style="3" customWidth="1"/>
    <col min="11783" max="11783" width="11" style="3" customWidth="1"/>
    <col min="11784" max="11784" width="11.42578125" style="3" customWidth="1"/>
    <col min="11785" max="11785" width="11.85546875" style="3" customWidth="1"/>
    <col min="11786" max="11786" width="9.28515625" style="3" customWidth="1"/>
    <col min="11787" max="11787" width="11" style="3" customWidth="1"/>
    <col min="11788" max="11788" width="10" style="3" customWidth="1"/>
    <col min="11789" max="11789" width="10.5703125" style="3" customWidth="1"/>
    <col min="11790" max="12032" width="9.140625" style="3"/>
    <col min="12033" max="12033" width="13.28515625" style="3" customWidth="1"/>
    <col min="12034" max="12034" width="11" style="3" customWidth="1"/>
    <col min="12035" max="12035" width="9.85546875" style="3" customWidth="1"/>
    <col min="12036" max="12036" width="9.28515625" style="3" customWidth="1"/>
    <col min="12037" max="12037" width="9.85546875" style="3" customWidth="1"/>
    <col min="12038" max="12038" width="9.42578125" style="3" customWidth="1"/>
    <col min="12039" max="12039" width="11" style="3" customWidth="1"/>
    <col min="12040" max="12040" width="11.42578125" style="3" customWidth="1"/>
    <col min="12041" max="12041" width="11.85546875" style="3" customWidth="1"/>
    <col min="12042" max="12042" width="9.28515625" style="3" customWidth="1"/>
    <col min="12043" max="12043" width="11" style="3" customWidth="1"/>
    <col min="12044" max="12044" width="10" style="3" customWidth="1"/>
    <col min="12045" max="12045" width="10.5703125" style="3" customWidth="1"/>
    <col min="12046" max="12288" width="9.140625" style="3"/>
    <col min="12289" max="12289" width="13.28515625" style="3" customWidth="1"/>
    <col min="12290" max="12290" width="11" style="3" customWidth="1"/>
    <col min="12291" max="12291" width="9.85546875" style="3" customWidth="1"/>
    <col min="12292" max="12292" width="9.28515625" style="3" customWidth="1"/>
    <col min="12293" max="12293" width="9.85546875" style="3" customWidth="1"/>
    <col min="12294" max="12294" width="9.42578125" style="3" customWidth="1"/>
    <col min="12295" max="12295" width="11" style="3" customWidth="1"/>
    <col min="12296" max="12296" width="11.42578125" style="3" customWidth="1"/>
    <col min="12297" max="12297" width="11.85546875" style="3" customWidth="1"/>
    <col min="12298" max="12298" width="9.28515625" style="3" customWidth="1"/>
    <col min="12299" max="12299" width="11" style="3" customWidth="1"/>
    <col min="12300" max="12300" width="10" style="3" customWidth="1"/>
    <col min="12301" max="12301" width="10.5703125" style="3" customWidth="1"/>
    <col min="12302" max="12544" width="9.140625" style="3"/>
    <col min="12545" max="12545" width="13.28515625" style="3" customWidth="1"/>
    <col min="12546" max="12546" width="11" style="3" customWidth="1"/>
    <col min="12547" max="12547" width="9.85546875" style="3" customWidth="1"/>
    <col min="12548" max="12548" width="9.28515625" style="3" customWidth="1"/>
    <col min="12549" max="12549" width="9.85546875" style="3" customWidth="1"/>
    <col min="12550" max="12550" width="9.42578125" style="3" customWidth="1"/>
    <col min="12551" max="12551" width="11" style="3" customWidth="1"/>
    <col min="12552" max="12552" width="11.42578125" style="3" customWidth="1"/>
    <col min="12553" max="12553" width="11.85546875" style="3" customWidth="1"/>
    <col min="12554" max="12554" width="9.28515625" style="3" customWidth="1"/>
    <col min="12555" max="12555" width="11" style="3" customWidth="1"/>
    <col min="12556" max="12556" width="10" style="3" customWidth="1"/>
    <col min="12557" max="12557" width="10.5703125" style="3" customWidth="1"/>
    <col min="12558" max="12800" width="9.140625" style="3"/>
    <col min="12801" max="12801" width="13.28515625" style="3" customWidth="1"/>
    <col min="12802" max="12802" width="11" style="3" customWidth="1"/>
    <col min="12803" max="12803" width="9.85546875" style="3" customWidth="1"/>
    <col min="12804" max="12804" width="9.28515625" style="3" customWidth="1"/>
    <col min="12805" max="12805" width="9.85546875" style="3" customWidth="1"/>
    <col min="12806" max="12806" width="9.42578125" style="3" customWidth="1"/>
    <col min="12807" max="12807" width="11" style="3" customWidth="1"/>
    <col min="12808" max="12808" width="11.42578125" style="3" customWidth="1"/>
    <col min="12809" max="12809" width="11.85546875" style="3" customWidth="1"/>
    <col min="12810" max="12810" width="9.28515625" style="3" customWidth="1"/>
    <col min="12811" max="12811" width="11" style="3" customWidth="1"/>
    <col min="12812" max="12812" width="10" style="3" customWidth="1"/>
    <col min="12813" max="12813" width="10.5703125" style="3" customWidth="1"/>
    <col min="12814" max="13056" width="9.140625" style="3"/>
    <col min="13057" max="13057" width="13.28515625" style="3" customWidth="1"/>
    <col min="13058" max="13058" width="11" style="3" customWidth="1"/>
    <col min="13059" max="13059" width="9.85546875" style="3" customWidth="1"/>
    <col min="13060" max="13060" width="9.28515625" style="3" customWidth="1"/>
    <col min="13061" max="13061" width="9.85546875" style="3" customWidth="1"/>
    <col min="13062" max="13062" width="9.42578125" style="3" customWidth="1"/>
    <col min="13063" max="13063" width="11" style="3" customWidth="1"/>
    <col min="13064" max="13064" width="11.42578125" style="3" customWidth="1"/>
    <col min="13065" max="13065" width="11.85546875" style="3" customWidth="1"/>
    <col min="13066" max="13066" width="9.28515625" style="3" customWidth="1"/>
    <col min="13067" max="13067" width="11" style="3" customWidth="1"/>
    <col min="13068" max="13068" width="10" style="3" customWidth="1"/>
    <col min="13069" max="13069" width="10.5703125" style="3" customWidth="1"/>
    <col min="13070" max="13312" width="9.140625" style="3"/>
    <col min="13313" max="13313" width="13.28515625" style="3" customWidth="1"/>
    <col min="13314" max="13314" width="11" style="3" customWidth="1"/>
    <col min="13315" max="13315" width="9.85546875" style="3" customWidth="1"/>
    <col min="13316" max="13316" width="9.28515625" style="3" customWidth="1"/>
    <col min="13317" max="13317" width="9.85546875" style="3" customWidth="1"/>
    <col min="13318" max="13318" width="9.42578125" style="3" customWidth="1"/>
    <col min="13319" max="13319" width="11" style="3" customWidth="1"/>
    <col min="13320" max="13320" width="11.42578125" style="3" customWidth="1"/>
    <col min="13321" max="13321" width="11.85546875" style="3" customWidth="1"/>
    <col min="13322" max="13322" width="9.28515625" style="3" customWidth="1"/>
    <col min="13323" max="13323" width="11" style="3" customWidth="1"/>
    <col min="13324" max="13324" width="10" style="3" customWidth="1"/>
    <col min="13325" max="13325" width="10.5703125" style="3" customWidth="1"/>
    <col min="13326" max="13568" width="9.140625" style="3"/>
    <col min="13569" max="13569" width="13.28515625" style="3" customWidth="1"/>
    <col min="13570" max="13570" width="11" style="3" customWidth="1"/>
    <col min="13571" max="13571" width="9.85546875" style="3" customWidth="1"/>
    <col min="13572" max="13572" width="9.28515625" style="3" customWidth="1"/>
    <col min="13573" max="13573" width="9.85546875" style="3" customWidth="1"/>
    <col min="13574" max="13574" width="9.42578125" style="3" customWidth="1"/>
    <col min="13575" max="13575" width="11" style="3" customWidth="1"/>
    <col min="13576" max="13576" width="11.42578125" style="3" customWidth="1"/>
    <col min="13577" max="13577" width="11.85546875" style="3" customWidth="1"/>
    <col min="13578" max="13578" width="9.28515625" style="3" customWidth="1"/>
    <col min="13579" max="13579" width="11" style="3" customWidth="1"/>
    <col min="13580" max="13580" width="10" style="3" customWidth="1"/>
    <col min="13581" max="13581" width="10.5703125" style="3" customWidth="1"/>
    <col min="13582" max="13824" width="9.140625" style="3"/>
    <col min="13825" max="13825" width="13.28515625" style="3" customWidth="1"/>
    <col min="13826" max="13826" width="11" style="3" customWidth="1"/>
    <col min="13827" max="13827" width="9.85546875" style="3" customWidth="1"/>
    <col min="13828" max="13828" width="9.28515625" style="3" customWidth="1"/>
    <col min="13829" max="13829" width="9.85546875" style="3" customWidth="1"/>
    <col min="13830" max="13830" width="9.42578125" style="3" customWidth="1"/>
    <col min="13831" max="13831" width="11" style="3" customWidth="1"/>
    <col min="13832" max="13832" width="11.42578125" style="3" customWidth="1"/>
    <col min="13833" max="13833" width="11.85546875" style="3" customWidth="1"/>
    <col min="13834" max="13834" width="9.28515625" style="3" customWidth="1"/>
    <col min="13835" max="13835" width="11" style="3" customWidth="1"/>
    <col min="13836" max="13836" width="10" style="3" customWidth="1"/>
    <col min="13837" max="13837" width="10.5703125" style="3" customWidth="1"/>
    <col min="13838" max="14080" width="9.140625" style="3"/>
    <col min="14081" max="14081" width="13.28515625" style="3" customWidth="1"/>
    <col min="14082" max="14082" width="11" style="3" customWidth="1"/>
    <col min="14083" max="14083" width="9.85546875" style="3" customWidth="1"/>
    <col min="14084" max="14084" width="9.28515625" style="3" customWidth="1"/>
    <col min="14085" max="14085" width="9.85546875" style="3" customWidth="1"/>
    <col min="14086" max="14086" width="9.42578125" style="3" customWidth="1"/>
    <col min="14087" max="14087" width="11" style="3" customWidth="1"/>
    <col min="14088" max="14088" width="11.42578125" style="3" customWidth="1"/>
    <col min="14089" max="14089" width="11.85546875" style="3" customWidth="1"/>
    <col min="14090" max="14090" width="9.28515625" style="3" customWidth="1"/>
    <col min="14091" max="14091" width="11" style="3" customWidth="1"/>
    <col min="14092" max="14092" width="10" style="3" customWidth="1"/>
    <col min="14093" max="14093" width="10.5703125" style="3" customWidth="1"/>
    <col min="14094" max="14336" width="9.140625" style="3"/>
    <col min="14337" max="14337" width="13.28515625" style="3" customWidth="1"/>
    <col min="14338" max="14338" width="11" style="3" customWidth="1"/>
    <col min="14339" max="14339" width="9.85546875" style="3" customWidth="1"/>
    <col min="14340" max="14340" width="9.28515625" style="3" customWidth="1"/>
    <col min="14341" max="14341" width="9.85546875" style="3" customWidth="1"/>
    <col min="14342" max="14342" width="9.42578125" style="3" customWidth="1"/>
    <col min="14343" max="14343" width="11" style="3" customWidth="1"/>
    <col min="14344" max="14344" width="11.42578125" style="3" customWidth="1"/>
    <col min="14345" max="14345" width="11.85546875" style="3" customWidth="1"/>
    <col min="14346" max="14346" width="9.28515625" style="3" customWidth="1"/>
    <col min="14347" max="14347" width="11" style="3" customWidth="1"/>
    <col min="14348" max="14348" width="10" style="3" customWidth="1"/>
    <col min="14349" max="14349" width="10.5703125" style="3" customWidth="1"/>
    <col min="14350" max="14592" width="9.140625" style="3"/>
    <col min="14593" max="14593" width="13.28515625" style="3" customWidth="1"/>
    <col min="14594" max="14594" width="11" style="3" customWidth="1"/>
    <col min="14595" max="14595" width="9.85546875" style="3" customWidth="1"/>
    <col min="14596" max="14596" width="9.28515625" style="3" customWidth="1"/>
    <col min="14597" max="14597" width="9.85546875" style="3" customWidth="1"/>
    <col min="14598" max="14598" width="9.42578125" style="3" customWidth="1"/>
    <col min="14599" max="14599" width="11" style="3" customWidth="1"/>
    <col min="14600" max="14600" width="11.42578125" style="3" customWidth="1"/>
    <col min="14601" max="14601" width="11.85546875" style="3" customWidth="1"/>
    <col min="14602" max="14602" width="9.28515625" style="3" customWidth="1"/>
    <col min="14603" max="14603" width="11" style="3" customWidth="1"/>
    <col min="14604" max="14604" width="10" style="3" customWidth="1"/>
    <col min="14605" max="14605" width="10.5703125" style="3" customWidth="1"/>
    <col min="14606" max="14848" width="9.140625" style="3"/>
    <col min="14849" max="14849" width="13.28515625" style="3" customWidth="1"/>
    <col min="14850" max="14850" width="11" style="3" customWidth="1"/>
    <col min="14851" max="14851" width="9.85546875" style="3" customWidth="1"/>
    <col min="14852" max="14852" width="9.28515625" style="3" customWidth="1"/>
    <col min="14853" max="14853" width="9.85546875" style="3" customWidth="1"/>
    <col min="14854" max="14854" width="9.42578125" style="3" customWidth="1"/>
    <col min="14855" max="14855" width="11" style="3" customWidth="1"/>
    <col min="14856" max="14856" width="11.42578125" style="3" customWidth="1"/>
    <col min="14857" max="14857" width="11.85546875" style="3" customWidth="1"/>
    <col min="14858" max="14858" width="9.28515625" style="3" customWidth="1"/>
    <col min="14859" max="14859" width="11" style="3" customWidth="1"/>
    <col min="14860" max="14860" width="10" style="3" customWidth="1"/>
    <col min="14861" max="14861" width="10.5703125" style="3" customWidth="1"/>
    <col min="14862" max="15104" width="9.140625" style="3"/>
    <col min="15105" max="15105" width="13.28515625" style="3" customWidth="1"/>
    <col min="15106" max="15106" width="11" style="3" customWidth="1"/>
    <col min="15107" max="15107" width="9.85546875" style="3" customWidth="1"/>
    <col min="15108" max="15108" width="9.28515625" style="3" customWidth="1"/>
    <col min="15109" max="15109" width="9.85546875" style="3" customWidth="1"/>
    <col min="15110" max="15110" width="9.42578125" style="3" customWidth="1"/>
    <col min="15111" max="15111" width="11" style="3" customWidth="1"/>
    <col min="15112" max="15112" width="11.42578125" style="3" customWidth="1"/>
    <col min="15113" max="15113" width="11.85546875" style="3" customWidth="1"/>
    <col min="15114" max="15114" width="9.28515625" style="3" customWidth="1"/>
    <col min="15115" max="15115" width="11" style="3" customWidth="1"/>
    <col min="15116" max="15116" width="10" style="3" customWidth="1"/>
    <col min="15117" max="15117" width="10.5703125" style="3" customWidth="1"/>
    <col min="15118" max="15360" width="9.140625" style="3"/>
    <col min="15361" max="15361" width="13.28515625" style="3" customWidth="1"/>
    <col min="15362" max="15362" width="11" style="3" customWidth="1"/>
    <col min="15363" max="15363" width="9.85546875" style="3" customWidth="1"/>
    <col min="15364" max="15364" width="9.28515625" style="3" customWidth="1"/>
    <col min="15365" max="15365" width="9.85546875" style="3" customWidth="1"/>
    <col min="15366" max="15366" width="9.42578125" style="3" customWidth="1"/>
    <col min="15367" max="15367" width="11" style="3" customWidth="1"/>
    <col min="15368" max="15368" width="11.42578125" style="3" customWidth="1"/>
    <col min="15369" max="15369" width="11.85546875" style="3" customWidth="1"/>
    <col min="15370" max="15370" width="9.28515625" style="3" customWidth="1"/>
    <col min="15371" max="15371" width="11" style="3" customWidth="1"/>
    <col min="15372" max="15372" width="10" style="3" customWidth="1"/>
    <col min="15373" max="15373" width="10.5703125" style="3" customWidth="1"/>
    <col min="15374" max="15616" width="9.140625" style="3"/>
    <col min="15617" max="15617" width="13.28515625" style="3" customWidth="1"/>
    <col min="15618" max="15618" width="11" style="3" customWidth="1"/>
    <col min="15619" max="15619" width="9.85546875" style="3" customWidth="1"/>
    <col min="15620" max="15620" width="9.28515625" style="3" customWidth="1"/>
    <col min="15621" max="15621" width="9.85546875" style="3" customWidth="1"/>
    <col min="15622" max="15622" width="9.42578125" style="3" customWidth="1"/>
    <col min="15623" max="15623" width="11" style="3" customWidth="1"/>
    <col min="15624" max="15624" width="11.42578125" style="3" customWidth="1"/>
    <col min="15625" max="15625" width="11.85546875" style="3" customWidth="1"/>
    <col min="15626" max="15626" width="9.28515625" style="3" customWidth="1"/>
    <col min="15627" max="15627" width="11" style="3" customWidth="1"/>
    <col min="15628" max="15628" width="10" style="3" customWidth="1"/>
    <col min="15629" max="15629" width="10.5703125" style="3" customWidth="1"/>
    <col min="15630" max="15872" width="9.140625" style="3"/>
    <col min="15873" max="15873" width="13.28515625" style="3" customWidth="1"/>
    <col min="15874" max="15874" width="11" style="3" customWidth="1"/>
    <col min="15875" max="15875" width="9.85546875" style="3" customWidth="1"/>
    <col min="15876" max="15876" width="9.28515625" style="3" customWidth="1"/>
    <col min="15877" max="15877" width="9.85546875" style="3" customWidth="1"/>
    <col min="15878" max="15878" width="9.42578125" style="3" customWidth="1"/>
    <col min="15879" max="15879" width="11" style="3" customWidth="1"/>
    <col min="15880" max="15880" width="11.42578125" style="3" customWidth="1"/>
    <col min="15881" max="15881" width="11.85546875" style="3" customWidth="1"/>
    <col min="15882" max="15882" width="9.28515625" style="3" customWidth="1"/>
    <col min="15883" max="15883" width="11" style="3" customWidth="1"/>
    <col min="15884" max="15884" width="10" style="3" customWidth="1"/>
    <col min="15885" max="15885" width="10.5703125" style="3" customWidth="1"/>
    <col min="15886" max="16128" width="9.140625" style="3"/>
    <col min="16129" max="16129" width="13.28515625" style="3" customWidth="1"/>
    <col min="16130" max="16130" width="11" style="3" customWidth="1"/>
    <col min="16131" max="16131" width="9.85546875" style="3" customWidth="1"/>
    <col min="16132" max="16132" width="9.28515625" style="3" customWidth="1"/>
    <col min="16133" max="16133" width="9.85546875" style="3" customWidth="1"/>
    <col min="16134" max="16134" width="9.42578125" style="3" customWidth="1"/>
    <col min="16135" max="16135" width="11" style="3" customWidth="1"/>
    <col min="16136" max="16136" width="11.42578125" style="3" customWidth="1"/>
    <col min="16137" max="16137" width="11.85546875" style="3" customWidth="1"/>
    <col min="16138" max="16138" width="9.28515625" style="3" customWidth="1"/>
    <col min="16139" max="16139" width="11" style="3" customWidth="1"/>
    <col min="16140" max="16140" width="10" style="3" customWidth="1"/>
    <col min="16141" max="16141" width="10.5703125" style="3" customWidth="1"/>
    <col min="16142" max="16384" width="9.140625" style="3"/>
  </cols>
  <sheetData>
    <row r="1" spans="1:13" s="13" customFormat="1">
      <c r="A1" s="29" t="str">
        <f>'[3]SUM-OA'!A1</f>
        <v>Summary of CY 2012  Allotment Releases</v>
      </c>
      <c r="B1" s="29"/>
      <c r="C1" s="29"/>
      <c r="M1" s="57"/>
    </row>
    <row r="2" spans="1:13" s="13" customFormat="1">
      <c r="A2" s="58" t="s">
        <v>206</v>
      </c>
      <c r="B2" s="58"/>
      <c r="C2" s="58"/>
      <c r="I2" s="2"/>
      <c r="J2" s="2"/>
    </row>
    <row r="3" spans="1:13" s="13" customFormat="1">
      <c r="A3" s="29" t="str">
        <f>'[3]SUM-OA'!A3</f>
        <v xml:space="preserve">January 1 -December 31, 2012 </v>
      </c>
      <c r="B3" s="29"/>
      <c r="C3" s="29"/>
      <c r="I3" s="59"/>
      <c r="J3" s="59"/>
      <c r="L3" s="60"/>
    </row>
    <row r="4" spans="1:13" s="13" customFormat="1">
      <c r="A4" s="29" t="s">
        <v>0</v>
      </c>
      <c r="B4" s="29"/>
      <c r="C4" s="29"/>
    </row>
    <row r="5" spans="1:13" ht="58.5" customHeight="1">
      <c r="A5" s="61" t="s">
        <v>1</v>
      </c>
      <c r="B5" s="184" t="s">
        <v>148</v>
      </c>
      <c r="C5" s="184" t="s">
        <v>149</v>
      </c>
      <c r="D5" s="184" t="s">
        <v>150</v>
      </c>
      <c r="E5" s="184" t="s">
        <v>151</v>
      </c>
      <c r="F5" s="185" t="s">
        <v>199</v>
      </c>
      <c r="G5" s="186" t="s">
        <v>152</v>
      </c>
      <c r="H5" s="187" t="s">
        <v>153</v>
      </c>
      <c r="I5" s="187" t="s">
        <v>154</v>
      </c>
      <c r="J5" s="184" t="s">
        <v>207</v>
      </c>
      <c r="K5" s="184" t="s">
        <v>155</v>
      </c>
      <c r="L5" s="184" t="s">
        <v>156</v>
      </c>
      <c r="M5" s="187" t="s">
        <v>10</v>
      </c>
    </row>
    <row r="6" spans="1:13" ht="13.5" customHeight="1">
      <c r="A6" s="32" t="s">
        <v>100</v>
      </c>
      <c r="B6" s="5">
        <f>'[3]NEW GAA'!I7</f>
        <v>0</v>
      </c>
      <c r="C6" s="5">
        <f>'[3]NEW GAA'!M7</f>
        <v>0</v>
      </c>
      <c r="D6" s="5">
        <f>'[3]NEW GAA'!P7</f>
        <v>0</v>
      </c>
      <c r="E6" s="62">
        <f>'[3]NEW GAA'!S7</f>
        <v>0</v>
      </c>
      <c r="F6" s="62">
        <f>'[3]NEW GAA'!T7</f>
        <v>0</v>
      </c>
      <c r="G6" s="62">
        <f>'[3]NEW GAA'!W7</f>
        <v>0</v>
      </c>
      <c r="H6" s="63">
        <f>'[3]NEW GAA'!X7</f>
        <v>0</v>
      </c>
      <c r="I6" s="63">
        <f>'[3]NEW GAA'!AA7</f>
        <v>405421</v>
      </c>
      <c r="J6" s="5"/>
      <c r="K6" s="5">
        <f>'[3]NEW GAA'!AH7</f>
        <v>0</v>
      </c>
      <c r="L6" s="5">
        <f>'[3]NEW GAA'!AK7</f>
        <v>0</v>
      </c>
      <c r="M6" s="62">
        <f t="shared" ref="M6:M11" si="0">SUM(B6:L6)</f>
        <v>405421</v>
      </c>
    </row>
    <row r="7" spans="1:13">
      <c r="A7" s="36" t="s">
        <v>101</v>
      </c>
      <c r="B7" s="5">
        <f>'[3]NEW GAA'!I8</f>
        <v>0</v>
      </c>
      <c r="C7" s="5">
        <f>'[3]NEW GAA'!M8</f>
        <v>0</v>
      </c>
      <c r="D7" s="5">
        <f>'[3]NEW GAA'!P8</f>
        <v>0</v>
      </c>
      <c r="E7" s="63">
        <f>'[3]NEW GAA'!S8</f>
        <v>0</v>
      </c>
      <c r="F7" s="63">
        <f>'[3]NEW GAA'!T8</f>
        <v>0</v>
      </c>
      <c r="G7" s="63">
        <f>'[3]NEW GAA'!W8</f>
        <v>0</v>
      </c>
      <c r="H7" s="63">
        <f>'[3]NEW GAA'!X8</f>
        <v>0</v>
      </c>
      <c r="I7" s="63">
        <f>'[3]NEW GAA'!AA8</f>
        <v>52802</v>
      </c>
      <c r="J7" s="5"/>
      <c r="K7" s="5">
        <f>'[3]NEW GAA'!AH8</f>
        <v>0</v>
      </c>
      <c r="L7" s="5">
        <f>'[3]NEW GAA'!AK8</f>
        <v>0</v>
      </c>
      <c r="M7" s="63">
        <f t="shared" si="0"/>
        <v>52802</v>
      </c>
    </row>
    <row r="8" spans="1:13">
      <c r="A8" s="36" t="s">
        <v>102</v>
      </c>
      <c r="B8" s="5">
        <f>'[3]NEW GAA'!I9</f>
        <v>0</v>
      </c>
      <c r="C8" s="5">
        <f>'[3]NEW GAA'!M9</f>
        <v>0</v>
      </c>
      <c r="D8" s="5">
        <f>'[3]NEW GAA'!P9</f>
        <v>0</v>
      </c>
      <c r="E8" s="63">
        <f>'[3]NEW GAA'!S9</f>
        <v>9000</v>
      </c>
      <c r="F8" s="63">
        <f>'[3]NEW GAA'!T9</f>
        <v>0</v>
      </c>
      <c r="G8" s="63">
        <f>'[3]NEW GAA'!W9</f>
        <v>0</v>
      </c>
      <c r="H8" s="63">
        <f>'[3]NEW GAA'!X9</f>
        <v>0</v>
      </c>
      <c r="I8" s="63">
        <f>'[3]NEW GAA'!AA9</f>
        <v>6765</v>
      </c>
      <c r="J8" s="5"/>
      <c r="K8" s="5">
        <f>'[3]NEW GAA'!AH9</f>
        <v>0</v>
      </c>
      <c r="L8" s="5">
        <f>'[3]NEW GAA'!AK9</f>
        <v>0</v>
      </c>
      <c r="M8" s="63">
        <f t="shared" si="0"/>
        <v>15765</v>
      </c>
    </row>
    <row r="9" spans="1:13">
      <c r="A9" s="36" t="s">
        <v>103</v>
      </c>
      <c r="B9" s="5">
        <f>'[3]NEW GAA'!I10</f>
        <v>0</v>
      </c>
      <c r="C9" s="5">
        <f>'[3]NEW GAA'!M10</f>
        <v>0</v>
      </c>
      <c r="D9" s="5">
        <f>'[3]NEW GAA'!P10</f>
        <v>0</v>
      </c>
      <c r="E9" s="63">
        <f>'[3]NEW GAA'!S10</f>
        <v>0</v>
      </c>
      <c r="F9" s="63">
        <f>'[3]NEW GAA'!T10</f>
        <v>0</v>
      </c>
      <c r="G9" s="63">
        <f>'[3]NEW GAA'!W10</f>
        <v>0</v>
      </c>
      <c r="H9" s="63">
        <f>'[3]NEW GAA'!X10</f>
        <v>0</v>
      </c>
      <c r="I9" s="63">
        <f>'[3]NEW GAA'!AA10</f>
        <v>581959</v>
      </c>
      <c r="J9" s="5">
        <f>'[3]NEW GAA'!AE10</f>
        <v>16500</v>
      </c>
      <c r="K9" s="5">
        <f>'[3]NEW GAA'!AH10</f>
        <v>0</v>
      </c>
      <c r="L9" s="5">
        <f>'[3]NEW GAA'!AK10</f>
        <v>188494</v>
      </c>
      <c r="M9" s="63">
        <f t="shared" si="0"/>
        <v>786953</v>
      </c>
    </row>
    <row r="10" spans="1:13">
      <c r="A10" s="36" t="s">
        <v>104</v>
      </c>
      <c r="B10" s="5">
        <f>'[3]NEW GAA'!I11</f>
        <v>0</v>
      </c>
      <c r="C10" s="5">
        <f>'[3]NEW GAA'!M11</f>
        <v>0</v>
      </c>
      <c r="D10" s="5">
        <f>'[3]NEW GAA'!P11</f>
        <v>0</v>
      </c>
      <c r="E10" s="63">
        <f>'[3]NEW GAA'!S11</f>
        <v>0</v>
      </c>
      <c r="F10" s="63">
        <f>'[3]NEW GAA'!T11</f>
        <v>0</v>
      </c>
      <c r="G10" s="63">
        <f>'[3]NEW GAA'!W11</f>
        <v>0</v>
      </c>
      <c r="H10" s="63">
        <f>'[3]NEW GAA'!X11</f>
        <v>0</v>
      </c>
      <c r="I10" s="63">
        <f>'[3]NEW GAA'!AA11</f>
        <v>430794</v>
      </c>
      <c r="J10" s="5"/>
      <c r="K10" s="5">
        <f>'[3]NEW GAA'!AH11</f>
        <v>232025</v>
      </c>
      <c r="L10" s="5">
        <f>'[3]NEW GAA'!AK11</f>
        <v>133551</v>
      </c>
      <c r="M10" s="63">
        <f t="shared" si="0"/>
        <v>796370</v>
      </c>
    </row>
    <row r="11" spans="1:13">
      <c r="A11" s="36" t="s">
        <v>105</v>
      </c>
      <c r="B11" s="5">
        <f>'[3]NEW GAA'!I12</f>
        <v>0</v>
      </c>
      <c r="C11" s="5">
        <f>'[3]NEW GAA'!M12</f>
        <v>0</v>
      </c>
      <c r="D11" s="5">
        <f>'[3]NEW GAA'!P12</f>
        <v>0</v>
      </c>
      <c r="E11" s="63">
        <f>'[3]NEW GAA'!S12</f>
        <v>0</v>
      </c>
      <c r="F11" s="63">
        <f>'[3]NEW GAA'!T12</f>
        <v>0</v>
      </c>
      <c r="G11" s="63">
        <f>'[3]NEW GAA'!W12</f>
        <v>0</v>
      </c>
      <c r="H11" s="63">
        <f>'[3]NEW GAA'!X12</f>
        <v>0</v>
      </c>
      <c r="I11" s="63">
        <f>'[3]NEW GAA'!AA12</f>
        <v>109961</v>
      </c>
      <c r="J11" s="5"/>
      <c r="K11" s="5">
        <f>'[3]NEW GAA'!AH12</f>
        <v>0</v>
      </c>
      <c r="L11" s="5">
        <f>'[3]NEW GAA'!AK12</f>
        <v>63471</v>
      </c>
      <c r="M11" s="63">
        <f t="shared" si="0"/>
        <v>173432</v>
      </c>
    </row>
    <row r="12" spans="1:13">
      <c r="A12" s="18" t="s">
        <v>106</v>
      </c>
      <c r="B12" s="63">
        <f t="shared" ref="B12:M12" si="1">SUM(B13:B14)</f>
        <v>0</v>
      </c>
      <c r="C12" s="6">
        <f t="shared" si="1"/>
        <v>0</v>
      </c>
      <c r="D12" s="5">
        <f t="shared" si="1"/>
        <v>0</v>
      </c>
      <c r="E12" s="63">
        <f t="shared" si="1"/>
        <v>0</v>
      </c>
      <c r="F12" s="63">
        <f t="shared" si="1"/>
        <v>40001</v>
      </c>
      <c r="G12" s="63">
        <f t="shared" si="1"/>
        <v>0</v>
      </c>
      <c r="H12" s="63">
        <f t="shared" si="1"/>
        <v>0</v>
      </c>
      <c r="I12" s="63">
        <f t="shared" si="1"/>
        <v>30133498</v>
      </c>
      <c r="J12" s="5"/>
      <c r="K12" s="5">
        <f t="shared" si="1"/>
        <v>90717</v>
      </c>
      <c r="L12" s="5">
        <f t="shared" si="1"/>
        <v>1416027</v>
      </c>
      <c r="M12" s="63">
        <f t="shared" si="1"/>
        <v>31680243</v>
      </c>
    </row>
    <row r="13" spans="1:13" hidden="1">
      <c r="A13" s="18" t="s">
        <v>107</v>
      </c>
      <c r="B13" s="5">
        <f>'[3]NEW GAA'!I14</f>
        <v>0</v>
      </c>
      <c r="C13" s="5">
        <f>'[3]NEW GAA'!M14</f>
        <v>0</v>
      </c>
      <c r="D13" s="5">
        <f>'[3]NEW GAA'!P14</f>
        <v>0</v>
      </c>
      <c r="E13" s="63">
        <f>'[3]NEW GAA'!S14</f>
        <v>0</v>
      </c>
      <c r="F13" s="63">
        <f>'[3]NEW GAA'!T14</f>
        <v>40001</v>
      </c>
      <c r="G13" s="63">
        <f>'[3]NEW GAA'!W14</f>
        <v>0</v>
      </c>
      <c r="H13" s="63">
        <f>'[3]NEW GAA'!X14</f>
        <v>0</v>
      </c>
      <c r="I13" s="63">
        <f>'[3]NEW GAA'!AA14</f>
        <v>65093</v>
      </c>
      <c r="J13" s="5"/>
      <c r="K13" s="5">
        <f>'[3]NEW GAA'!AH14</f>
        <v>90717</v>
      </c>
      <c r="L13" s="5">
        <f>'[3]NEW GAA'!AK14</f>
        <v>7176</v>
      </c>
      <c r="M13" s="63">
        <f t="shared" ref="M13:M19" si="2">SUM(B13:L13)</f>
        <v>202987</v>
      </c>
    </row>
    <row r="14" spans="1:13" hidden="1">
      <c r="A14" s="18" t="s">
        <v>108</v>
      </c>
      <c r="B14" s="5">
        <f>'[3]NEW GAA'!I15</f>
        <v>0</v>
      </c>
      <c r="C14" s="5">
        <f>'[3]NEW GAA'!M15</f>
        <v>0</v>
      </c>
      <c r="D14" s="5">
        <f>'[3]NEW GAA'!P15</f>
        <v>0</v>
      </c>
      <c r="E14" s="63">
        <f>'[3]NEW GAA'!S15</f>
        <v>0</v>
      </c>
      <c r="F14" s="63">
        <f>'[3]NEW GAA'!T15</f>
        <v>0</v>
      </c>
      <c r="G14" s="63">
        <f>'[3]NEW GAA'!W15</f>
        <v>0</v>
      </c>
      <c r="H14" s="63">
        <f>'[3]NEW GAA'!X15</f>
        <v>0</v>
      </c>
      <c r="I14" s="63">
        <f>'[3]NEW GAA'!AA15</f>
        <v>30068405</v>
      </c>
      <c r="J14" s="5"/>
      <c r="K14" s="5">
        <f>'[3]NEW GAA'!AH15</f>
        <v>0</v>
      </c>
      <c r="L14" s="5">
        <f>'[3]NEW GAA'!AK15</f>
        <v>1408851</v>
      </c>
      <c r="M14" s="63">
        <f t="shared" si="2"/>
        <v>31477256</v>
      </c>
    </row>
    <row r="15" spans="1:13">
      <c r="A15" s="18" t="s">
        <v>109</v>
      </c>
      <c r="B15" s="5">
        <f>'[3]NEW GAA'!I16</f>
        <v>0</v>
      </c>
      <c r="C15" s="5">
        <f>'[3]NEW GAA'!M16</f>
        <v>0</v>
      </c>
      <c r="D15" s="5">
        <f>'[3]NEW GAA'!P16</f>
        <v>0</v>
      </c>
      <c r="E15" s="63">
        <f>'[3]NEW GAA'!S16</f>
        <v>0</v>
      </c>
      <c r="F15" s="63">
        <f>'[3]NEW GAA'!T16</f>
        <v>0</v>
      </c>
      <c r="G15" s="63">
        <f>'[3]NEW GAA'!W16</f>
        <v>0</v>
      </c>
      <c r="H15" s="63">
        <f>'[3]NEW GAA'!X16</f>
        <v>0</v>
      </c>
      <c r="I15" s="63">
        <f>'[3]NEW GAA'!AA16</f>
        <v>4350726</v>
      </c>
      <c r="J15" s="5"/>
      <c r="K15" s="5">
        <f>'[3]NEW GAA'!AH16</f>
        <v>441721</v>
      </c>
      <c r="L15" s="5">
        <f>'[3]NEW GAA'!AK16</f>
        <v>405759</v>
      </c>
      <c r="M15" s="63">
        <f t="shared" si="2"/>
        <v>5198206</v>
      </c>
    </row>
    <row r="16" spans="1:13">
      <c r="A16" s="18" t="s">
        <v>110</v>
      </c>
      <c r="B16" s="5">
        <f>'[3]NEW GAA'!I17</f>
        <v>0</v>
      </c>
      <c r="C16" s="5">
        <f>'[3]NEW GAA'!M17</f>
        <v>0</v>
      </c>
      <c r="D16" s="5">
        <f>'[3]NEW GAA'!P17</f>
        <v>0</v>
      </c>
      <c r="E16" s="63">
        <f>'[3]NEW GAA'!S17</f>
        <v>0</v>
      </c>
      <c r="F16" s="63">
        <f>'[3]NEW GAA'!T17</f>
        <v>0</v>
      </c>
      <c r="G16" s="63">
        <f>'[3]NEW GAA'!W17</f>
        <v>0</v>
      </c>
      <c r="H16" s="63">
        <f>'[3]NEW GAA'!X17</f>
        <v>0</v>
      </c>
      <c r="I16" s="63">
        <f>'[3]NEW GAA'!AA17</f>
        <v>41946</v>
      </c>
      <c r="J16" s="5"/>
      <c r="K16" s="5">
        <f>'[3]NEW GAA'!AH17</f>
        <v>34500</v>
      </c>
      <c r="L16" s="5">
        <f>'[3]NEW GAA'!AK17</f>
        <v>485</v>
      </c>
      <c r="M16" s="63">
        <f t="shared" si="2"/>
        <v>76931</v>
      </c>
    </row>
    <row r="17" spans="1:13">
      <c r="A17" s="18" t="s">
        <v>111</v>
      </c>
      <c r="B17" s="5">
        <f>'[3]NEW GAA'!I18</f>
        <v>0</v>
      </c>
      <c r="C17" s="5">
        <f>'[3]NEW GAA'!M18</f>
        <v>0</v>
      </c>
      <c r="D17" s="5">
        <f>'[3]NEW GAA'!P18</f>
        <v>0</v>
      </c>
      <c r="E17" s="63">
        <f>'[3]NEW GAA'!S18</f>
        <v>0</v>
      </c>
      <c r="F17" s="63">
        <f>'[3]NEW GAA'!T18</f>
        <v>0</v>
      </c>
      <c r="G17" s="63">
        <f>'[3]NEW GAA'!W18</f>
        <v>164436</v>
      </c>
      <c r="H17" s="63">
        <f>'[3]NEW GAA'!X18</f>
        <v>2200</v>
      </c>
      <c r="I17" s="63">
        <f>'[3]NEW GAA'!AA18</f>
        <v>674441</v>
      </c>
      <c r="J17" s="5"/>
      <c r="K17" s="5">
        <f>'[3]NEW GAA'!AH18</f>
        <v>0</v>
      </c>
      <c r="L17" s="5">
        <f>'[3]NEW GAA'!AK18</f>
        <v>138404</v>
      </c>
      <c r="M17" s="63">
        <f t="shared" si="2"/>
        <v>979481</v>
      </c>
    </row>
    <row r="18" spans="1:13">
      <c r="A18" s="18" t="s">
        <v>112</v>
      </c>
      <c r="B18" s="5">
        <f>'[3]NEW GAA'!I19</f>
        <v>0</v>
      </c>
      <c r="C18" s="5">
        <f>'[3]NEW GAA'!M19</f>
        <v>0</v>
      </c>
      <c r="D18" s="5">
        <f>'[3]NEW GAA'!P19</f>
        <v>0</v>
      </c>
      <c r="E18" s="63">
        <f>'[3]NEW GAA'!S19</f>
        <v>0</v>
      </c>
      <c r="F18" s="63">
        <f>'[3]NEW GAA'!T19</f>
        <v>0</v>
      </c>
      <c r="G18" s="63">
        <f>'[3]NEW GAA'!W19</f>
        <v>0</v>
      </c>
      <c r="H18" s="63">
        <f>'[3]NEW GAA'!Z19</f>
        <v>1225904</v>
      </c>
      <c r="I18" s="63">
        <f>'[3]NEW GAA'!AA19</f>
        <v>726599</v>
      </c>
      <c r="J18" s="5"/>
      <c r="K18" s="5">
        <f>'[3]NEW GAA'!AH19</f>
        <v>71011</v>
      </c>
      <c r="L18" s="5">
        <f>'[3]NEW GAA'!AK19</f>
        <v>244797</v>
      </c>
      <c r="M18" s="63">
        <f t="shared" si="2"/>
        <v>2268311</v>
      </c>
    </row>
    <row r="19" spans="1:13">
      <c r="A19" s="18" t="s">
        <v>113</v>
      </c>
      <c r="B19" s="5">
        <f>'[3]NEW GAA'!I20</f>
        <v>0</v>
      </c>
      <c r="C19" s="5">
        <f>'[3]NEW GAA'!M20</f>
        <v>0</v>
      </c>
      <c r="D19" s="5">
        <f>'[3]NEW GAA'!P20</f>
        <v>0</v>
      </c>
      <c r="E19" s="63">
        <f>'[3]NEW GAA'!S20</f>
        <v>82550</v>
      </c>
      <c r="F19" s="63">
        <f>'[3]NEW GAA'!T20</f>
        <v>0</v>
      </c>
      <c r="G19" s="63">
        <f>'[3]NEW GAA'!W20</f>
        <v>0</v>
      </c>
      <c r="H19" s="63">
        <f>'[3]NEW GAA'!Z20</f>
        <v>1196825</v>
      </c>
      <c r="I19" s="63">
        <f>'[3]NEW GAA'!AA20</f>
        <v>161691</v>
      </c>
      <c r="J19" s="5"/>
      <c r="K19" s="5">
        <f>'[3]NEW GAA'!AH20</f>
        <v>0</v>
      </c>
      <c r="L19" s="5">
        <f>'[3]NEW GAA'!AK20</f>
        <v>224616</v>
      </c>
      <c r="M19" s="63">
        <f t="shared" si="2"/>
        <v>1665682</v>
      </c>
    </row>
    <row r="20" spans="1:13">
      <c r="A20" s="18" t="s">
        <v>114</v>
      </c>
      <c r="B20" s="5">
        <f t="shared" ref="B20:M20" si="3">SUM(B21:B22)</f>
        <v>0</v>
      </c>
      <c r="C20" s="5">
        <f t="shared" si="3"/>
        <v>0</v>
      </c>
      <c r="D20" s="5">
        <f t="shared" si="3"/>
        <v>0</v>
      </c>
      <c r="E20" s="63">
        <f t="shared" si="3"/>
        <v>0</v>
      </c>
      <c r="F20" s="63">
        <f t="shared" si="3"/>
        <v>0</v>
      </c>
      <c r="G20" s="63">
        <f t="shared" si="3"/>
        <v>0</v>
      </c>
      <c r="H20" s="63">
        <f t="shared" si="3"/>
        <v>0</v>
      </c>
      <c r="I20" s="63">
        <f t="shared" si="3"/>
        <v>1257014</v>
      </c>
      <c r="J20" s="5"/>
      <c r="K20" s="5">
        <f t="shared" si="3"/>
        <v>435769</v>
      </c>
      <c r="L20" s="5">
        <f t="shared" si="3"/>
        <v>195212</v>
      </c>
      <c r="M20" s="63">
        <f t="shared" si="3"/>
        <v>1887995</v>
      </c>
    </row>
    <row r="21" spans="1:13" hidden="1">
      <c r="A21" s="18" t="s">
        <v>107</v>
      </c>
      <c r="B21" s="5">
        <f>'[3]NEW GAA'!I22</f>
        <v>0</v>
      </c>
      <c r="C21" s="5">
        <f>'[3]NEW GAA'!M22</f>
        <v>0</v>
      </c>
      <c r="D21" s="5">
        <f>'[3]NEW GAA'!P22</f>
        <v>0</v>
      </c>
      <c r="E21" s="63">
        <f>'[3]NEW GAA'!S22</f>
        <v>0</v>
      </c>
      <c r="F21" s="63">
        <f>'[3]NEW GAA'!T22</f>
        <v>0</v>
      </c>
      <c r="G21" s="63">
        <f>'[3]NEW GAA'!W22</f>
        <v>0</v>
      </c>
      <c r="H21" s="63">
        <f>'[3]NEW GAA'!X22</f>
        <v>0</v>
      </c>
      <c r="I21" s="63">
        <f>'[3]NEW GAA'!AA22</f>
        <v>517872</v>
      </c>
      <c r="J21" s="5"/>
      <c r="K21" s="5">
        <f>'[3]NEW GAA'!AH22</f>
        <v>435769</v>
      </c>
      <c r="L21" s="5">
        <f>'[3]NEW GAA'!AK22</f>
        <v>74344</v>
      </c>
      <c r="M21" s="63">
        <f>SUM(B21:L21)</f>
        <v>1027985</v>
      </c>
    </row>
    <row r="22" spans="1:13" hidden="1">
      <c r="A22" s="18" t="s">
        <v>108</v>
      </c>
      <c r="B22" s="5">
        <f>'[3]NEW GAA'!I23</f>
        <v>0</v>
      </c>
      <c r="C22" s="5">
        <f>'[3]NEW GAA'!M23</f>
        <v>0</v>
      </c>
      <c r="D22" s="5">
        <f>'[3]NEW GAA'!P23</f>
        <v>0</v>
      </c>
      <c r="E22" s="63">
        <f>'[3]NEW GAA'!S23</f>
        <v>0</v>
      </c>
      <c r="F22" s="63">
        <f>'[3]NEW GAA'!T23</f>
        <v>0</v>
      </c>
      <c r="G22" s="63">
        <f>'[3]NEW GAA'!W23</f>
        <v>0</v>
      </c>
      <c r="H22" s="63">
        <f>'[3]NEW GAA'!X23</f>
        <v>0</v>
      </c>
      <c r="I22" s="63">
        <f>'[3]NEW GAA'!AA23</f>
        <v>739142</v>
      </c>
      <c r="J22" s="5"/>
      <c r="K22" s="5">
        <f>'[3]NEW GAA'!AH23</f>
        <v>0</v>
      </c>
      <c r="L22" s="5">
        <f>'[3]NEW GAA'!AK23</f>
        <v>120868</v>
      </c>
      <c r="M22" s="63">
        <f>SUM(B22:L22)</f>
        <v>860010</v>
      </c>
    </row>
    <row r="23" spans="1:13">
      <c r="A23" s="18" t="s">
        <v>115</v>
      </c>
      <c r="B23" s="5">
        <f>'[3]NEW GAA'!I24</f>
        <v>0</v>
      </c>
      <c r="C23" s="5">
        <f>'[3]NEW GAA'!M24</f>
        <v>28100</v>
      </c>
      <c r="D23" s="5">
        <f>'[3]NEW GAA'!P24</f>
        <v>0</v>
      </c>
      <c r="E23" s="63">
        <f>'[3]NEW GAA'!S24</f>
        <v>0</v>
      </c>
      <c r="F23" s="63">
        <f>'[3]NEW GAA'!T24</f>
        <v>0</v>
      </c>
      <c r="G23" s="63">
        <f>'[3]NEW GAA'!W24</f>
        <v>0</v>
      </c>
      <c r="H23" s="63">
        <f>'[3]NEW GAA'!X24</f>
        <v>0</v>
      </c>
      <c r="I23" s="63">
        <f>'[3]NEW GAA'!AA24</f>
        <v>15408866</v>
      </c>
      <c r="J23" s="5">
        <f>'[3]NEW GAA'!AE24</f>
        <v>958000</v>
      </c>
      <c r="K23" s="5">
        <f>'[3]NEW GAA'!AH24</f>
        <v>32740</v>
      </c>
      <c r="L23" s="5">
        <f>'[3]NEW GAA'!AK24</f>
        <v>12810961</v>
      </c>
      <c r="M23" s="63">
        <f>SUM(B23:L23)</f>
        <v>29238667</v>
      </c>
    </row>
    <row r="24" spans="1:13">
      <c r="A24" s="18" t="s">
        <v>116</v>
      </c>
      <c r="B24" s="5">
        <f>'[3]NEW GAA'!I25</f>
        <v>0</v>
      </c>
      <c r="C24" s="5">
        <f>'[3]NEW GAA'!M25</f>
        <v>0</v>
      </c>
      <c r="D24" s="5">
        <f>'[3]NEW GAA'!P25</f>
        <v>0</v>
      </c>
      <c r="E24" s="63">
        <f>'[3]NEW GAA'!S25</f>
        <v>215903</v>
      </c>
      <c r="F24" s="63">
        <f>'[3]NEW GAA'!T25</f>
        <v>0</v>
      </c>
      <c r="G24" s="63">
        <f>'[3]NEW GAA'!W25</f>
        <v>0</v>
      </c>
      <c r="H24" s="63">
        <f>'[3]NEW GAA'!X25</f>
        <v>0</v>
      </c>
      <c r="I24" s="63">
        <f>'[3]NEW GAA'!AA25</f>
        <v>1211538</v>
      </c>
      <c r="J24" s="5"/>
      <c r="K24" s="5">
        <f>'[3]NEW GAA'!AH25</f>
        <v>0</v>
      </c>
      <c r="L24" s="5">
        <f>'[3]NEW GAA'!AK25</f>
        <v>183364</v>
      </c>
      <c r="M24" s="63">
        <f>SUM(B24:L24)</f>
        <v>1610805</v>
      </c>
    </row>
    <row r="25" spans="1:13">
      <c r="A25" s="18" t="s">
        <v>117</v>
      </c>
      <c r="B25" s="5">
        <f>+B26+B27</f>
        <v>0</v>
      </c>
      <c r="C25" s="5">
        <f>+C26+C27</f>
        <v>0</v>
      </c>
      <c r="D25" s="5">
        <f t="shared" ref="D25:K25" si="4">+D26+D27</f>
        <v>0</v>
      </c>
      <c r="E25" s="63">
        <f t="shared" si="4"/>
        <v>0</v>
      </c>
      <c r="F25" s="63">
        <f t="shared" si="4"/>
        <v>0</v>
      </c>
      <c r="G25" s="63">
        <f t="shared" si="4"/>
        <v>0</v>
      </c>
      <c r="H25" s="63">
        <f t="shared" si="4"/>
        <v>0</v>
      </c>
      <c r="I25" s="63">
        <f t="shared" si="4"/>
        <v>552399</v>
      </c>
      <c r="J25" s="5"/>
      <c r="K25" s="5">
        <f t="shared" si="4"/>
        <v>269947</v>
      </c>
      <c r="L25" s="5">
        <f>+L26+L27</f>
        <v>146193</v>
      </c>
      <c r="M25" s="63">
        <f>+M26+M27</f>
        <v>968539</v>
      </c>
    </row>
    <row r="26" spans="1:13" hidden="1">
      <c r="A26" s="18" t="s">
        <v>107</v>
      </c>
      <c r="B26" s="5">
        <f>'[3]NEW GAA'!I27</f>
        <v>0</v>
      </c>
      <c r="C26" s="5">
        <f>'[3]NEW GAA'!M27</f>
        <v>0</v>
      </c>
      <c r="D26" s="5">
        <f>'[3]NEW GAA'!P27</f>
        <v>0</v>
      </c>
      <c r="E26" s="63">
        <f>'[3]NEW GAA'!S27</f>
        <v>0</v>
      </c>
      <c r="F26" s="63">
        <f>'[3]NEW GAA'!T27</f>
        <v>0</v>
      </c>
      <c r="G26" s="63">
        <f>'[3]NEW GAA'!W27</f>
        <v>0</v>
      </c>
      <c r="H26" s="63">
        <f>'[3]NEW GAA'!X27</f>
        <v>0</v>
      </c>
      <c r="I26" s="63">
        <f>'[3]NEW GAA'!AA27</f>
        <v>359199</v>
      </c>
      <c r="J26" s="5"/>
      <c r="K26" s="5">
        <f>'[3]NEW GAA'!AH27</f>
        <v>269947</v>
      </c>
      <c r="L26" s="5">
        <f>'[3]NEW GAA'!AK27</f>
        <v>139016</v>
      </c>
      <c r="M26" s="63">
        <f>SUM(B26:L26)</f>
        <v>768162</v>
      </c>
    </row>
    <row r="27" spans="1:13" hidden="1">
      <c r="A27" s="18" t="s">
        <v>108</v>
      </c>
      <c r="B27" s="5">
        <f>'[3]NEW GAA'!I28</f>
        <v>0</v>
      </c>
      <c r="C27" s="5">
        <f>'[3]NEW GAA'!M28</f>
        <v>0</v>
      </c>
      <c r="D27" s="5">
        <f>'[3]NEW GAA'!P28</f>
        <v>0</v>
      </c>
      <c r="E27" s="63">
        <f>'[3]NEW GAA'!S28</f>
        <v>0</v>
      </c>
      <c r="F27" s="63">
        <f>'[3]NEW GAA'!T28</f>
        <v>0</v>
      </c>
      <c r="G27" s="63">
        <f>'[3]NEW GAA'!W28</f>
        <v>0</v>
      </c>
      <c r="H27" s="63">
        <f>'[3]NEW GAA'!X28</f>
        <v>0</v>
      </c>
      <c r="I27" s="63">
        <f>'[3]NEW GAA'!AA28</f>
        <v>193200</v>
      </c>
      <c r="J27" s="5"/>
      <c r="K27" s="5">
        <f>'[3]NEW GAA'!AH28</f>
        <v>0</v>
      </c>
      <c r="L27" s="5">
        <f>'[3]NEW GAA'!AK28</f>
        <v>7177</v>
      </c>
      <c r="M27" s="63">
        <f>SUM(B27:L27)</f>
        <v>200377</v>
      </c>
    </row>
    <row r="28" spans="1:13">
      <c r="A28" s="18" t="s">
        <v>118</v>
      </c>
      <c r="B28" s="5">
        <f>'[3]NEW GAA'!I29</f>
        <v>0</v>
      </c>
      <c r="C28" s="5">
        <f>'[3]NEW GAA'!M29</f>
        <v>0</v>
      </c>
      <c r="D28" s="5">
        <f>'[3]NEW GAA'!P29</f>
        <v>0</v>
      </c>
      <c r="E28" s="63">
        <f>'[3]NEW GAA'!S29</f>
        <v>0</v>
      </c>
      <c r="F28" s="63">
        <f>'[3]NEW GAA'!T29</f>
        <v>0</v>
      </c>
      <c r="G28" s="63">
        <f>'[3]NEW GAA'!W29</f>
        <v>0</v>
      </c>
      <c r="H28" s="63">
        <f>'[3]NEW GAA'!X29</f>
        <v>0</v>
      </c>
      <c r="I28" s="63">
        <f>'[3]NEW GAA'!AA29</f>
        <v>7678792</v>
      </c>
      <c r="J28" s="5"/>
      <c r="K28" s="5">
        <f>'[3]NEW GAA'!AH29</f>
        <v>0</v>
      </c>
      <c r="L28" s="5">
        <f>'[3]NEW GAA'!AK29</f>
        <v>11395426</v>
      </c>
      <c r="M28" s="63">
        <f>SUM(B28:L28)</f>
        <v>19074218</v>
      </c>
    </row>
    <row r="29" spans="1:13">
      <c r="A29" s="18" t="s">
        <v>119</v>
      </c>
      <c r="B29" s="5">
        <f t="shared" ref="B29:M29" si="5">+B30+B31</f>
        <v>0</v>
      </c>
      <c r="C29" s="5">
        <f t="shared" si="5"/>
        <v>0</v>
      </c>
      <c r="D29" s="5">
        <f t="shared" si="5"/>
        <v>1491072</v>
      </c>
      <c r="E29" s="63">
        <f t="shared" si="5"/>
        <v>0</v>
      </c>
      <c r="F29" s="63">
        <f t="shared" si="5"/>
        <v>750826</v>
      </c>
      <c r="G29" s="63">
        <f t="shared" si="5"/>
        <v>0</v>
      </c>
      <c r="H29" s="63">
        <f t="shared" si="5"/>
        <v>0</v>
      </c>
      <c r="I29" s="63">
        <f t="shared" si="5"/>
        <v>704927</v>
      </c>
      <c r="J29" s="63"/>
      <c r="K29" s="63">
        <f t="shared" si="5"/>
        <v>12170059</v>
      </c>
      <c r="L29" s="63">
        <f t="shared" si="5"/>
        <v>1504245</v>
      </c>
      <c r="M29" s="63">
        <f t="shared" si="5"/>
        <v>16621129</v>
      </c>
    </row>
    <row r="30" spans="1:13" hidden="1">
      <c r="A30" s="18" t="s">
        <v>107</v>
      </c>
      <c r="B30" s="5">
        <f>'[3]NEW GAA'!I31</f>
        <v>0</v>
      </c>
      <c r="C30" s="5">
        <f>'[3]NEW GAA'!M31</f>
        <v>0</v>
      </c>
      <c r="D30" s="5">
        <f>'[3]NEW GAA'!P31</f>
        <v>1491072</v>
      </c>
      <c r="E30" s="63">
        <f>'[3]NEW GAA'!S31</f>
        <v>0</v>
      </c>
      <c r="F30" s="63">
        <f>'[3]NEW GAA'!T31</f>
        <v>750826</v>
      </c>
      <c r="G30" s="63">
        <f>'[3]NEW GAA'!W31</f>
        <v>0</v>
      </c>
      <c r="H30" s="63">
        <f>'[3]NEW GAA'!X31</f>
        <v>0</v>
      </c>
      <c r="I30" s="63">
        <f>'[3]NEW GAA'!AA31</f>
        <v>107362</v>
      </c>
      <c r="J30" s="5"/>
      <c r="K30" s="5">
        <f>'[3]NEW GAA'!AH31</f>
        <v>12170059</v>
      </c>
      <c r="L30" s="5">
        <f>'[3]NEW GAA'!AK31</f>
        <v>28394</v>
      </c>
      <c r="M30" s="63">
        <f t="shared" ref="M30:M46" si="6">SUM(B30:L30)</f>
        <v>14547713</v>
      </c>
    </row>
    <row r="31" spans="1:13" hidden="1">
      <c r="A31" s="18" t="s">
        <v>108</v>
      </c>
      <c r="B31" s="5">
        <f>'[3]NEW GAA'!I32</f>
        <v>0</v>
      </c>
      <c r="C31" s="5">
        <f>'[3]NEW GAA'!M32</f>
        <v>0</v>
      </c>
      <c r="D31" s="5">
        <f>'[3]NEW GAA'!P32</f>
        <v>0</v>
      </c>
      <c r="E31" s="63">
        <f>'[3]NEW GAA'!S32</f>
        <v>0</v>
      </c>
      <c r="F31" s="63">
        <f>'[3]NEW GAA'!T32</f>
        <v>0</v>
      </c>
      <c r="G31" s="63">
        <f>'[3]NEW GAA'!W32</f>
        <v>0</v>
      </c>
      <c r="H31" s="63">
        <f>'[3]NEW GAA'!X32</f>
        <v>0</v>
      </c>
      <c r="I31" s="63">
        <f>'[3]NEW GAA'!AA32</f>
        <v>597565</v>
      </c>
      <c r="J31" s="5"/>
      <c r="K31" s="5">
        <f>'[3]NEW GAA'!AH32</f>
        <v>0</v>
      </c>
      <c r="L31" s="5">
        <f>'[3]NEW GAA'!AK32</f>
        <v>1475851</v>
      </c>
      <c r="M31" s="63">
        <f t="shared" si="6"/>
        <v>2073416</v>
      </c>
    </row>
    <row r="32" spans="1:13">
      <c r="A32" s="18" t="s">
        <v>120</v>
      </c>
      <c r="B32" s="5">
        <f>'[3]NEW GAA'!I33</f>
        <v>0</v>
      </c>
      <c r="C32" s="5">
        <f>'[3]NEW GAA'!M33</f>
        <v>0</v>
      </c>
      <c r="D32" s="5">
        <f>'[3]NEW GAA'!P33</f>
        <v>0</v>
      </c>
      <c r="E32" s="63">
        <f>'[3]NEW GAA'!S33</f>
        <v>0</v>
      </c>
      <c r="F32" s="63">
        <f>'[3]NEW GAA'!T33</f>
        <v>0</v>
      </c>
      <c r="G32" s="63">
        <f>'[3]NEW GAA'!W33</f>
        <v>478476</v>
      </c>
      <c r="H32" s="63">
        <f>'[3]NEW GAA'!X33</f>
        <v>9700</v>
      </c>
      <c r="I32" s="63">
        <f>'[3]NEW GAA'!AA33</f>
        <v>413516</v>
      </c>
      <c r="J32" s="5"/>
      <c r="K32" s="5">
        <f>'[3]NEW GAA'!AH33</f>
        <v>0</v>
      </c>
      <c r="L32" s="5">
        <f>'[3]NEW GAA'!AK33</f>
        <v>129006</v>
      </c>
      <c r="M32" s="63">
        <f t="shared" si="6"/>
        <v>1030698</v>
      </c>
    </row>
    <row r="33" spans="1:13">
      <c r="A33" s="18" t="s">
        <v>121</v>
      </c>
      <c r="B33" s="5">
        <f>'[3]NEW GAA'!I34</f>
        <v>0</v>
      </c>
      <c r="C33" s="5">
        <f>'[3]NEW GAA'!M34</f>
        <v>0</v>
      </c>
      <c r="D33" s="5">
        <f>'[3]NEW GAA'!P34</f>
        <v>800000</v>
      </c>
      <c r="E33" s="63">
        <f>'[3]NEW GAA'!S34</f>
        <v>0</v>
      </c>
      <c r="F33" s="63">
        <f>'[3]NEW GAA'!T34</f>
        <v>0</v>
      </c>
      <c r="G33" s="63">
        <f>'[3]NEW GAA'!W34</f>
        <v>0</v>
      </c>
      <c r="H33" s="63">
        <f>'[3]NEW GAA'!X34</f>
        <v>1961</v>
      </c>
      <c r="I33" s="63">
        <f>'[3]NEW GAA'!AA34</f>
        <v>146532</v>
      </c>
      <c r="J33" s="5">
        <f>'[3]NEW GAA'!AE34</f>
        <v>733700</v>
      </c>
      <c r="K33" s="5">
        <f>'[3]NEW GAA'!AH34</f>
        <v>907281</v>
      </c>
      <c r="L33" s="5">
        <f>'[3]NEW GAA'!AK34</f>
        <v>11112</v>
      </c>
      <c r="M33" s="63">
        <f t="shared" si="6"/>
        <v>2600586</v>
      </c>
    </row>
    <row r="34" spans="1:13">
      <c r="A34" s="18" t="s">
        <v>122</v>
      </c>
      <c r="B34" s="5">
        <f>'[3]NEW GAA'!I35</f>
        <v>0</v>
      </c>
      <c r="C34" s="5">
        <f>'[3]NEW GAA'!M35</f>
        <v>0</v>
      </c>
      <c r="D34" s="5">
        <f>'[3]NEW GAA'!P35</f>
        <v>0</v>
      </c>
      <c r="E34" s="63">
        <f>'[3]NEW GAA'!S35</f>
        <v>64172</v>
      </c>
      <c r="F34" s="63">
        <f>'[3]NEW GAA'!T35</f>
        <v>0</v>
      </c>
      <c r="G34" s="63">
        <f>'[3]NEW GAA'!W35</f>
        <v>0</v>
      </c>
      <c r="H34" s="63">
        <f>'[3]NEW GAA'!X35</f>
        <v>0</v>
      </c>
      <c r="I34" s="63">
        <f>'[3]NEW GAA'!AA35</f>
        <v>37396</v>
      </c>
      <c r="J34" s="5"/>
      <c r="K34" s="5">
        <f>'[3]NEW GAA'!AH35</f>
        <v>0</v>
      </c>
      <c r="L34" s="5">
        <f>'[3]NEW GAA'!AK35</f>
        <v>62201</v>
      </c>
      <c r="M34" s="63">
        <f t="shared" si="6"/>
        <v>163769</v>
      </c>
    </row>
    <row r="35" spans="1:13">
      <c r="A35" s="18" t="s">
        <v>123</v>
      </c>
      <c r="B35" s="5">
        <f>'[3]NEW GAA'!I36</f>
        <v>0</v>
      </c>
      <c r="C35" s="5">
        <f>'[3]NEW GAA'!M36</f>
        <v>0</v>
      </c>
      <c r="D35" s="5">
        <f>'[3]NEW GAA'!P36</f>
        <v>0</v>
      </c>
      <c r="E35" s="63">
        <f>'[3]NEW GAA'!S36</f>
        <v>0</v>
      </c>
      <c r="F35" s="63">
        <f>'[3]NEW GAA'!T36</f>
        <v>0</v>
      </c>
      <c r="G35" s="63">
        <f>'[3]NEW GAA'!W36</f>
        <v>0</v>
      </c>
      <c r="H35" s="63">
        <f>'[3]NEW GAA'!X36</f>
        <v>1570</v>
      </c>
      <c r="I35" s="63">
        <f>'[3]NEW GAA'!AA36</f>
        <v>152983</v>
      </c>
      <c r="J35" s="5"/>
      <c r="K35" s="5">
        <f>'[3]NEW GAA'!AH36</f>
        <v>13920</v>
      </c>
      <c r="L35" s="5">
        <f>'[3]NEW GAA'!AK36</f>
        <v>63881</v>
      </c>
      <c r="M35" s="63">
        <f t="shared" si="6"/>
        <v>232354</v>
      </c>
    </row>
    <row r="36" spans="1:13">
      <c r="A36" s="18" t="s">
        <v>124</v>
      </c>
      <c r="B36" s="5">
        <f>'[3]NEW GAA'!I37</f>
        <v>0</v>
      </c>
      <c r="C36" s="5">
        <f>'[3]NEW GAA'!M37</f>
        <v>0</v>
      </c>
      <c r="D36" s="5">
        <f>'[3]NEW GAA'!P37</f>
        <v>0</v>
      </c>
      <c r="E36" s="63">
        <f>'[3]NEW GAA'!S37</f>
        <v>0</v>
      </c>
      <c r="F36" s="63">
        <f>'[3]NEW GAA'!T37</f>
        <v>0</v>
      </c>
      <c r="G36" s="63">
        <f>'[3]NEW GAA'!W37</f>
        <v>0</v>
      </c>
      <c r="H36" s="63">
        <f>'[3]NEW GAA'!X37</f>
        <v>0</v>
      </c>
      <c r="I36" s="63">
        <f>'[3]NEW GAA'!AA37</f>
        <v>802029</v>
      </c>
      <c r="J36" s="5"/>
      <c r="K36" s="5">
        <f>'[3]NEW GAA'!AH37</f>
        <v>0</v>
      </c>
      <c r="L36" s="5">
        <f>'[3]NEW GAA'!AK37</f>
        <v>379166</v>
      </c>
      <c r="M36" s="63">
        <f t="shared" si="6"/>
        <v>1181195</v>
      </c>
    </row>
    <row r="37" spans="1:13">
      <c r="A37" s="18" t="s">
        <v>125</v>
      </c>
      <c r="B37" s="5">
        <f>'[3]NEW GAA'!I38</f>
        <v>0</v>
      </c>
      <c r="C37" s="5">
        <f>'[3]NEW GAA'!M38</f>
        <v>0</v>
      </c>
      <c r="D37" s="5">
        <f>'[3]NEW GAA'!P38</f>
        <v>0</v>
      </c>
      <c r="E37" s="63">
        <f>'[3]NEW GAA'!S38</f>
        <v>0</v>
      </c>
      <c r="F37" s="63">
        <f>'[3]NEW GAA'!T38</f>
        <v>0</v>
      </c>
      <c r="G37" s="63">
        <f>'[3]NEW GAA'!W38</f>
        <v>0</v>
      </c>
      <c r="H37" s="63">
        <f>'[3]NEW GAA'!X38</f>
        <v>1197</v>
      </c>
      <c r="I37" s="63">
        <f>'[3]NEW GAA'!AA38</f>
        <v>214648</v>
      </c>
      <c r="J37" s="5"/>
      <c r="K37" s="5">
        <f>'[3]NEW GAA'!AH38</f>
        <v>0</v>
      </c>
      <c r="L37" s="5">
        <f>'[3]NEW GAA'!AK38</f>
        <v>40973</v>
      </c>
      <c r="M37" s="63">
        <f t="shared" si="6"/>
        <v>256818</v>
      </c>
    </row>
    <row r="38" spans="1:13">
      <c r="A38" s="18" t="s">
        <v>126</v>
      </c>
      <c r="B38" s="5">
        <f>'[3]NEW GAA'!I39</f>
        <v>0</v>
      </c>
      <c r="C38" s="5">
        <f>'[3]NEW GAA'!M39</f>
        <v>0</v>
      </c>
      <c r="D38" s="5">
        <f>'[3]NEW GAA'!P39</f>
        <v>0</v>
      </c>
      <c r="E38" s="63">
        <f>'[3]NEW GAA'!S39</f>
        <v>22373</v>
      </c>
      <c r="F38" s="63">
        <f>'[3]NEW GAA'!T39</f>
        <v>0</v>
      </c>
      <c r="G38" s="63">
        <f>'[3]NEW GAA'!W39</f>
        <v>0</v>
      </c>
      <c r="H38" s="63">
        <f>'[3]NEW GAA'!X39</f>
        <v>0</v>
      </c>
      <c r="I38" s="63">
        <f>'[3]NEW GAA'!AA39</f>
        <v>94901</v>
      </c>
      <c r="J38" s="5"/>
      <c r="K38" s="5">
        <f>'[3]NEW GAA'!AH39</f>
        <v>0</v>
      </c>
      <c r="L38" s="5">
        <f>'[3]NEW GAA'!AK39</f>
        <v>30488</v>
      </c>
      <c r="M38" s="63">
        <f t="shared" si="6"/>
        <v>147762</v>
      </c>
    </row>
    <row r="39" spans="1:13">
      <c r="A39" s="18" t="s">
        <v>127</v>
      </c>
      <c r="B39" s="5">
        <f>'[3]NEW GAA'!I40</f>
        <v>0</v>
      </c>
      <c r="C39" s="5">
        <f>'[3]NEW GAA'!M40</f>
        <v>0</v>
      </c>
      <c r="D39" s="5">
        <f>'[3]NEW GAA'!P40</f>
        <v>0</v>
      </c>
      <c r="E39" s="63">
        <f>'[3]NEW GAA'!S40</f>
        <v>0</v>
      </c>
      <c r="F39" s="63">
        <f>'[3]NEW GAA'!T40</f>
        <v>34554</v>
      </c>
      <c r="G39" s="63">
        <f>'[3]NEW GAA'!W40</f>
        <v>0</v>
      </c>
      <c r="H39" s="63">
        <f>'[3]NEW GAA'!X40</f>
        <v>0</v>
      </c>
      <c r="I39" s="63">
        <f>'[3]NEW GAA'!AA40</f>
        <v>1111477</v>
      </c>
      <c r="J39" s="5"/>
      <c r="K39" s="5">
        <f>'[3]NEW GAA'!AH40</f>
        <v>5000</v>
      </c>
      <c r="L39" s="5">
        <f>'[3]NEW GAA'!AK40</f>
        <v>107451</v>
      </c>
      <c r="M39" s="63">
        <f t="shared" si="6"/>
        <v>1258482</v>
      </c>
    </row>
    <row r="40" spans="1:13">
      <c r="A40" s="18" t="s">
        <v>128</v>
      </c>
      <c r="B40" s="5">
        <f>'[3]NEW GAA'!I41</f>
        <v>0</v>
      </c>
      <c r="C40" s="5">
        <f>'[3]NEW GAA'!M41</f>
        <v>0</v>
      </c>
      <c r="D40" s="5">
        <f>'[3]NEW GAA'!P41</f>
        <v>0</v>
      </c>
      <c r="E40" s="63">
        <f>'[3]NEW GAA'!S41</f>
        <v>0</v>
      </c>
      <c r="F40" s="63">
        <f>'[3]NEW GAA'!T41</f>
        <v>0</v>
      </c>
      <c r="G40" s="63">
        <f>'[3]NEW GAA'!W41</f>
        <v>0</v>
      </c>
      <c r="H40" s="63">
        <f>'[3]NEW GAA'!X41</f>
        <v>0</v>
      </c>
      <c r="I40" s="63">
        <f>'[3]NEW GAA'!AA41</f>
        <v>10</v>
      </c>
      <c r="J40" s="5"/>
      <c r="K40" s="5">
        <f>'[3]NEW GAA'!AH41</f>
        <v>0</v>
      </c>
      <c r="L40" s="5">
        <f>'[3]NEW GAA'!AK41</f>
        <v>0</v>
      </c>
      <c r="M40" s="63">
        <f t="shared" si="6"/>
        <v>10</v>
      </c>
    </row>
    <row r="41" spans="1:13">
      <c r="A41" s="18" t="s">
        <v>129</v>
      </c>
      <c r="B41" s="5">
        <f>'[3]NEW GAA'!I42</f>
        <v>0</v>
      </c>
      <c r="C41" s="5">
        <f>'[3]NEW GAA'!M42</f>
        <v>0</v>
      </c>
      <c r="D41" s="5">
        <f>'[3]NEW GAA'!P42</f>
        <v>0</v>
      </c>
      <c r="E41" s="63">
        <f>'[3]NEW GAA'!S42</f>
        <v>0</v>
      </c>
      <c r="F41" s="63">
        <f>'[3]NEW GAA'!T42</f>
        <v>0</v>
      </c>
      <c r="G41" s="63">
        <f>'[3]NEW GAA'!W42</f>
        <v>0</v>
      </c>
      <c r="H41" s="63">
        <f>'[3]NEW GAA'!X42</f>
        <v>0</v>
      </c>
      <c r="I41" s="63">
        <f>'[3]NEW GAA'!AA42</f>
        <v>1500411</v>
      </c>
      <c r="J41" s="5"/>
      <c r="K41" s="5">
        <f>'[3]NEW GAA'!AH42</f>
        <v>0</v>
      </c>
      <c r="L41" s="5">
        <f>'[3]NEW GAA'!AK42</f>
        <v>781234</v>
      </c>
      <c r="M41" s="63">
        <f t="shared" si="6"/>
        <v>2281645</v>
      </c>
    </row>
    <row r="42" spans="1:13">
      <c r="A42" s="18" t="s">
        <v>130</v>
      </c>
      <c r="B42" s="5">
        <f>'[3]NEW GAA'!I43</f>
        <v>0</v>
      </c>
      <c r="C42" s="5">
        <f>'[3]NEW GAA'!M43</f>
        <v>0</v>
      </c>
      <c r="D42" s="5">
        <f>'[3]NEW GAA'!P43</f>
        <v>0</v>
      </c>
      <c r="E42" s="63">
        <f>'[3]NEW GAA'!S43</f>
        <v>0</v>
      </c>
      <c r="F42" s="63">
        <f>'[3]NEW GAA'!T43</f>
        <v>0</v>
      </c>
      <c r="G42" s="63">
        <f>'[3]NEW GAA'!W43</f>
        <v>0</v>
      </c>
      <c r="H42" s="63">
        <f>'[3]NEW GAA'!X43</f>
        <v>1919</v>
      </c>
      <c r="I42" s="63">
        <f>'[3]NEW GAA'!AA43</f>
        <v>9164</v>
      </c>
      <c r="J42" s="5"/>
      <c r="K42" s="5">
        <f>'[3]NEW GAA'!AH43</f>
        <v>0</v>
      </c>
      <c r="L42" s="5">
        <f>'[3]NEW GAA'!AK43</f>
        <v>13476</v>
      </c>
      <c r="M42" s="63">
        <f t="shared" si="6"/>
        <v>24559</v>
      </c>
    </row>
    <row r="43" spans="1:13">
      <c r="A43" s="18" t="s">
        <v>131</v>
      </c>
      <c r="B43" s="5">
        <f>'[3]NEW GAA'!I44</f>
        <v>0</v>
      </c>
      <c r="C43" s="5">
        <f>'[3]NEW GAA'!M44</f>
        <v>0</v>
      </c>
      <c r="D43" s="5">
        <f>'[3]NEW GAA'!P44</f>
        <v>0</v>
      </c>
      <c r="E43" s="63">
        <f>'[3]NEW GAA'!S44</f>
        <v>0</v>
      </c>
      <c r="F43" s="63">
        <f>'[3]NEW GAA'!T44</f>
        <v>0</v>
      </c>
      <c r="G43" s="63">
        <f>'[3]NEW GAA'!W44</f>
        <v>0</v>
      </c>
      <c r="H43" s="63">
        <f>'[3]NEW GAA'!X44</f>
        <v>0</v>
      </c>
      <c r="I43" s="63">
        <f>'[3]NEW GAA'!AA44</f>
        <v>405948</v>
      </c>
      <c r="J43" s="5"/>
      <c r="K43" s="5">
        <f>'[3]NEW GAA'!AH44</f>
        <v>0</v>
      </c>
      <c r="L43" s="5">
        <f>'[3]NEW GAA'!AK44</f>
        <v>189949</v>
      </c>
      <c r="M43" s="63">
        <f t="shared" si="6"/>
        <v>595897</v>
      </c>
    </row>
    <row r="44" spans="1:13">
      <c r="A44" s="18" t="s">
        <v>132</v>
      </c>
      <c r="B44" s="5">
        <f>'[3]NEW GAA'!I45</f>
        <v>0</v>
      </c>
      <c r="C44" s="5">
        <f>'[3]NEW GAA'!M45</f>
        <v>0</v>
      </c>
      <c r="D44" s="5">
        <f>'[3]NEW GAA'!P45</f>
        <v>0</v>
      </c>
      <c r="E44" s="63">
        <f>'[3]NEW GAA'!S45</f>
        <v>0</v>
      </c>
      <c r="F44" s="63">
        <f>'[3]NEW GAA'!T45</f>
        <v>0</v>
      </c>
      <c r="G44" s="63">
        <f>'[3]NEW GAA'!W45</f>
        <v>0</v>
      </c>
      <c r="H44" s="63">
        <f>'[3]NEW GAA'!X45</f>
        <v>0</v>
      </c>
      <c r="I44" s="63">
        <f>'[3]NEW GAA'!AA45</f>
        <v>212145</v>
      </c>
      <c r="J44" s="5"/>
      <c r="K44" s="5">
        <f>'[3]NEW GAA'!AH45</f>
        <v>0</v>
      </c>
      <c r="L44" s="5">
        <f>'[3]NEW GAA'!AK45</f>
        <v>86544</v>
      </c>
      <c r="M44" s="63">
        <f t="shared" si="6"/>
        <v>298689</v>
      </c>
    </row>
    <row r="45" spans="1:13">
      <c r="A45" s="18" t="s">
        <v>133</v>
      </c>
      <c r="B45" s="5">
        <f>'[3]NEW GAA'!I46</f>
        <v>0</v>
      </c>
      <c r="C45" s="5">
        <f>'[3]NEW GAA'!M46</f>
        <v>0</v>
      </c>
      <c r="D45" s="5">
        <f>'[3]NEW GAA'!P46</f>
        <v>0</v>
      </c>
      <c r="E45" s="63">
        <f>'[3]NEW GAA'!S46</f>
        <v>0</v>
      </c>
      <c r="F45" s="63">
        <f>'[3]NEW GAA'!T46</f>
        <v>0</v>
      </c>
      <c r="G45" s="63">
        <f>'[3]NEW GAA'!W46</f>
        <v>0</v>
      </c>
      <c r="H45" s="63">
        <f>'[3]NEW GAA'!X46</f>
        <v>0</v>
      </c>
      <c r="I45" s="63">
        <f>'[3]NEW GAA'!AA46</f>
        <v>106785</v>
      </c>
      <c r="J45" s="5"/>
      <c r="K45" s="5">
        <f>'[3]NEW GAA'!AH46</f>
        <v>0</v>
      </c>
      <c r="L45" s="5">
        <f>'[3]NEW GAA'!AK46</f>
        <v>0</v>
      </c>
      <c r="M45" s="63">
        <f t="shared" si="6"/>
        <v>106785</v>
      </c>
    </row>
    <row r="46" spans="1:13">
      <c r="A46" s="18" t="s">
        <v>134</v>
      </c>
      <c r="B46" s="5">
        <f>'[3]NEW GAA'!I47</f>
        <v>0</v>
      </c>
      <c r="C46" s="5">
        <f>'[3]NEW GAA'!M47</f>
        <v>0</v>
      </c>
      <c r="D46" s="5">
        <f>'[3]NEW GAA'!P47</f>
        <v>0</v>
      </c>
      <c r="E46" s="63">
        <f>'[3]NEW GAA'!S47</f>
        <v>0</v>
      </c>
      <c r="F46" s="63">
        <f>'[3]NEW GAA'!T47</f>
        <v>0</v>
      </c>
      <c r="G46" s="63">
        <f>'[3]NEW GAA'!W47</f>
        <v>0</v>
      </c>
      <c r="H46" s="63">
        <f>'[3]NEW GAA'!X47</f>
        <v>0</v>
      </c>
      <c r="I46" s="63">
        <f>'[3]NEW GAA'!AA47</f>
        <v>54587</v>
      </c>
      <c r="J46" s="5"/>
      <c r="K46" s="5">
        <f>'[3]NEW GAA'!AH47</f>
        <v>0</v>
      </c>
      <c r="L46" s="5">
        <f>'[3]NEW GAA'!AK47</f>
        <v>1699</v>
      </c>
      <c r="M46" s="63">
        <f t="shared" si="6"/>
        <v>56286</v>
      </c>
    </row>
    <row r="47" spans="1:13" hidden="1">
      <c r="A47" s="18"/>
      <c r="B47" s="5"/>
      <c r="C47" s="5"/>
      <c r="D47" s="5"/>
      <c r="E47" s="63"/>
      <c r="F47" s="63"/>
      <c r="G47" s="63"/>
      <c r="H47" s="63"/>
      <c r="I47" s="63"/>
      <c r="J47" s="5"/>
      <c r="K47" s="5"/>
      <c r="L47" s="5"/>
      <c r="M47" s="63"/>
    </row>
    <row r="48" spans="1:13">
      <c r="A48" s="38" t="s">
        <v>135</v>
      </c>
      <c r="B48" s="7">
        <f>SUM(B49:B52)+SUM(B55:B66)+SUM(B71:B87)</f>
        <v>0</v>
      </c>
      <c r="C48" s="7">
        <f t="shared" ref="C48:M48" si="7">SUM(C49:C52)+SUM(C55:C66)+SUM(C71:C87)</f>
        <v>0</v>
      </c>
      <c r="D48" s="7">
        <f t="shared" si="7"/>
        <v>0</v>
      </c>
      <c r="E48" s="7">
        <f t="shared" si="7"/>
        <v>264698</v>
      </c>
      <c r="F48" s="7">
        <f t="shared" si="7"/>
        <v>0</v>
      </c>
      <c r="G48" s="7">
        <f t="shared" si="7"/>
        <v>0</v>
      </c>
      <c r="H48" s="7">
        <f t="shared" si="7"/>
        <v>3400</v>
      </c>
      <c r="I48" s="7">
        <f t="shared" si="7"/>
        <v>547059</v>
      </c>
      <c r="J48" s="7"/>
      <c r="K48" s="7">
        <f t="shared" si="7"/>
        <v>756385</v>
      </c>
      <c r="L48" s="7">
        <f t="shared" si="7"/>
        <v>73255</v>
      </c>
      <c r="M48" s="20">
        <f t="shared" si="7"/>
        <v>1644797</v>
      </c>
    </row>
    <row r="49" spans="1:13" ht="15.75" hidden="1" customHeight="1">
      <c r="A49" s="18" t="s">
        <v>47</v>
      </c>
      <c r="B49" s="5">
        <f>'[3]NEW GAA'!I50</f>
        <v>0</v>
      </c>
      <c r="C49" s="5">
        <f>'[3]NEW GAA'!M50</f>
        <v>0</v>
      </c>
      <c r="D49" s="5">
        <f>'[3]NEW GAA'!P50</f>
        <v>0</v>
      </c>
      <c r="E49" s="63">
        <f>'[3]NEW GAA'!S50</f>
        <v>0</v>
      </c>
      <c r="F49" s="63">
        <f>'[3]NEW GAA'!T50</f>
        <v>0</v>
      </c>
      <c r="G49" s="63">
        <f>'[3]NEW GAA'!W50</f>
        <v>0</v>
      </c>
      <c r="H49" s="63">
        <f>'[3]NEW GAA'!X50</f>
        <v>0</v>
      </c>
      <c r="I49" s="63">
        <f>'[3]NEW GAA'!AA50</f>
        <v>0</v>
      </c>
      <c r="J49" s="5"/>
      <c r="K49" s="5">
        <f>'[3]NEW GAA'!AH50</f>
        <v>0</v>
      </c>
      <c r="L49" s="5">
        <f>'[3]NEW GAA'!AK50</f>
        <v>0</v>
      </c>
      <c r="M49" s="63">
        <f>SUM(B49:L49)</f>
        <v>0</v>
      </c>
    </row>
    <row r="50" spans="1:13">
      <c r="A50" s="18" t="s">
        <v>48</v>
      </c>
      <c r="B50" s="5">
        <f>'[3]NEW GAA'!I51</f>
        <v>0</v>
      </c>
      <c r="C50" s="5">
        <f>'[3]NEW GAA'!M51</f>
        <v>0</v>
      </c>
      <c r="D50" s="5">
        <f>'[3]NEW GAA'!P51</f>
        <v>0</v>
      </c>
      <c r="E50" s="63">
        <f>'[3]NEW GAA'!S51</f>
        <v>0</v>
      </c>
      <c r="F50" s="63">
        <f>'[3]NEW GAA'!T51</f>
        <v>0</v>
      </c>
      <c r="G50" s="63">
        <f>'[3]NEW GAA'!W51</f>
        <v>0</v>
      </c>
      <c r="H50" s="63">
        <f>'[3]NEW GAA'!X51</f>
        <v>0</v>
      </c>
      <c r="I50" s="63">
        <f>'[3]NEW GAA'!AA51</f>
        <v>3355</v>
      </c>
      <c r="J50" s="5"/>
      <c r="K50" s="5">
        <f>'[3]NEW GAA'!AH51</f>
        <v>0</v>
      </c>
      <c r="L50" s="5">
        <f>'[3]NEW GAA'!AK51</f>
        <v>0</v>
      </c>
      <c r="M50" s="63">
        <f>SUM(B50:L50)</f>
        <v>3355</v>
      </c>
    </row>
    <row r="51" spans="1:13" ht="13.5" customHeight="1">
      <c r="A51" s="18" t="s">
        <v>49</v>
      </c>
      <c r="B51" s="5">
        <f>'[3]NEW GAA'!I52</f>
        <v>0</v>
      </c>
      <c r="C51" s="5">
        <f>'[3]NEW GAA'!M52</f>
        <v>0</v>
      </c>
      <c r="D51" s="5">
        <f>'[3]NEW GAA'!P52</f>
        <v>0</v>
      </c>
      <c r="E51" s="63">
        <f>'[3]NEW GAA'!S52</f>
        <v>1342</v>
      </c>
      <c r="F51" s="63">
        <f>'[3]NEW GAA'!T52</f>
        <v>0</v>
      </c>
      <c r="G51" s="63">
        <f>'[3]NEW GAA'!W52</f>
        <v>0</v>
      </c>
      <c r="H51" s="63">
        <f>'[3]NEW GAA'!X52</f>
        <v>0</v>
      </c>
      <c r="I51" s="63">
        <f>'[3]NEW GAA'!AA52</f>
        <v>5971</v>
      </c>
      <c r="J51" s="5"/>
      <c r="K51" s="5">
        <f>'[3]NEW GAA'!AH52</f>
        <v>0</v>
      </c>
      <c r="L51" s="5">
        <f>'[3]NEW GAA'!AK52</f>
        <v>289</v>
      </c>
      <c r="M51" s="63">
        <f>SUM(B51:L51)</f>
        <v>7602</v>
      </c>
    </row>
    <row r="52" spans="1:13">
      <c r="A52" s="18" t="s">
        <v>50</v>
      </c>
      <c r="B52" s="5">
        <f t="shared" ref="B52:M52" si="8">+B53+B54</f>
        <v>0</v>
      </c>
      <c r="C52" s="5">
        <f t="shared" si="8"/>
        <v>0</v>
      </c>
      <c r="D52" s="5">
        <f t="shared" si="8"/>
        <v>0</v>
      </c>
      <c r="E52" s="63">
        <f t="shared" si="8"/>
        <v>0</v>
      </c>
      <c r="F52" s="63">
        <f t="shared" si="8"/>
        <v>0</v>
      </c>
      <c r="G52" s="63">
        <f t="shared" si="8"/>
        <v>0</v>
      </c>
      <c r="H52" s="5">
        <f t="shared" si="8"/>
        <v>0</v>
      </c>
      <c r="I52" s="5">
        <f t="shared" si="8"/>
        <v>56490</v>
      </c>
      <c r="J52" s="5"/>
      <c r="K52" s="5">
        <f t="shared" si="8"/>
        <v>238789</v>
      </c>
      <c r="L52" s="5">
        <f t="shared" si="8"/>
        <v>3667</v>
      </c>
      <c r="M52" s="63">
        <f t="shared" si="8"/>
        <v>298946</v>
      </c>
    </row>
    <row r="53" spans="1:13" hidden="1">
      <c r="A53" s="18" t="s">
        <v>136</v>
      </c>
      <c r="B53" s="5">
        <f>'[3]NEW GAA'!I54</f>
        <v>0</v>
      </c>
      <c r="C53" s="5">
        <f>'[3]NEW GAA'!M54</f>
        <v>0</v>
      </c>
      <c r="D53" s="5">
        <f>'[3]NEW GAA'!P54</f>
        <v>0</v>
      </c>
      <c r="E53" s="63">
        <f>'[3]NEW GAA'!S54</f>
        <v>0</v>
      </c>
      <c r="F53" s="63">
        <f>'[3]NEW GAA'!T54</f>
        <v>0</v>
      </c>
      <c r="G53" s="63">
        <f>'[3]NEW GAA'!W54</f>
        <v>0</v>
      </c>
      <c r="H53" s="63">
        <f>'[3]NEW GAA'!X54</f>
        <v>0</v>
      </c>
      <c r="I53" s="63">
        <f>'[3]NEW GAA'!AA54</f>
        <v>23748</v>
      </c>
      <c r="J53" s="5"/>
      <c r="K53" s="5">
        <f>'[3]NEW GAA'!AH54</f>
        <v>238789</v>
      </c>
      <c r="L53" s="5">
        <f>'[3]NEW GAA'!AK54</f>
        <v>1133</v>
      </c>
      <c r="M53" s="63">
        <f t="shared" ref="M53:M65" si="9">SUM(B53:L53)</f>
        <v>263670</v>
      </c>
    </row>
    <row r="54" spans="1:13" hidden="1">
      <c r="A54" s="18" t="s">
        <v>137</v>
      </c>
      <c r="B54" s="5">
        <f>'[3]NEW GAA'!I55</f>
        <v>0</v>
      </c>
      <c r="C54" s="5">
        <f>'[3]NEW GAA'!M55</f>
        <v>0</v>
      </c>
      <c r="D54" s="5">
        <f>'[3]NEW GAA'!P55</f>
        <v>0</v>
      </c>
      <c r="E54" s="63">
        <f>'[3]NEW GAA'!S55</f>
        <v>0</v>
      </c>
      <c r="F54" s="63">
        <f>'[3]NEW GAA'!T55</f>
        <v>0</v>
      </c>
      <c r="G54" s="63">
        <f>'[3]NEW GAA'!W55</f>
        <v>0</v>
      </c>
      <c r="H54" s="63">
        <f>'[3]NEW GAA'!X55</f>
        <v>0</v>
      </c>
      <c r="I54" s="63">
        <f>'[3]NEW GAA'!AA55</f>
        <v>32742</v>
      </c>
      <c r="J54" s="5"/>
      <c r="K54" s="5">
        <f>'[3]NEW GAA'!AH55</f>
        <v>0</v>
      </c>
      <c r="L54" s="5">
        <f>'[3]NEW GAA'!AK55</f>
        <v>2534</v>
      </c>
      <c r="M54" s="63">
        <f t="shared" si="9"/>
        <v>35276</v>
      </c>
    </row>
    <row r="55" spans="1:13">
      <c r="A55" s="18" t="s">
        <v>53</v>
      </c>
      <c r="B55" s="5">
        <f>'[3]NEW GAA'!I56</f>
        <v>0</v>
      </c>
      <c r="C55" s="5">
        <f>'[3]NEW GAA'!M56</f>
        <v>0</v>
      </c>
      <c r="D55" s="5">
        <f>'[3]NEW GAA'!P56</f>
        <v>0</v>
      </c>
      <c r="E55" s="63">
        <f>'[3]NEW GAA'!S56</f>
        <v>0</v>
      </c>
      <c r="F55" s="63">
        <f>'[3]NEW GAA'!T56</f>
        <v>0</v>
      </c>
      <c r="G55" s="63">
        <f>'[3]NEW GAA'!W56</f>
        <v>0</v>
      </c>
      <c r="H55" s="63">
        <f>'[3]NEW GAA'!X56</f>
        <v>0</v>
      </c>
      <c r="I55" s="63">
        <f>'[3]NEW GAA'!AA56</f>
        <v>4115</v>
      </c>
      <c r="J55" s="5"/>
      <c r="K55" s="5">
        <f>'[3]NEW GAA'!AH56</f>
        <v>0</v>
      </c>
      <c r="L55" s="5">
        <f>'[3]NEW GAA'!AK56</f>
        <v>7012</v>
      </c>
      <c r="M55" s="63">
        <f t="shared" si="9"/>
        <v>11127</v>
      </c>
    </row>
    <row r="56" spans="1:13">
      <c r="A56" s="18" t="s">
        <v>54</v>
      </c>
      <c r="B56" s="5">
        <f>'[3]NEW GAA'!I57</f>
        <v>0</v>
      </c>
      <c r="C56" s="5">
        <f>'[3]NEW GAA'!M57</f>
        <v>0</v>
      </c>
      <c r="D56" s="5">
        <f>'[3]NEW GAA'!P57</f>
        <v>0</v>
      </c>
      <c r="E56" s="63">
        <f>'[3]NEW GAA'!S57</f>
        <v>0</v>
      </c>
      <c r="F56" s="63">
        <f>'[3]NEW GAA'!T57</f>
        <v>0</v>
      </c>
      <c r="G56" s="63">
        <f>'[3]NEW GAA'!W57</f>
        <v>0</v>
      </c>
      <c r="H56" s="63">
        <f>'[3]NEW GAA'!X57</f>
        <v>0</v>
      </c>
      <c r="I56" s="63">
        <f>'[3]NEW GAA'!AA57</f>
        <v>6296</v>
      </c>
      <c r="J56" s="5"/>
      <c r="K56" s="5">
        <f>'[3]NEW GAA'!AH57</f>
        <v>0</v>
      </c>
      <c r="L56" s="5">
        <f>'[3]NEW GAA'!AK57</f>
        <v>421</v>
      </c>
      <c r="M56" s="63">
        <f t="shared" si="9"/>
        <v>6717</v>
      </c>
    </row>
    <row r="57" spans="1:13">
      <c r="A57" s="18" t="s">
        <v>55</v>
      </c>
      <c r="B57" s="5">
        <f>'[3]NEW GAA'!I58</f>
        <v>0</v>
      </c>
      <c r="C57" s="5">
        <f>'[3]NEW GAA'!M58</f>
        <v>0</v>
      </c>
      <c r="D57" s="5">
        <f>'[3]NEW GAA'!P58</f>
        <v>0</v>
      </c>
      <c r="E57" s="63">
        <f>'[3]NEW GAA'!S58</f>
        <v>0</v>
      </c>
      <c r="F57" s="63">
        <f>'[3]NEW GAA'!T58</f>
        <v>0</v>
      </c>
      <c r="G57" s="63">
        <f>'[3]NEW GAA'!W58</f>
        <v>0</v>
      </c>
      <c r="H57" s="63">
        <f>'[3]NEW GAA'!X58</f>
        <v>0</v>
      </c>
      <c r="I57" s="63">
        <f>'[3]NEW GAA'!AA58</f>
        <v>1205</v>
      </c>
      <c r="J57" s="5"/>
      <c r="K57" s="5">
        <f>'[3]NEW GAA'!AH58</f>
        <v>0</v>
      </c>
      <c r="L57" s="5">
        <f>'[3]NEW GAA'!AK58</f>
        <v>0</v>
      </c>
      <c r="M57" s="63">
        <f>SUM(B57:L57)</f>
        <v>1205</v>
      </c>
    </row>
    <row r="58" spans="1:13">
      <c r="A58" s="18" t="s">
        <v>56</v>
      </c>
      <c r="B58" s="5">
        <f>'[3]NEW GAA'!I59</f>
        <v>0</v>
      </c>
      <c r="C58" s="5">
        <f>'[3]NEW GAA'!M59</f>
        <v>0</v>
      </c>
      <c r="D58" s="5">
        <f>'[3]NEW GAA'!P59</f>
        <v>0</v>
      </c>
      <c r="E58" s="63">
        <f>'[3]NEW GAA'!S59</f>
        <v>0</v>
      </c>
      <c r="F58" s="63">
        <f>'[3]NEW GAA'!T59</f>
        <v>0</v>
      </c>
      <c r="G58" s="63">
        <f>'[3]NEW GAA'!W59</f>
        <v>0</v>
      </c>
      <c r="H58" s="63">
        <f>'[3]NEW GAA'!X59</f>
        <v>0</v>
      </c>
      <c r="I58" s="63">
        <f>'[3]NEW GAA'!AA59</f>
        <v>2033</v>
      </c>
      <c r="J58" s="5"/>
      <c r="K58" s="5">
        <f>'[3]NEW GAA'!AH59</f>
        <v>0</v>
      </c>
      <c r="L58" s="5">
        <f>'[3]NEW GAA'!AK59</f>
        <v>0</v>
      </c>
      <c r="M58" s="63">
        <f>SUM(B58:L58)</f>
        <v>2033</v>
      </c>
    </row>
    <row r="59" spans="1:13" ht="13.5" customHeight="1">
      <c r="A59" s="18" t="s">
        <v>216</v>
      </c>
      <c r="B59" s="5">
        <f>'[3]NEW GAA'!I61</f>
        <v>0</v>
      </c>
      <c r="C59" s="5">
        <f>'[3]NEW GAA'!M61</f>
        <v>0</v>
      </c>
      <c r="D59" s="5">
        <f>'[3]NEW GAA'!P61</f>
        <v>0</v>
      </c>
      <c r="E59" s="63">
        <f>'[3]NEW GAA'!S61</f>
        <v>0</v>
      </c>
      <c r="F59" s="63">
        <f>'[3]NEW GAA'!T61</f>
        <v>0</v>
      </c>
      <c r="G59" s="63">
        <f>'[3]NEW GAA'!W61</f>
        <v>0</v>
      </c>
      <c r="H59" s="63">
        <f>'[3]NEW GAA'!X61</f>
        <v>0</v>
      </c>
      <c r="I59" s="63">
        <f>'[3]NEW GAA'!AA61</f>
        <v>142</v>
      </c>
      <c r="J59" s="5"/>
      <c r="K59" s="5">
        <f>'[3]NEW GAA'!AH61</f>
        <v>0</v>
      </c>
      <c r="L59" s="5">
        <f>'[3]NEW GAA'!AK61</f>
        <v>0</v>
      </c>
      <c r="M59" s="63">
        <f t="shared" si="9"/>
        <v>142</v>
      </c>
    </row>
    <row r="60" spans="1:13">
      <c r="A60" s="18" t="s">
        <v>57</v>
      </c>
      <c r="B60" s="5">
        <f>'[3]NEW GAA'!I60</f>
        <v>0</v>
      </c>
      <c r="C60" s="5">
        <f>'[3]NEW GAA'!M60</f>
        <v>0</v>
      </c>
      <c r="D60" s="5">
        <f>'[3]NEW GAA'!P60</f>
        <v>0</v>
      </c>
      <c r="E60" s="63">
        <f>'[3]NEW GAA'!S60</f>
        <v>0</v>
      </c>
      <c r="F60" s="63">
        <f>'[3]NEW GAA'!T60</f>
        <v>0</v>
      </c>
      <c r="G60" s="63">
        <f>'[3]NEW GAA'!W60</f>
        <v>0</v>
      </c>
      <c r="H60" s="63">
        <f>'[3]NEW GAA'!X60</f>
        <v>0</v>
      </c>
      <c r="I60" s="63">
        <f>'[3]NEW GAA'!AA60</f>
        <v>9914</v>
      </c>
      <c r="J60" s="5"/>
      <c r="K60" s="5">
        <f>'[3]NEW GAA'!AH60</f>
        <v>0</v>
      </c>
      <c r="L60" s="5">
        <f>'[3]NEW GAA'!AK60</f>
        <v>786</v>
      </c>
      <c r="M60" s="63">
        <f t="shared" si="9"/>
        <v>10700</v>
      </c>
    </row>
    <row r="61" spans="1:13">
      <c r="A61" s="18" t="s">
        <v>59</v>
      </c>
      <c r="B61" s="5">
        <f>'[3]NEW GAA'!I62</f>
        <v>0</v>
      </c>
      <c r="C61" s="5">
        <f>'[3]NEW GAA'!M62</f>
        <v>0</v>
      </c>
      <c r="D61" s="5">
        <f>'[3]NEW GAA'!P62</f>
        <v>0</v>
      </c>
      <c r="E61" s="63">
        <f>'[3]NEW GAA'!S62</f>
        <v>0</v>
      </c>
      <c r="F61" s="63">
        <f>'[3]NEW GAA'!T62</f>
        <v>0</v>
      </c>
      <c r="G61" s="63">
        <f>'[3]NEW GAA'!W62</f>
        <v>0</v>
      </c>
      <c r="H61" s="63">
        <f>'[3]NEW GAA'!X62</f>
        <v>0</v>
      </c>
      <c r="I61" s="63">
        <f>'[3]NEW GAA'!AA62</f>
        <v>33790</v>
      </c>
      <c r="J61" s="5"/>
      <c r="K61" s="5">
        <f>'[3]NEW GAA'!AH62</f>
        <v>0</v>
      </c>
      <c r="L61" s="5">
        <f>'[3]NEW GAA'!AK62</f>
        <v>13471</v>
      </c>
      <c r="M61" s="63">
        <f t="shared" si="9"/>
        <v>47261</v>
      </c>
    </row>
    <row r="62" spans="1:13">
      <c r="A62" s="18" t="s">
        <v>60</v>
      </c>
      <c r="B62" s="5">
        <f>'[3]NEW GAA'!I63</f>
        <v>0</v>
      </c>
      <c r="C62" s="5">
        <f>'[3]NEW GAA'!M63</f>
        <v>0</v>
      </c>
      <c r="D62" s="5">
        <f>'[3]NEW GAA'!P63</f>
        <v>0</v>
      </c>
      <c r="E62" s="63">
        <f>'[3]NEW GAA'!S63</f>
        <v>0</v>
      </c>
      <c r="F62" s="63">
        <f>'[3]NEW GAA'!T63</f>
        <v>0</v>
      </c>
      <c r="G62" s="63">
        <f>'[3]NEW GAA'!W63</f>
        <v>0</v>
      </c>
      <c r="H62" s="63">
        <f>'[3]NEW GAA'!X63</f>
        <v>0</v>
      </c>
      <c r="I62" s="63">
        <f>'[3]NEW GAA'!AA63</f>
        <v>5334</v>
      </c>
      <c r="J62" s="5"/>
      <c r="K62" s="5">
        <f>'[3]NEW GAA'!AH63</f>
        <v>0</v>
      </c>
      <c r="L62" s="5">
        <f>'[3]NEW GAA'!AK63</f>
        <v>0</v>
      </c>
      <c r="M62" s="63">
        <f t="shared" si="9"/>
        <v>5334</v>
      </c>
    </row>
    <row r="63" spans="1:13" ht="15.75" customHeight="1">
      <c r="A63" s="18" t="s">
        <v>61</v>
      </c>
      <c r="B63" s="5">
        <f>'[3]NEW GAA'!I64</f>
        <v>0</v>
      </c>
      <c r="C63" s="5">
        <f>'[3]NEW GAA'!M64</f>
        <v>0</v>
      </c>
      <c r="D63" s="5">
        <f>'[3]NEW GAA'!P64</f>
        <v>0</v>
      </c>
      <c r="E63" s="63">
        <f>'[3]NEW GAA'!S64</f>
        <v>5697</v>
      </c>
      <c r="F63" s="63">
        <f>'[3]NEW GAA'!T64</f>
        <v>0</v>
      </c>
      <c r="G63" s="63">
        <f>'[3]NEW GAA'!W64</f>
        <v>0</v>
      </c>
      <c r="H63" s="63">
        <f>'[3]NEW GAA'!X64</f>
        <v>0</v>
      </c>
      <c r="I63" s="63">
        <f>'[3]NEW GAA'!AA64</f>
        <v>230</v>
      </c>
      <c r="J63" s="5"/>
      <c r="K63" s="5">
        <f>'[3]NEW GAA'!AH64</f>
        <v>0</v>
      </c>
      <c r="L63" s="5">
        <f>'[3]NEW GAA'!AK64</f>
        <v>0</v>
      </c>
      <c r="M63" s="63">
        <f t="shared" si="9"/>
        <v>5927</v>
      </c>
    </row>
    <row r="64" spans="1:13">
      <c r="A64" s="18" t="s">
        <v>62</v>
      </c>
      <c r="B64" s="5">
        <f>'[3]NEW GAA'!I65</f>
        <v>0</v>
      </c>
      <c r="C64" s="5">
        <f>'[3]NEW GAA'!M65</f>
        <v>0</v>
      </c>
      <c r="D64" s="5">
        <f>'[3]NEW GAA'!P65</f>
        <v>0</v>
      </c>
      <c r="E64" s="63">
        <f>'[3]NEW GAA'!S65</f>
        <v>0</v>
      </c>
      <c r="F64" s="63">
        <f>'[3]NEW GAA'!T65</f>
        <v>0</v>
      </c>
      <c r="G64" s="63">
        <f>'[3]NEW GAA'!W65</f>
        <v>0</v>
      </c>
      <c r="H64" s="63">
        <f>'[3]NEW GAA'!X65</f>
        <v>0</v>
      </c>
      <c r="I64" s="63">
        <f>'[3]NEW GAA'!AA65</f>
        <v>2471</v>
      </c>
      <c r="J64" s="5"/>
      <c r="K64" s="5">
        <f>'[3]NEW GAA'!AH65</f>
        <v>0</v>
      </c>
      <c r="L64" s="5">
        <f>'[3]NEW GAA'!AK65</f>
        <v>233</v>
      </c>
      <c r="M64" s="63">
        <f t="shared" si="9"/>
        <v>2704</v>
      </c>
    </row>
    <row r="65" spans="1:13">
      <c r="A65" s="18" t="s">
        <v>63</v>
      </c>
      <c r="B65" s="5">
        <f>'[3]NEW GAA'!I66</f>
        <v>0</v>
      </c>
      <c r="C65" s="5">
        <f>'[3]NEW GAA'!M66</f>
        <v>0</v>
      </c>
      <c r="D65" s="5">
        <f>'[3]NEW GAA'!P66</f>
        <v>0</v>
      </c>
      <c r="E65" s="63">
        <f>'[3]NEW GAA'!S66</f>
        <v>0</v>
      </c>
      <c r="F65" s="63">
        <f>'[3]NEW GAA'!T66</f>
        <v>0</v>
      </c>
      <c r="G65" s="63">
        <f>'[3]NEW GAA'!W66</f>
        <v>0</v>
      </c>
      <c r="H65" s="63">
        <f>'[3]NEW GAA'!X66</f>
        <v>0</v>
      </c>
      <c r="I65" s="63">
        <f>'[3]NEW GAA'!AA66</f>
        <v>1839</v>
      </c>
      <c r="J65" s="5"/>
      <c r="K65" s="5">
        <f>'[3]NEW GAA'!AH66</f>
        <v>0</v>
      </c>
      <c r="L65" s="5">
        <f>'[3]NEW GAA'!AK66</f>
        <v>0</v>
      </c>
      <c r="M65" s="63">
        <f t="shared" si="9"/>
        <v>1839</v>
      </c>
    </row>
    <row r="66" spans="1:13">
      <c r="A66" s="18" t="s">
        <v>64</v>
      </c>
      <c r="B66" s="7">
        <f t="shared" ref="B66:M66" si="10">SUM(B67:B70)</f>
        <v>0</v>
      </c>
      <c r="C66" s="7">
        <f t="shared" si="10"/>
        <v>0</v>
      </c>
      <c r="D66" s="7">
        <f t="shared" si="10"/>
        <v>0</v>
      </c>
      <c r="E66" s="20">
        <f t="shared" si="10"/>
        <v>0</v>
      </c>
      <c r="F66" s="20">
        <f t="shared" si="10"/>
        <v>0</v>
      </c>
      <c r="G66" s="20">
        <f t="shared" si="10"/>
        <v>0</v>
      </c>
      <c r="H66" s="7">
        <f t="shared" si="10"/>
        <v>0</v>
      </c>
      <c r="I66" s="7">
        <f t="shared" si="10"/>
        <v>23763</v>
      </c>
      <c r="J66" s="7"/>
      <c r="K66" s="7">
        <f t="shared" si="10"/>
        <v>9250</v>
      </c>
      <c r="L66" s="7">
        <f t="shared" si="10"/>
        <v>3945</v>
      </c>
      <c r="M66" s="20">
        <f t="shared" si="10"/>
        <v>36958</v>
      </c>
    </row>
    <row r="67" spans="1:13">
      <c r="A67" s="18" t="s">
        <v>138</v>
      </c>
      <c r="B67" s="5">
        <f>'[3]NEW GAA'!I68</f>
        <v>0</v>
      </c>
      <c r="C67" s="5">
        <f>'[3]NEW GAA'!M68</f>
        <v>0</v>
      </c>
      <c r="D67" s="5">
        <f>'[3]NEW GAA'!P68</f>
        <v>0</v>
      </c>
      <c r="E67" s="63">
        <f>'[3]NEW GAA'!S68</f>
        <v>0</v>
      </c>
      <c r="F67" s="63">
        <f>'[3]NEW GAA'!T68</f>
        <v>0</v>
      </c>
      <c r="G67" s="63">
        <f>'[3]NEW GAA'!W68</f>
        <v>0</v>
      </c>
      <c r="H67" s="63">
        <f>'[3]NEW GAA'!X68</f>
        <v>0</v>
      </c>
      <c r="I67" s="63">
        <f>'[3]NEW GAA'!AA68</f>
        <v>2090</v>
      </c>
      <c r="J67" s="5"/>
      <c r="K67" s="5">
        <f>'[3]NEW GAA'!AH68</f>
        <v>0</v>
      </c>
      <c r="L67" s="5">
        <f>'[3]NEW GAA'!AK68</f>
        <v>0</v>
      </c>
      <c r="M67" s="63">
        <f t="shared" ref="M67:M86" si="11">SUM(B67:L67)</f>
        <v>2090</v>
      </c>
    </row>
    <row r="68" spans="1:13">
      <c r="A68" s="18" t="s">
        <v>157</v>
      </c>
      <c r="B68" s="5">
        <f>'[3]NEW GAA'!I69</f>
        <v>0</v>
      </c>
      <c r="C68" s="5">
        <f>'[3]NEW GAA'!M69</f>
        <v>0</v>
      </c>
      <c r="D68" s="5">
        <f>'[3]NEW GAA'!P69</f>
        <v>0</v>
      </c>
      <c r="E68" s="63">
        <f>'[3]NEW GAA'!S69</f>
        <v>0</v>
      </c>
      <c r="F68" s="63">
        <f>'[3]NEW GAA'!T69</f>
        <v>0</v>
      </c>
      <c r="G68" s="63">
        <f>'[3]NEW GAA'!W69</f>
        <v>0</v>
      </c>
      <c r="H68" s="63">
        <f>'[3]NEW GAA'!X69</f>
        <v>0</v>
      </c>
      <c r="I68" s="63">
        <f>'[3]NEW GAA'!AA69</f>
        <v>7586</v>
      </c>
      <c r="J68" s="5"/>
      <c r="K68" s="5">
        <f>'[3]NEW GAA'!AH69</f>
        <v>9250</v>
      </c>
      <c r="L68" s="5">
        <f>'[3]NEW GAA'!AK69</f>
        <v>444</v>
      </c>
      <c r="M68" s="63">
        <f t="shared" si="11"/>
        <v>17280</v>
      </c>
    </row>
    <row r="69" spans="1:13">
      <c r="A69" s="18" t="s">
        <v>140</v>
      </c>
      <c r="B69" s="5">
        <f>'[3]NEW GAA'!I70</f>
        <v>0</v>
      </c>
      <c r="C69" s="5">
        <f>'[3]NEW GAA'!M70</f>
        <v>0</v>
      </c>
      <c r="D69" s="5">
        <f>'[3]NEW GAA'!P70</f>
        <v>0</v>
      </c>
      <c r="E69" s="63">
        <f>'[3]NEW GAA'!S70</f>
        <v>0</v>
      </c>
      <c r="F69" s="63">
        <f>'[3]NEW GAA'!T70</f>
        <v>0</v>
      </c>
      <c r="G69" s="63">
        <f>'[3]NEW GAA'!W70</f>
        <v>0</v>
      </c>
      <c r="H69" s="63">
        <f>'[3]NEW GAA'!X70</f>
        <v>0</v>
      </c>
      <c r="I69" s="63">
        <f>'[3]NEW GAA'!AA70</f>
        <v>8291</v>
      </c>
      <c r="J69" s="5"/>
      <c r="K69" s="5">
        <f>'[3]NEW GAA'!AH70</f>
        <v>0</v>
      </c>
      <c r="L69" s="5">
        <f>'[3]NEW GAA'!AK70</f>
        <v>3084</v>
      </c>
      <c r="M69" s="63">
        <f t="shared" si="11"/>
        <v>11375</v>
      </c>
    </row>
    <row r="70" spans="1:13">
      <c r="A70" s="18" t="s">
        <v>141</v>
      </c>
      <c r="B70" s="5">
        <f>'[3]NEW GAA'!I71</f>
        <v>0</v>
      </c>
      <c r="C70" s="5">
        <f>'[3]NEW GAA'!M71</f>
        <v>0</v>
      </c>
      <c r="D70" s="5">
        <f>'[3]NEW GAA'!P71</f>
        <v>0</v>
      </c>
      <c r="E70" s="63">
        <f>'[3]NEW GAA'!S71</f>
        <v>0</v>
      </c>
      <c r="F70" s="63">
        <f>'[3]NEW GAA'!T71</f>
        <v>0</v>
      </c>
      <c r="G70" s="63">
        <f>'[3]NEW GAA'!W71</f>
        <v>0</v>
      </c>
      <c r="H70" s="63">
        <f>'[3]NEW GAA'!X71</f>
        <v>0</v>
      </c>
      <c r="I70" s="63">
        <f>'[3]NEW GAA'!AA71</f>
        <v>5796</v>
      </c>
      <c r="J70" s="5"/>
      <c r="K70" s="5">
        <f>'[3]NEW GAA'!AH71</f>
        <v>0</v>
      </c>
      <c r="L70" s="5">
        <f>'[3]NEW GAA'!AK71</f>
        <v>417</v>
      </c>
      <c r="M70" s="63">
        <f t="shared" si="11"/>
        <v>6213</v>
      </c>
    </row>
    <row r="71" spans="1:13">
      <c r="A71" s="18" t="s">
        <v>69</v>
      </c>
      <c r="B71" s="5">
        <f>'[3]NEW GAA'!I72</f>
        <v>0</v>
      </c>
      <c r="C71" s="5">
        <f>'[3]NEW GAA'!M72</f>
        <v>0</v>
      </c>
      <c r="D71" s="5">
        <f>'[3]NEW GAA'!P72</f>
        <v>0</v>
      </c>
      <c r="E71" s="63">
        <f>'[3]NEW GAA'!S72</f>
        <v>0</v>
      </c>
      <c r="F71" s="63">
        <f>'[3]NEW GAA'!T72</f>
        <v>0</v>
      </c>
      <c r="G71" s="63">
        <f>'[3]NEW GAA'!W72</f>
        <v>0</v>
      </c>
      <c r="H71" s="63">
        <f>'[3]NEW GAA'!X72</f>
        <v>0</v>
      </c>
      <c r="I71" s="63">
        <f>'[3]NEW GAA'!AA72</f>
        <v>71331</v>
      </c>
      <c r="J71" s="5"/>
      <c r="K71" s="5">
        <f>'[3]NEW GAA'!AH72</f>
        <v>19340</v>
      </c>
      <c r="L71" s="5">
        <f>'[3]NEW GAA'!AK72</f>
        <v>3632</v>
      </c>
      <c r="M71" s="63">
        <f>SUM(B71:L71)</f>
        <v>94303</v>
      </c>
    </row>
    <row r="72" spans="1:13">
      <c r="A72" s="18" t="s">
        <v>142</v>
      </c>
      <c r="B72" s="5">
        <f>'[3]NEW GAA'!I73</f>
        <v>0</v>
      </c>
      <c r="C72" s="5">
        <f>'[3]NEW GAA'!M73</f>
        <v>0</v>
      </c>
      <c r="D72" s="5">
        <f>'[3]NEW GAA'!P73</f>
        <v>0</v>
      </c>
      <c r="E72" s="63">
        <f>'[3]NEW GAA'!S73</f>
        <v>38023</v>
      </c>
      <c r="F72" s="63">
        <f>'[3]NEW GAA'!T73</f>
        <v>0</v>
      </c>
      <c r="G72" s="63">
        <f>'[3]NEW GAA'!W73</f>
        <v>0</v>
      </c>
      <c r="H72" s="63">
        <f>'[3]NEW GAA'!X73</f>
        <v>0</v>
      </c>
      <c r="I72" s="63">
        <f>'[3]NEW GAA'!AA73</f>
        <v>47927</v>
      </c>
      <c r="J72" s="5"/>
      <c r="K72" s="5">
        <f>'[3]NEW GAA'!AH73</f>
        <v>489006</v>
      </c>
      <c r="L72" s="5">
        <f>'[3]NEW GAA'!AK73</f>
        <v>11874</v>
      </c>
      <c r="M72" s="63">
        <f t="shared" si="11"/>
        <v>586830</v>
      </c>
    </row>
    <row r="73" spans="1:13">
      <c r="A73" s="18" t="s">
        <v>70</v>
      </c>
      <c r="B73" s="5">
        <f>'[3]NEW GAA'!I74</f>
        <v>0</v>
      </c>
      <c r="C73" s="5">
        <f>'[3]NEW GAA'!M74</f>
        <v>0</v>
      </c>
      <c r="D73" s="5">
        <f>'[3]NEW GAA'!P74</f>
        <v>0</v>
      </c>
      <c r="E73" s="63">
        <f>'[3]NEW GAA'!S74</f>
        <v>26173</v>
      </c>
      <c r="F73" s="63">
        <f>'[3]NEW GAA'!T74</f>
        <v>0</v>
      </c>
      <c r="G73" s="63">
        <f>'[3]NEW GAA'!W74</f>
        <v>0</v>
      </c>
      <c r="H73" s="63">
        <f>'[3]NEW GAA'!X74</f>
        <v>0</v>
      </c>
      <c r="I73" s="63">
        <f>'[3]NEW GAA'!AA74</f>
        <v>61182</v>
      </c>
      <c r="J73" s="5"/>
      <c r="K73" s="5">
        <f>'[3]NEW GAA'!AH74</f>
        <v>0</v>
      </c>
      <c r="L73" s="5">
        <f>'[3]NEW GAA'!AK74</f>
        <v>9246</v>
      </c>
      <c r="M73" s="63">
        <f t="shared" si="11"/>
        <v>96601</v>
      </c>
    </row>
    <row r="74" spans="1:13">
      <c r="A74" s="18" t="s">
        <v>71</v>
      </c>
      <c r="B74" s="5">
        <f>'[3]NEW GAA'!I75</f>
        <v>0</v>
      </c>
      <c r="C74" s="5">
        <f>'[3]NEW GAA'!M75</f>
        <v>0</v>
      </c>
      <c r="D74" s="5">
        <f>'[3]NEW GAA'!P75</f>
        <v>0</v>
      </c>
      <c r="E74" s="63">
        <f>'[3]NEW GAA'!S75</f>
        <v>35000</v>
      </c>
      <c r="F74" s="63">
        <f>'[3]NEW GAA'!T75</f>
        <v>0</v>
      </c>
      <c r="G74" s="63">
        <f>'[3]NEW GAA'!W75</f>
        <v>0</v>
      </c>
      <c r="H74" s="63">
        <f>'[3]NEW GAA'!X75</f>
        <v>0</v>
      </c>
      <c r="I74" s="63">
        <f>'[3]NEW GAA'!AA75</f>
        <v>7852</v>
      </c>
      <c r="J74" s="5"/>
      <c r="K74" s="5">
        <f>'[3]NEW GAA'!AH75</f>
        <v>0</v>
      </c>
      <c r="L74" s="5">
        <f>'[3]NEW GAA'!AK75</f>
        <v>283</v>
      </c>
      <c r="M74" s="63">
        <f t="shared" si="11"/>
        <v>43135</v>
      </c>
    </row>
    <row r="75" spans="1:13">
      <c r="A75" s="18" t="s">
        <v>72</v>
      </c>
      <c r="B75" s="5"/>
      <c r="C75" s="5"/>
      <c r="D75" s="5"/>
      <c r="E75" s="63"/>
      <c r="F75" s="63"/>
      <c r="G75" s="63"/>
      <c r="H75" s="63">
        <f>'[3]NEW GAA'!X76</f>
        <v>0</v>
      </c>
      <c r="I75" s="63">
        <f>'[3]NEW GAA'!AA76</f>
        <v>24418</v>
      </c>
      <c r="J75" s="5"/>
      <c r="K75" s="5"/>
      <c r="L75" s="5">
        <f>'[3]NEW GAA'!AK76</f>
        <v>4595</v>
      </c>
      <c r="M75" s="63">
        <f t="shared" si="11"/>
        <v>29013</v>
      </c>
    </row>
    <row r="76" spans="1:13">
      <c r="A76" s="18" t="s">
        <v>250</v>
      </c>
      <c r="B76" s="5">
        <f>'[3]NEW GAA'!I77</f>
        <v>0</v>
      </c>
      <c r="C76" s="5">
        <f>'[3]NEW GAA'!M77</f>
        <v>0</v>
      </c>
      <c r="D76" s="5">
        <f>'[3]NEW GAA'!P77</f>
        <v>0</v>
      </c>
      <c r="E76" s="63">
        <f>'[3]NEW GAA'!S77</f>
        <v>0</v>
      </c>
      <c r="F76" s="63">
        <f>'[3]NEW GAA'!T77</f>
        <v>0</v>
      </c>
      <c r="G76" s="63">
        <f>'[3]NEW GAA'!W77</f>
        <v>0</v>
      </c>
      <c r="H76" s="63">
        <f>'[3]NEW GAA'!X77</f>
        <v>0</v>
      </c>
      <c r="I76" s="63">
        <f>'[3]NEW GAA'!AA77</f>
        <v>3605</v>
      </c>
      <c r="J76" s="5"/>
      <c r="K76" s="5">
        <f>'[3]NEW GAA'!AH77</f>
        <v>0</v>
      </c>
      <c r="L76" s="5">
        <f>'[3]NEW GAA'!AK77</f>
        <v>0</v>
      </c>
      <c r="M76" s="63">
        <f t="shared" si="11"/>
        <v>3605</v>
      </c>
    </row>
    <row r="77" spans="1:13">
      <c r="A77" s="18" t="s">
        <v>74</v>
      </c>
      <c r="B77" s="5"/>
      <c r="C77" s="5"/>
      <c r="D77" s="5"/>
      <c r="E77" s="63">
        <f>'[3]NEW GAA'!S78</f>
        <v>58463</v>
      </c>
      <c r="F77" s="63"/>
      <c r="G77" s="63"/>
      <c r="H77" s="63">
        <f>'[3]NEW GAA'!X78</f>
        <v>0</v>
      </c>
      <c r="I77" s="63">
        <f>'[3]NEW GAA'!AA78</f>
        <v>11470</v>
      </c>
      <c r="J77" s="5"/>
      <c r="K77" s="5"/>
      <c r="L77" s="5">
        <f>'[3]NEW GAA'!AK78</f>
        <v>0</v>
      </c>
      <c r="M77" s="63">
        <f t="shared" si="11"/>
        <v>69933</v>
      </c>
    </row>
    <row r="78" spans="1:13">
      <c r="A78" s="18" t="s">
        <v>143</v>
      </c>
      <c r="B78" s="5">
        <f>'[3]NEW GAA'!I79</f>
        <v>0</v>
      </c>
      <c r="C78" s="5">
        <f>'[3]NEW GAA'!M79</f>
        <v>0</v>
      </c>
      <c r="D78" s="5">
        <f>'[3]NEW GAA'!P79</f>
        <v>0</v>
      </c>
      <c r="E78" s="63">
        <f>'[3]NEW GAA'!S79</f>
        <v>0</v>
      </c>
      <c r="F78" s="63">
        <f>'[3]NEW GAA'!T79</f>
        <v>0</v>
      </c>
      <c r="G78" s="63">
        <f>'[3]NEW GAA'!W79</f>
        <v>0</v>
      </c>
      <c r="H78" s="63">
        <f>'[3]NEW GAA'!X79</f>
        <v>3400</v>
      </c>
      <c r="I78" s="63">
        <f>'[3]NEW GAA'!AA79</f>
        <v>3363</v>
      </c>
      <c r="J78" s="5"/>
      <c r="K78" s="5">
        <f>'[3]NEW GAA'!AH79</f>
        <v>0</v>
      </c>
      <c r="L78" s="5">
        <f>'[3]NEW GAA'!AK79</f>
        <v>770</v>
      </c>
      <c r="M78" s="63">
        <f t="shared" si="11"/>
        <v>7533</v>
      </c>
    </row>
    <row r="79" spans="1:13">
      <c r="A79" s="18" t="s">
        <v>75</v>
      </c>
      <c r="B79" s="5">
        <f>'[3]NEW GAA'!I80</f>
        <v>0</v>
      </c>
      <c r="C79" s="5">
        <f>'[3]NEW GAA'!M80</f>
        <v>0</v>
      </c>
      <c r="D79" s="5">
        <f>'[3]NEW GAA'!P80</f>
        <v>0</v>
      </c>
      <c r="E79" s="63">
        <f>'[3]NEW GAA'!S80</f>
        <v>100000</v>
      </c>
      <c r="F79" s="63">
        <f>'[3]NEW GAA'!T80</f>
        <v>0</v>
      </c>
      <c r="G79" s="63">
        <f>'[3]NEW GAA'!W80</f>
        <v>0</v>
      </c>
      <c r="H79" s="63">
        <f>'[3]NEW GAA'!X80</f>
        <v>0</v>
      </c>
      <c r="I79" s="63">
        <f>'[3]NEW GAA'!AA80</f>
        <v>67735</v>
      </c>
      <c r="J79" s="5"/>
      <c r="K79" s="5">
        <f>'[3]NEW GAA'!AH80</f>
        <v>0</v>
      </c>
      <c r="L79" s="5">
        <f>'[3]NEW GAA'!AK80</f>
        <v>119</v>
      </c>
      <c r="M79" s="63">
        <f t="shared" si="11"/>
        <v>167854</v>
      </c>
    </row>
    <row r="80" spans="1:13">
      <c r="A80" s="18" t="s">
        <v>76</v>
      </c>
      <c r="B80" s="5">
        <f>'[3]NEW GAA'!I81</f>
        <v>0</v>
      </c>
      <c r="C80" s="5">
        <f>'[3]NEW GAA'!M81</f>
        <v>0</v>
      </c>
      <c r="D80" s="5">
        <f>'[3]NEW GAA'!P81</f>
        <v>0</v>
      </c>
      <c r="E80" s="63">
        <f>'[3]NEW GAA'!S81</f>
        <v>0</v>
      </c>
      <c r="F80" s="63">
        <f>'[3]NEW GAA'!T81</f>
        <v>0</v>
      </c>
      <c r="G80" s="63">
        <f>'[3]NEW GAA'!W81</f>
        <v>0</v>
      </c>
      <c r="H80" s="63">
        <f>'[3]NEW GAA'!X81</f>
        <v>0</v>
      </c>
      <c r="I80" s="63">
        <f>'[3]NEW GAA'!AA81</f>
        <v>6136</v>
      </c>
      <c r="J80" s="5"/>
      <c r="K80" s="5">
        <f>'[3]NEW GAA'!AH81</f>
        <v>0</v>
      </c>
      <c r="L80" s="5">
        <f>'[3]NEW GAA'!AK81</f>
        <v>0</v>
      </c>
      <c r="M80" s="63">
        <f t="shared" si="11"/>
        <v>6136</v>
      </c>
    </row>
    <row r="81" spans="1:13">
      <c r="A81" s="18" t="s">
        <v>77</v>
      </c>
      <c r="B81" s="5"/>
      <c r="C81" s="5"/>
      <c r="D81" s="5"/>
      <c r="E81" s="63"/>
      <c r="F81" s="63"/>
      <c r="G81" s="63"/>
      <c r="H81" s="63">
        <f>'[3]NEW GAA'!X82</f>
        <v>0</v>
      </c>
      <c r="I81" s="63">
        <f>'[3]NEW GAA'!AA82</f>
        <v>2534</v>
      </c>
      <c r="J81" s="5"/>
      <c r="K81" s="5"/>
      <c r="L81" s="5">
        <f>'[3]NEW GAA'!AK82</f>
        <v>191</v>
      </c>
      <c r="M81" s="63">
        <f t="shared" si="11"/>
        <v>2725</v>
      </c>
    </row>
    <row r="82" spans="1:13">
      <c r="A82" s="18" t="s">
        <v>78</v>
      </c>
      <c r="B82" s="5">
        <f>'[3]NEW GAA'!I83</f>
        <v>0</v>
      </c>
      <c r="C82" s="5">
        <f>'[3]NEW GAA'!M83</f>
        <v>0</v>
      </c>
      <c r="D82" s="5">
        <f>'[3]NEW GAA'!P83</f>
        <v>0</v>
      </c>
      <c r="E82" s="63">
        <f>'[3]NEW GAA'!S83</f>
        <v>0</v>
      </c>
      <c r="F82" s="63">
        <f>'[3]NEW GAA'!T83</f>
        <v>0</v>
      </c>
      <c r="G82" s="63">
        <f>'[3]NEW GAA'!W83</f>
        <v>0</v>
      </c>
      <c r="H82" s="63">
        <f>'[3]NEW GAA'!X83</f>
        <v>0</v>
      </c>
      <c r="I82" s="63">
        <f>'[3]NEW GAA'!AA83</f>
        <v>6352</v>
      </c>
      <c r="J82" s="5"/>
      <c r="K82" s="5">
        <f>'[3]NEW GAA'!AH83</f>
        <v>0</v>
      </c>
      <c r="L82" s="5">
        <f>'[3]NEW GAA'!AK83</f>
        <v>3366</v>
      </c>
      <c r="M82" s="63">
        <f t="shared" si="11"/>
        <v>9718</v>
      </c>
    </row>
    <row r="83" spans="1:13">
      <c r="A83" s="18" t="s">
        <v>79</v>
      </c>
      <c r="B83" s="5">
        <f>'[3]NEW GAA'!I84</f>
        <v>0</v>
      </c>
      <c r="C83" s="5">
        <f>'[3]NEW GAA'!M84</f>
        <v>0</v>
      </c>
      <c r="D83" s="5">
        <f>'[3]NEW GAA'!P84</f>
        <v>0</v>
      </c>
      <c r="E83" s="63">
        <f>'[3]NEW GAA'!S84</f>
        <v>0</v>
      </c>
      <c r="F83" s="63">
        <f>'[3]NEW GAA'!T84</f>
        <v>0</v>
      </c>
      <c r="G83" s="63">
        <f>'[3]NEW GAA'!W84</f>
        <v>0</v>
      </c>
      <c r="H83" s="63">
        <f>'[3]NEW GAA'!X84</f>
        <v>0</v>
      </c>
      <c r="I83" s="63">
        <f>'[3]NEW GAA'!AA84</f>
        <v>11741</v>
      </c>
      <c r="J83" s="5"/>
      <c r="K83" s="5">
        <f>'[3]NEW GAA'!AH84</f>
        <v>0</v>
      </c>
      <c r="L83" s="5">
        <f>'[3]NEW GAA'!AK84</f>
        <v>1058</v>
      </c>
      <c r="M83" s="63">
        <f t="shared" si="11"/>
        <v>12799</v>
      </c>
    </row>
    <row r="84" spans="1:13" ht="12.75" customHeight="1">
      <c r="A84" s="18" t="s">
        <v>80</v>
      </c>
      <c r="B84" s="5">
        <f>'[3]NEW GAA'!I85</f>
        <v>0</v>
      </c>
      <c r="C84" s="5">
        <f>'[3]NEW GAA'!M85</f>
        <v>0</v>
      </c>
      <c r="D84" s="5">
        <f>'[3]NEW GAA'!P85</f>
        <v>0</v>
      </c>
      <c r="E84" s="63">
        <f>'[3]NEW GAA'!S85</f>
        <v>0</v>
      </c>
      <c r="F84" s="63">
        <f>'[3]NEW GAA'!T85</f>
        <v>0</v>
      </c>
      <c r="G84" s="63">
        <f>'[3]NEW GAA'!W85</f>
        <v>0</v>
      </c>
      <c r="H84" s="63">
        <f>'[3]NEW GAA'!X85</f>
        <v>0</v>
      </c>
      <c r="I84" s="63">
        <f>'[3]NEW GAA'!AA85</f>
        <v>288</v>
      </c>
      <c r="J84" s="5"/>
      <c r="K84" s="5">
        <f>'[3]NEW GAA'!AH85</f>
        <v>0</v>
      </c>
      <c r="L84" s="5">
        <f>'[3]NEW GAA'!AK85</f>
        <v>0</v>
      </c>
      <c r="M84" s="63">
        <f t="shared" si="11"/>
        <v>288</v>
      </c>
    </row>
    <row r="85" spans="1:13">
      <c r="A85" s="18" t="s">
        <v>81</v>
      </c>
      <c r="B85" s="5">
        <f>'[3]NEW GAA'!I86</f>
        <v>0</v>
      </c>
      <c r="C85" s="5">
        <f>'[3]NEW GAA'!M86</f>
        <v>0</v>
      </c>
      <c r="D85" s="5">
        <f>'[3]NEW GAA'!P86</f>
        <v>0</v>
      </c>
      <c r="E85" s="63">
        <f>'[3]NEW GAA'!S86</f>
        <v>0</v>
      </c>
      <c r="F85" s="63">
        <f>'[3]NEW GAA'!T86</f>
        <v>0</v>
      </c>
      <c r="G85" s="63">
        <f>'[3]NEW GAA'!W86</f>
        <v>0</v>
      </c>
      <c r="H85" s="63">
        <f>'[3]NEW GAA'!X86</f>
        <v>0</v>
      </c>
      <c r="I85" s="63">
        <f>'[3]NEW GAA'!AA86</f>
        <v>6302</v>
      </c>
      <c r="J85" s="5"/>
      <c r="K85" s="5">
        <f>'[3]NEW GAA'!AH86</f>
        <v>0</v>
      </c>
      <c r="L85" s="5">
        <f>'[3]NEW GAA'!AK86</f>
        <v>0</v>
      </c>
      <c r="M85" s="63">
        <f t="shared" si="11"/>
        <v>6302</v>
      </c>
    </row>
    <row r="86" spans="1:13">
      <c r="A86" s="18" t="s">
        <v>82</v>
      </c>
      <c r="B86" s="5">
        <f>'[3]NEW GAA'!I87</f>
        <v>0</v>
      </c>
      <c r="C86" s="5">
        <f>'[3]NEW GAA'!M87</f>
        <v>0</v>
      </c>
      <c r="D86" s="5">
        <f>'[3]NEW GAA'!P87</f>
        <v>0</v>
      </c>
      <c r="E86" s="63">
        <f>'[3]NEW GAA'!S87</f>
        <v>0</v>
      </c>
      <c r="F86" s="63">
        <f>'[3]NEW GAA'!T87</f>
        <v>0</v>
      </c>
      <c r="G86" s="63">
        <f>'[3]NEW GAA'!W87</f>
        <v>0</v>
      </c>
      <c r="H86" s="63">
        <f>'[3]NEW GAA'!X87</f>
        <v>0</v>
      </c>
      <c r="I86" s="63">
        <f>'[3]NEW GAA'!AA87</f>
        <v>57875</v>
      </c>
      <c r="J86" s="5"/>
      <c r="K86" s="5">
        <f>'[3]NEW GAA'!AH87</f>
        <v>0</v>
      </c>
      <c r="L86" s="5">
        <f>'[3]NEW GAA'!AK87</f>
        <v>8297</v>
      </c>
      <c r="M86" s="63">
        <f t="shared" si="11"/>
        <v>66172</v>
      </c>
    </row>
    <row r="87" spans="1:13" hidden="1">
      <c r="A87" s="44"/>
      <c r="B87" s="5"/>
      <c r="C87" s="5"/>
      <c r="D87" s="5"/>
      <c r="E87" s="63"/>
      <c r="F87" s="63"/>
      <c r="G87" s="63"/>
      <c r="H87" s="63"/>
      <c r="I87" s="63"/>
      <c r="J87" s="5"/>
      <c r="K87" s="5"/>
      <c r="L87" s="5"/>
      <c r="M87" s="63"/>
    </row>
    <row r="88" spans="1:13">
      <c r="A88" s="44"/>
      <c r="B88" s="5"/>
      <c r="C88" s="5"/>
      <c r="D88" s="5"/>
      <c r="E88" s="63"/>
      <c r="F88" s="63"/>
      <c r="G88" s="63"/>
      <c r="H88" s="63"/>
      <c r="I88" s="63"/>
      <c r="J88" s="5"/>
      <c r="K88" s="5"/>
      <c r="L88" s="5"/>
      <c r="M88" s="63"/>
    </row>
    <row r="89" spans="1:13" ht="12.75" customHeight="1">
      <c r="A89" s="18" t="s">
        <v>158</v>
      </c>
      <c r="B89" s="5">
        <f>'[3]NEW GAA'!I90</f>
        <v>52198672</v>
      </c>
      <c r="C89" s="5">
        <f>'[3]NEW GAA'!M90</f>
        <v>0</v>
      </c>
      <c r="D89" s="5">
        <f>'[3]NEW GAA'!P90</f>
        <v>0</v>
      </c>
      <c r="E89" s="63">
        <f>'[3]NEW GAA'!S90</f>
        <v>0</v>
      </c>
      <c r="F89" s="63">
        <f>'[3]NEW GAA'!T90</f>
        <v>0</v>
      </c>
      <c r="G89" s="63">
        <f>'[3]NEW GAA'!W90</f>
        <v>0</v>
      </c>
      <c r="H89" s="63">
        <f>'[3]NEW GAA'!X90</f>
        <v>0</v>
      </c>
      <c r="I89" s="63">
        <f>'[3]NEW GAA'!AA90</f>
        <v>0</v>
      </c>
      <c r="J89" s="5"/>
      <c r="K89" s="5">
        <f>'[3]NEW GAA'!AH90</f>
        <v>358652</v>
      </c>
      <c r="L89" s="5">
        <f>'[3]NEW GAA'!AK90</f>
        <v>0</v>
      </c>
      <c r="M89" s="63">
        <f>SUM(B89:L89)</f>
        <v>52557324</v>
      </c>
    </row>
    <row r="90" spans="1:13" ht="15" customHeight="1">
      <c r="A90" s="49" t="s">
        <v>274</v>
      </c>
      <c r="B90" s="5">
        <f>SUM(B91:B92)</f>
        <v>0</v>
      </c>
      <c r="C90" s="5">
        <f>SUM(C91:C92)</f>
        <v>15971987</v>
      </c>
      <c r="D90" s="5">
        <f t="shared" ref="D90:L90" si="12">SUM(D91:D92)</f>
        <v>541447</v>
      </c>
      <c r="E90" s="63">
        <f t="shared" si="12"/>
        <v>0</v>
      </c>
      <c r="F90" s="63">
        <f t="shared" si="12"/>
        <v>0</v>
      </c>
      <c r="G90" s="63">
        <f t="shared" si="12"/>
        <v>0</v>
      </c>
      <c r="H90" s="63">
        <f t="shared" si="12"/>
        <v>0</v>
      </c>
      <c r="I90" s="63">
        <f t="shared" si="12"/>
        <v>0</v>
      </c>
      <c r="J90" s="5"/>
      <c r="K90" s="5">
        <f t="shared" si="12"/>
        <v>5959026</v>
      </c>
      <c r="L90" s="5">
        <f t="shared" si="12"/>
        <v>537160</v>
      </c>
      <c r="M90" s="63">
        <f>SUM(M91:M92)</f>
        <v>23009620</v>
      </c>
    </row>
    <row r="91" spans="1:13" hidden="1">
      <c r="A91" s="49" t="s">
        <v>160</v>
      </c>
      <c r="B91" s="5">
        <f>'[3]NEW GAA'!I92</f>
        <v>0</v>
      </c>
      <c r="C91" s="5">
        <f>'[3]NEW GAA'!M92</f>
        <v>7938878</v>
      </c>
      <c r="D91" s="5">
        <f>'[3]NEW GAA'!P92</f>
        <v>0</v>
      </c>
      <c r="E91" s="63">
        <f>'[3]NEW GAA'!S92</f>
        <v>0</v>
      </c>
      <c r="F91" s="63">
        <f>'[3]NEW GAA'!T92</f>
        <v>0</v>
      </c>
      <c r="G91" s="63">
        <f>'[3]NEW GAA'!W92</f>
        <v>0</v>
      </c>
      <c r="H91" s="63">
        <f>'[3]NEW GAA'!X92</f>
        <v>0</v>
      </c>
      <c r="I91" s="63">
        <f>'[3]NEW GAA'!AA92</f>
        <v>0</v>
      </c>
      <c r="J91" s="5"/>
      <c r="K91" s="5">
        <f>'[3]NEW GAA'!AH92</f>
        <v>5959026</v>
      </c>
      <c r="L91" s="5">
        <f>'[3]NEW GAA'!AK92</f>
        <v>0</v>
      </c>
      <c r="M91" s="63">
        <f>SUM(B91:L91)</f>
        <v>13897904</v>
      </c>
    </row>
    <row r="92" spans="1:13" hidden="1">
      <c r="A92" s="49" t="s">
        <v>161</v>
      </c>
      <c r="B92" s="5">
        <f>'[3]NEW GAA'!I93</f>
        <v>0</v>
      </c>
      <c r="C92" s="5">
        <f>'[3]NEW GAA'!M93</f>
        <v>8033109</v>
      </c>
      <c r="D92" s="5">
        <f>'[3]NEW GAA'!P93</f>
        <v>541447</v>
      </c>
      <c r="E92" s="63">
        <f>'[3]NEW GAA'!S93</f>
        <v>0</v>
      </c>
      <c r="F92" s="63">
        <f>'[3]NEW GAA'!T93</f>
        <v>0</v>
      </c>
      <c r="G92" s="63">
        <f>'[3]NEW GAA'!W93</f>
        <v>0</v>
      </c>
      <c r="H92" s="63">
        <f>'[3]NEW GAA'!X93</f>
        <v>0</v>
      </c>
      <c r="I92" s="63">
        <f>'[3]NEW GAA'!AA93</f>
        <v>0</v>
      </c>
      <c r="J92" s="5"/>
      <c r="K92" s="5">
        <f>'[3]NEW GAA'!AH93</f>
        <v>0</v>
      </c>
      <c r="L92" s="5">
        <f>'[3]NEW GAA'!AK93</f>
        <v>537160</v>
      </c>
      <c r="M92" s="63">
        <f>SUM(B92:L92)</f>
        <v>9111716</v>
      </c>
    </row>
    <row r="93" spans="1:13">
      <c r="A93" s="18" t="s">
        <v>162</v>
      </c>
      <c r="B93" s="5">
        <f>'[3]NEW GAA'!I94</f>
        <v>0</v>
      </c>
      <c r="C93" s="5">
        <f>'[3]NEW GAA'!M94</f>
        <v>1368389</v>
      </c>
      <c r="D93" s="5">
        <f>'[3]NEW GAA'!P94</f>
        <v>0</v>
      </c>
      <c r="E93" s="63">
        <f>'[3]NEW GAA'!S94</f>
        <v>0</v>
      </c>
      <c r="F93" s="63">
        <f>'[3]NEW GAA'!T94</f>
        <v>0</v>
      </c>
      <c r="G93" s="63">
        <f>'[3]NEW GAA'!W94</f>
        <v>0</v>
      </c>
      <c r="H93" s="63">
        <f>'[3]NEW GAA'!X94</f>
        <v>0</v>
      </c>
      <c r="I93" s="63">
        <f>'[3]NEW GAA'!AA94</f>
        <v>18340</v>
      </c>
      <c r="J93" s="5"/>
      <c r="K93" s="5">
        <f>'[3]NEW GAA'!AH94</f>
        <v>0</v>
      </c>
      <c r="L93" s="5">
        <f>'[3]NEW GAA'!AK94</f>
        <v>1301</v>
      </c>
      <c r="M93" s="63">
        <f>SUM(B93:L93)</f>
        <v>1388030</v>
      </c>
    </row>
    <row r="94" spans="1:13">
      <c r="A94" s="44" t="s">
        <v>208</v>
      </c>
      <c r="B94" s="5">
        <f>'[3]NEW GAA'!I95</f>
        <v>0</v>
      </c>
      <c r="C94" s="5">
        <f>'[3]NEW GAA'!M95</f>
        <v>0</v>
      </c>
      <c r="D94" s="5">
        <f>'[3]NEW GAA'!P95</f>
        <v>0</v>
      </c>
      <c r="E94" s="63">
        <f>'[3]NEW GAA'!S95</f>
        <v>0</v>
      </c>
      <c r="F94" s="63">
        <f>'[3]NEW GAA'!T95</f>
        <v>0</v>
      </c>
      <c r="G94" s="63">
        <f>'[3]NEW GAA'!W95</f>
        <v>0</v>
      </c>
      <c r="H94" s="63">
        <f>'[3]NEW GAA'!X95</f>
        <v>0</v>
      </c>
      <c r="I94" s="63">
        <f>'[3]NEW GAA'!AA95</f>
        <v>0</v>
      </c>
      <c r="J94" s="5"/>
      <c r="K94" s="5">
        <f>'[3]NEW GAA'!AH95</f>
        <v>0</v>
      </c>
      <c r="L94" s="5">
        <f>'[3]NEW GAA'!AK95</f>
        <v>0</v>
      </c>
      <c r="M94" s="63">
        <f>SUM(B94:L94)</f>
        <v>0</v>
      </c>
    </row>
    <row r="95" spans="1:13" ht="18.75" customHeight="1" thickBot="1">
      <c r="A95" s="64" t="s">
        <v>10</v>
      </c>
      <c r="B95" s="11">
        <f>SUM(B6:B12)+SUM(B15:B20)+SUM(B23:B25)+SUM(B28:B29)+SUM(B32:B48)+B90+B94+B89+B93</f>
        <v>52198672</v>
      </c>
      <c r="C95" s="11">
        <f t="shared" ref="C95:M95" si="13">SUM(C6:C12)+SUM(C15:C20)+SUM(C23:C25)+SUM(C28:C29)+SUM(C32:C48)+C90+C94+C89+C93</f>
        <v>17368476</v>
      </c>
      <c r="D95" s="11">
        <f t="shared" si="13"/>
        <v>2832519</v>
      </c>
      <c r="E95" s="11">
        <f t="shared" si="13"/>
        <v>658696</v>
      </c>
      <c r="F95" s="11">
        <f t="shared" si="13"/>
        <v>825381</v>
      </c>
      <c r="G95" s="11">
        <f t="shared" si="13"/>
        <v>642912</v>
      </c>
      <c r="H95" s="11">
        <f t="shared" si="13"/>
        <v>2444676</v>
      </c>
      <c r="I95" s="11">
        <f t="shared" si="13"/>
        <v>70318070</v>
      </c>
      <c r="J95" s="11">
        <f t="shared" si="13"/>
        <v>1708200</v>
      </c>
      <c r="K95" s="11">
        <f t="shared" si="13"/>
        <v>21778753</v>
      </c>
      <c r="L95" s="11">
        <f t="shared" si="13"/>
        <v>31559901</v>
      </c>
      <c r="M95" s="11">
        <f t="shared" si="13"/>
        <v>202336256</v>
      </c>
    </row>
    <row r="96" spans="1:13" ht="13.5" thickTop="1"/>
  </sheetData>
  <printOptions gridLines="1"/>
  <pageMargins left="0.36" right="0.21" top="0.56999999999999995" bottom="0.28000000000000003" header="0.19" footer="0.2"/>
  <pageSetup paperSize="9" scale="70" orientation="portrait" horizontalDpi="1200" verticalDpi="1200" r:id="rId1"/>
  <headerFooter alignWithMargins="0"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L119"/>
  <sheetViews>
    <sheetView tabSelected="1" zoomScale="118" zoomScaleNormal="118" workbookViewId="0">
      <pane xSplit="1" ySplit="5" topLeftCell="B32" activePane="bottomRight" state="frozen"/>
      <selection pane="topRight" activeCell="B1" sqref="B1"/>
      <selection pane="bottomLeft" activeCell="A7" sqref="A7"/>
      <selection pane="bottomRight" activeCell="R5" sqref="R5"/>
    </sheetView>
  </sheetViews>
  <sheetFormatPr defaultRowHeight="12.75"/>
  <cols>
    <col min="1" max="1" width="14" style="54" customWidth="1"/>
    <col min="2" max="2" width="11.7109375" style="54" customWidth="1"/>
    <col min="3" max="7" width="10.7109375" style="54" customWidth="1"/>
    <col min="8" max="8" width="10.5703125" style="54" hidden="1" customWidth="1"/>
    <col min="9" max="9" width="11" style="54" hidden="1" customWidth="1"/>
    <col min="10" max="10" width="10.7109375" style="54" customWidth="1"/>
    <col min="11" max="11" width="9.7109375" style="54" customWidth="1"/>
    <col min="12" max="12" width="10.42578125" style="54" customWidth="1"/>
    <col min="13" max="13" width="10.5703125" style="3" customWidth="1"/>
    <col min="14" max="14" width="10.28515625" style="3" customWidth="1"/>
    <col min="15" max="255" width="9.140625" style="3"/>
    <col min="256" max="256" width="14" style="3" customWidth="1"/>
    <col min="257" max="257" width="11.7109375" style="3" customWidth="1"/>
    <col min="258" max="262" width="10.7109375" style="3" customWidth="1"/>
    <col min="263" max="264" width="9.140625" style="3" customWidth="1"/>
    <col min="265" max="265" width="10.7109375" style="3" customWidth="1"/>
    <col min="266" max="266" width="9.7109375" style="3" customWidth="1"/>
    <col min="267" max="267" width="10.42578125" style="3" customWidth="1"/>
    <col min="268" max="268" width="9.140625" style="3"/>
    <col min="269" max="269" width="9.5703125" style="3" customWidth="1"/>
    <col min="270" max="511" width="9.140625" style="3"/>
    <col min="512" max="512" width="14" style="3" customWidth="1"/>
    <col min="513" max="513" width="11.7109375" style="3" customWidth="1"/>
    <col min="514" max="518" width="10.7109375" style="3" customWidth="1"/>
    <col min="519" max="520" width="9.140625" style="3" customWidth="1"/>
    <col min="521" max="521" width="10.7109375" style="3" customWidth="1"/>
    <col min="522" max="522" width="9.7109375" style="3" customWidth="1"/>
    <col min="523" max="523" width="10.42578125" style="3" customWidth="1"/>
    <col min="524" max="524" width="9.140625" style="3"/>
    <col min="525" max="525" width="9.5703125" style="3" customWidth="1"/>
    <col min="526" max="767" width="9.140625" style="3"/>
    <col min="768" max="768" width="14" style="3" customWidth="1"/>
    <col min="769" max="769" width="11.7109375" style="3" customWidth="1"/>
    <col min="770" max="774" width="10.7109375" style="3" customWidth="1"/>
    <col min="775" max="776" width="9.140625" style="3" customWidth="1"/>
    <col min="777" max="777" width="10.7109375" style="3" customWidth="1"/>
    <col min="778" max="778" width="9.7109375" style="3" customWidth="1"/>
    <col min="779" max="779" width="10.42578125" style="3" customWidth="1"/>
    <col min="780" max="780" width="9.140625" style="3"/>
    <col min="781" max="781" width="9.5703125" style="3" customWidth="1"/>
    <col min="782" max="1023" width="9.140625" style="3"/>
    <col min="1024" max="1024" width="14" style="3" customWidth="1"/>
    <col min="1025" max="1025" width="11.7109375" style="3" customWidth="1"/>
    <col min="1026" max="1030" width="10.7109375" style="3" customWidth="1"/>
    <col min="1031" max="1032" width="9.140625" style="3" customWidth="1"/>
    <col min="1033" max="1033" width="10.7109375" style="3" customWidth="1"/>
    <col min="1034" max="1034" width="9.7109375" style="3" customWidth="1"/>
    <col min="1035" max="1035" width="10.42578125" style="3" customWidth="1"/>
    <col min="1036" max="1036" width="9.140625" style="3"/>
    <col min="1037" max="1037" width="9.5703125" style="3" customWidth="1"/>
    <col min="1038" max="1279" width="9.140625" style="3"/>
    <col min="1280" max="1280" width="14" style="3" customWidth="1"/>
    <col min="1281" max="1281" width="11.7109375" style="3" customWidth="1"/>
    <col min="1282" max="1286" width="10.7109375" style="3" customWidth="1"/>
    <col min="1287" max="1288" width="9.140625" style="3" customWidth="1"/>
    <col min="1289" max="1289" width="10.7109375" style="3" customWidth="1"/>
    <col min="1290" max="1290" width="9.7109375" style="3" customWidth="1"/>
    <col min="1291" max="1291" width="10.42578125" style="3" customWidth="1"/>
    <col min="1292" max="1292" width="9.140625" style="3"/>
    <col min="1293" max="1293" width="9.5703125" style="3" customWidth="1"/>
    <col min="1294" max="1535" width="9.140625" style="3"/>
    <col min="1536" max="1536" width="14" style="3" customWidth="1"/>
    <col min="1537" max="1537" width="11.7109375" style="3" customWidth="1"/>
    <col min="1538" max="1542" width="10.7109375" style="3" customWidth="1"/>
    <col min="1543" max="1544" width="9.140625" style="3" customWidth="1"/>
    <col min="1545" max="1545" width="10.7109375" style="3" customWidth="1"/>
    <col min="1546" max="1546" width="9.7109375" style="3" customWidth="1"/>
    <col min="1547" max="1547" width="10.42578125" style="3" customWidth="1"/>
    <col min="1548" max="1548" width="9.140625" style="3"/>
    <col min="1549" max="1549" width="9.5703125" style="3" customWidth="1"/>
    <col min="1550" max="1791" width="9.140625" style="3"/>
    <col min="1792" max="1792" width="14" style="3" customWidth="1"/>
    <col min="1793" max="1793" width="11.7109375" style="3" customWidth="1"/>
    <col min="1794" max="1798" width="10.7109375" style="3" customWidth="1"/>
    <col min="1799" max="1800" width="9.140625" style="3" customWidth="1"/>
    <col min="1801" max="1801" width="10.7109375" style="3" customWidth="1"/>
    <col min="1802" max="1802" width="9.7109375" style="3" customWidth="1"/>
    <col min="1803" max="1803" width="10.42578125" style="3" customWidth="1"/>
    <col min="1804" max="1804" width="9.140625" style="3"/>
    <col min="1805" max="1805" width="9.5703125" style="3" customWidth="1"/>
    <col min="1806" max="2047" width="9.140625" style="3"/>
    <col min="2048" max="2048" width="14" style="3" customWidth="1"/>
    <col min="2049" max="2049" width="11.7109375" style="3" customWidth="1"/>
    <col min="2050" max="2054" width="10.7109375" style="3" customWidth="1"/>
    <col min="2055" max="2056" width="9.140625" style="3" customWidth="1"/>
    <col min="2057" max="2057" width="10.7109375" style="3" customWidth="1"/>
    <col min="2058" max="2058" width="9.7109375" style="3" customWidth="1"/>
    <col min="2059" max="2059" width="10.42578125" style="3" customWidth="1"/>
    <col min="2060" max="2060" width="9.140625" style="3"/>
    <col min="2061" max="2061" width="9.5703125" style="3" customWidth="1"/>
    <col min="2062" max="2303" width="9.140625" style="3"/>
    <col min="2304" max="2304" width="14" style="3" customWidth="1"/>
    <col min="2305" max="2305" width="11.7109375" style="3" customWidth="1"/>
    <col min="2306" max="2310" width="10.7109375" style="3" customWidth="1"/>
    <col min="2311" max="2312" width="9.140625" style="3" customWidth="1"/>
    <col min="2313" max="2313" width="10.7109375" style="3" customWidth="1"/>
    <col min="2314" max="2314" width="9.7109375" style="3" customWidth="1"/>
    <col min="2315" max="2315" width="10.42578125" style="3" customWidth="1"/>
    <col min="2316" max="2316" width="9.140625" style="3"/>
    <col min="2317" max="2317" width="9.5703125" style="3" customWidth="1"/>
    <col min="2318" max="2559" width="9.140625" style="3"/>
    <col min="2560" max="2560" width="14" style="3" customWidth="1"/>
    <col min="2561" max="2561" width="11.7109375" style="3" customWidth="1"/>
    <col min="2562" max="2566" width="10.7109375" style="3" customWidth="1"/>
    <col min="2567" max="2568" width="9.140625" style="3" customWidth="1"/>
    <col min="2569" max="2569" width="10.7109375" style="3" customWidth="1"/>
    <col min="2570" max="2570" width="9.7109375" style="3" customWidth="1"/>
    <col min="2571" max="2571" width="10.42578125" style="3" customWidth="1"/>
    <col min="2572" max="2572" width="9.140625" style="3"/>
    <col min="2573" max="2573" width="9.5703125" style="3" customWidth="1"/>
    <col min="2574" max="2815" width="9.140625" style="3"/>
    <col min="2816" max="2816" width="14" style="3" customWidth="1"/>
    <col min="2817" max="2817" width="11.7109375" style="3" customWidth="1"/>
    <col min="2818" max="2822" width="10.7109375" style="3" customWidth="1"/>
    <col min="2823" max="2824" width="9.140625" style="3" customWidth="1"/>
    <col min="2825" max="2825" width="10.7109375" style="3" customWidth="1"/>
    <col min="2826" max="2826" width="9.7109375" style="3" customWidth="1"/>
    <col min="2827" max="2827" width="10.42578125" style="3" customWidth="1"/>
    <col min="2828" max="2828" width="9.140625" style="3"/>
    <col min="2829" max="2829" width="9.5703125" style="3" customWidth="1"/>
    <col min="2830" max="3071" width="9.140625" style="3"/>
    <col min="3072" max="3072" width="14" style="3" customWidth="1"/>
    <col min="3073" max="3073" width="11.7109375" style="3" customWidth="1"/>
    <col min="3074" max="3078" width="10.7109375" style="3" customWidth="1"/>
    <col min="3079" max="3080" width="9.140625" style="3" customWidth="1"/>
    <col min="3081" max="3081" width="10.7109375" style="3" customWidth="1"/>
    <col min="3082" max="3082" width="9.7109375" style="3" customWidth="1"/>
    <col min="3083" max="3083" width="10.42578125" style="3" customWidth="1"/>
    <col min="3084" max="3084" width="9.140625" style="3"/>
    <col min="3085" max="3085" width="9.5703125" style="3" customWidth="1"/>
    <col min="3086" max="3327" width="9.140625" style="3"/>
    <col min="3328" max="3328" width="14" style="3" customWidth="1"/>
    <col min="3329" max="3329" width="11.7109375" style="3" customWidth="1"/>
    <col min="3330" max="3334" width="10.7109375" style="3" customWidth="1"/>
    <col min="3335" max="3336" width="9.140625" style="3" customWidth="1"/>
    <col min="3337" max="3337" width="10.7109375" style="3" customWidth="1"/>
    <col min="3338" max="3338" width="9.7109375" style="3" customWidth="1"/>
    <col min="3339" max="3339" width="10.42578125" style="3" customWidth="1"/>
    <col min="3340" max="3340" width="9.140625" style="3"/>
    <col min="3341" max="3341" width="9.5703125" style="3" customWidth="1"/>
    <col min="3342" max="3583" width="9.140625" style="3"/>
    <col min="3584" max="3584" width="14" style="3" customWidth="1"/>
    <col min="3585" max="3585" width="11.7109375" style="3" customWidth="1"/>
    <col min="3586" max="3590" width="10.7109375" style="3" customWidth="1"/>
    <col min="3591" max="3592" width="9.140625" style="3" customWidth="1"/>
    <col min="3593" max="3593" width="10.7109375" style="3" customWidth="1"/>
    <col min="3594" max="3594" width="9.7109375" style="3" customWidth="1"/>
    <col min="3595" max="3595" width="10.42578125" style="3" customWidth="1"/>
    <col min="3596" max="3596" width="9.140625" style="3"/>
    <col min="3597" max="3597" width="9.5703125" style="3" customWidth="1"/>
    <col min="3598" max="3839" width="9.140625" style="3"/>
    <col min="3840" max="3840" width="14" style="3" customWidth="1"/>
    <col min="3841" max="3841" width="11.7109375" style="3" customWidth="1"/>
    <col min="3842" max="3846" width="10.7109375" style="3" customWidth="1"/>
    <col min="3847" max="3848" width="9.140625" style="3" customWidth="1"/>
    <col min="3849" max="3849" width="10.7109375" style="3" customWidth="1"/>
    <col min="3850" max="3850" width="9.7109375" style="3" customWidth="1"/>
    <col min="3851" max="3851" width="10.42578125" style="3" customWidth="1"/>
    <col min="3852" max="3852" width="9.140625" style="3"/>
    <col min="3853" max="3853" width="9.5703125" style="3" customWidth="1"/>
    <col min="3854" max="4095" width="9.140625" style="3"/>
    <col min="4096" max="4096" width="14" style="3" customWidth="1"/>
    <col min="4097" max="4097" width="11.7109375" style="3" customWidth="1"/>
    <col min="4098" max="4102" width="10.7109375" style="3" customWidth="1"/>
    <col min="4103" max="4104" width="9.140625" style="3" customWidth="1"/>
    <col min="4105" max="4105" width="10.7109375" style="3" customWidth="1"/>
    <col min="4106" max="4106" width="9.7109375" style="3" customWidth="1"/>
    <col min="4107" max="4107" width="10.42578125" style="3" customWidth="1"/>
    <col min="4108" max="4108" width="9.140625" style="3"/>
    <col min="4109" max="4109" width="9.5703125" style="3" customWidth="1"/>
    <col min="4110" max="4351" width="9.140625" style="3"/>
    <col min="4352" max="4352" width="14" style="3" customWidth="1"/>
    <col min="4353" max="4353" width="11.7109375" style="3" customWidth="1"/>
    <col min="4354" max="4358" width="10.7109375" style="3" customWidth="1"/>
    <col min="4359" max="4360" width="9.140625" style="3" customWidth="1"/>
    <col min="4361" max="4361" width="10.7109375" style="3" customWidth="1"/>
    <col min="4362" max="4362" width="9.7109375" style="3" customWidth="1"/>
    <col min="4363" max="4363" width="10.42578125" style="3" customWidth="1"/>
    <col min="4364" max="4364" width="9.140625" style="3"/>
    <col min="4365" max="4365" width="9.5703125" style="3" customWidth="1"/>
    <col min="4366" max="4607" width="9.140625" style="3"/>
    <col min="4608" max="4608" width="14" style="3" customWidth="1"/>
    <col min="4609" max="4609" width="11.7109375" style="3" customWidth="1"/>
    <col min="4610" max="4614" width="10.7109375" style="3" customWidth="1"/>
    <col min="4615" max="4616" width="9.140625" style="3" customWidth="1"/>
    <col min="4617" max="4617" width="10.7109375" style="3" customWidth="1"/>
    <col min="4618" max="4618" width="9.7109375" style="3" customWidth="1"/>
    <col min="4619" max="4619" width="10.42578125" style="3" customWidth="1"/>
    <col min="4620" max="4620" width="9.140625" style="3"/>
    <col min="4621" max="4621" width="9.5703125" style="3" customWidth="1"/>
    <col min="4622" max="4863" width="9.140625" style="3"/>
    <col min="4864" max="4864" width="14" style="3" customWidth="1"/>
    <col min="4865" max="4865" width="11.7109375" style="3" customWidth="1"/>
    <col min="4866" max="4870" width="10.7109375" style="3" customWidth="1"/>
    <col min="4871" max="4872" width="9.140625" style="3" customWidth="1"/>
    <col min="4873" max="4873" width="10.7109375" style="3" customWidth="1"/>
    <col min="4874" max="4874" width="9.7109375" style="3" customWidth="1"/>
    <col min="4875" max="4875" width="10.42578125" style="3" customWidth="1"/>
    <col min="4876" max="4876" width="9.140625" style="3"/>
    <col min="4877" max="4877" width="9.5703125" style="3" customWidth="1"/>
    <col min="4878" max="5119" width="9.140625" style="3"/>
    <col min="5120" max="5120" width="14" style="3" customWidth="1"/>
    <col min="5121" max="5121" width="11.7109375" style="3" customWidth="1"/>
    <col min="5122" max="5126" width="10.7109375" style="3" customWidth="1"/>
    <col min="5127" max="5128" width="9.140625" style="3" customWidth="1"/>
    <col min="5129" max="5129" width="10.7109375" style="3" customWidth="1"/>
    <col min="5130" max="5130" width="9.7109375" style="3" customWidth="1"/>
    <col min="5131" max="5131" width="10.42578125" style="3" customWidth="1"/>
    <col min="5132" max="5132" width="9.140625" style="3"/>
    <col min="5133" max="5133" width="9.5703125" style="3" customWidth="1"/>
    <col min="5134" max="5375" width="9.140625" style="3"/>
    <col min="5376" max="5376" width="14" style="3" customWidth="1"/>
    <col min="5377" max="5377" width="11.7109375" style="3" customWidth="1"/>
    <col min="5378" max="5382" width="10.7109375" style="3" customWidth="1"/>
    <col min="5383" max="5384" width="9.140625" style="3" customWidth="1"/>
    <col min="5385" max="5385" width="10.7109375" style="3" customWidth="1"/>
    <col min="5386" max="5386" width="9.7109375" style="3" customWidth="1"/>
    <col min="5387" max="5387" width="10.42578125" style="3" customWidth="1"/>
    <col min="5388" max="5388" width="9.140625" style="3"/>
    <col min="5389" max="5389" width="9.5703125" style="3" customWidth="1"/>
    <col min="5390" max="5631" width="9.140625" style="3"/>
    <col min="5632" max="5632" width="14" style="3" customWidth="1"/>
    <col min="5633" max="5633" width="11.7109375" style="3" customWidth="1"/>
    <col min="5634" max="5638" width="10.7109375" style="3" customWidth="1"/>
    <col min="5639" max="5640" width="9.140625" style="3" customWidth="1"/>
    <col min="5641" max="5641" width="10.7109375" style="3" customWidth="1"/>
    <col min="5642" max="5642" width="9.7109375" style="3" customWidth="1"/>
    <col min="5643" max="5643" width="10.42578125" style="3" customWidth="1"/>
    <col min="5644" max="5644" width="9.140625" style="3"/>
    <col min="5645" max="5645" width="9.5703125" style="3" customWidth="1"/>
    <col min="5646" max="5887" width="9.140625" style="3"/>
    <col min="5888" max="5888" width="14" style="3" customWidth="1"/>
    <col min="5889" max="5889" width="11.7109375" style="3" customWidth="1"/>
    <col min="5890" max="5894" width="10.7109375" style="3" customWidth="1"/>
    <col min="5895" max="5896" width="9.140625" style="3" customWidth="1"/>
    <col min="5897" max="5897" width="10.7109375" style="3" customWidth="1"/>
    <col min="5898" max="5898" width="9.7109375" style="3" customWidth="1"/>
    <col min="5899" max="5899" width="10.42578125" style="3" customWidth="1"/>
    <col min="5900" max="5900" width="9.140625" style="3"/>
    <col min="5901" max="5901" width="9.5703125" style="3" customWidth="1"/>
    <col min="5902" max="6143" width="9.140625" style="3"/>
    <col min="6144" max="6144" width="14" style="3" customWidth="1"/>
    <col min="6145" max="6145" width="11.7109375" style="3" customWidth="1"/>
    <col min="6146" max="6150" width="10.7109375" style="3" customWidth="1"/>
    <col min="6151" max="6152" width="9.140625" style="3" customWidth="1"/>
    <col min="6153" max="6153" width="10.7109375" style="3" customWidth="1"/>
    <col min="6154" max="6154" width="9.7109375" style="3" customWidth="1"/>
    <col min="6155" max="6155" width="10.42578125" style="3" customWidth="1"/>
    <col min="6156" max="6156" width="9.140625" style="3"/>
    <col min="6157" max="6157" width="9.5703125" style="3" customWidth="1"/>
    <col min="6158" max="6399" width="9.140625" style="3"/>
    <col min="6400" max="6400" width="14" style="3" customWidth="1"/>
    <col min="6401" max="6401" width="11.7109375" style="3" customWidth="1"/>
    <col min="6402" max="6406" width="10.7109375" style="3" customWidth="1"/>
    <col min="6407" max="6408" width="9.140625" style="3" customWidth="1"/>
    <col min="6409" max="6409" width="10.7109375" style="3" customWidth="1"/>
    <col min="6410" max="6410" width="9.7109375" style="3" customWidth="1"/>
    <col min="6411" max="6411" width="10.42578125" style="3" customWidth="1"/>
    <col min="6412" max="6412" width="9.140625" style="3"/>
    <col min="6413" max="6413" width="9.5703125" style="3" customWidth="1"/>
    <col min="6414" max="6655" width="9.140625" style="3"/>
    <col min="6656" max="6656" width="14" style="3" customWidth="1"/>
    <col min="6657" max="6657" width="11.7109375" style="3" customWidth="1"/>
    <col min="6658" max="6662" width="10.7109375" style="3" customWidth="1"/>
    <col min="6663" max="6664" width="9.140625" style="3" customWidth="1"/>
    <col min="6665" max="6665" width="10.7109375" style="3" customWidth="1"/>
    <col min="6666" max="6666" width="9.7109375" style="3" customWidth="1"/>
    <col min="6667" max="6667" width="10.42578125" style="3" customWidth="1"/>
    <col min="6668" max="6668" width="9.140625" style="3"/>
    <col min="6669" max="6669" width="9.5703125" style="3" customWidth="1"/>
    <col min="6670" max="6911" width="9.140625" style="3"/>
    <col min="6912" max="6912" width="14" style="3" customWidth="1"/>
    <col min="6913" max="6913" width="11.7109375" style="3" customWidth="1"/>
    <col min="6914" max="6918" width="10.7109375" style="3" customWidth="1"/>
    <col min="6919" max="6920" width="9.140625" style="3" customWidth="1"/>
    <col min="6921" max="6921" width="10.7109375" style="3" customWidth="1"/>
    <col min="6922" max="6922" width="9.7109375" style="3" customWidth="1"/>
    <col min="6923" max="6923" width="10.42578125" style="3" customWidth="1"/>
    <col min="6924" max="6924" width="9.140625" style="3"/>
    <col min="6925" max="6925" width="9.5703125" style="3" customWidth="1"/>
    <col min="6926" max="7167" width="9.140625" style="3"/>
    <col min="7168" max="7168" width="14" style="3" customWidth="1"/>
    <col min="7169" max="7169" width="11.7109375" style="3" customWidth="1"/>
    <col min="7170" max="7174" width="10.7109375" style="3" customWidth="1"/>
    <col min="7175" max="7176" width="9.140625" style="3" customWidth="1"/>
    <col min="7177" max="7177" width="10.7109375" style="3" customWidth="1"/>
    <col min="7178" max="7178" width="9.7109375" style="3" customWidth="1"/>
    <col min="7179" max="7179" width="10.42578125" style="3" customWidth="1"/>
    <col min="7180" max="7180" width="9.140625" style="3"/>
    <col min="7181" max="7181" width="9.5703125" style="3" customWidth="1"/>
    <col min="7182" max="7423" width="9.140625" style="3"/>
    <col min="7424" max="7424" width="14" style="3" customWidth="1"/>
    <col min="7425" max="7425" width="11.7109375" style="3" customWidth="1"/>
    <col min="7426" max="7430" width="10.7109375" style="3" customWidth="1"/>
    <col min="7431" max="7432" width="9.140625" style="3" customWidth="1"/>
    <col min="7433" max="7433" width="10.7109375" style="3" customWidth="1"/>
    <col min="7434" max="7434" width="9.7109375" style="3" customWidth="1"/>
    <col min="7435" max="7435" width="10.42578125" style="3" customWidth="1"/>
    <col min="7436" max="7436" width="9.140625" style="3"/>
    <col min="7437" max="7437" width="9.5703125" style="3" customWidth="1"/>
    <col min="7438" max="7679" width="9.140625" style="3"/>
    <col min="7680" max="7680" width="14" style="3" customWidth="1"/>
    <col min="7681" max="7681" width="11.7109375" style="3" customWidth="1"/>
    <col min="7682" max="7686" width="10.7109375" style="3" customWidth="1"/>
    <col min="7687" max="7688" width="9.140625" style="3" customWidth="1"/>
    <col min="7689" max="7689" width="10.7109375" style="3" customWidth="1"/>
    <col min="7690" max="7690" width="9.7109375" style="3" customWidth="1"/>
    <col min="7691" max="7691" width="10.42578125" style="3" customWidth="1"/>
    <col min="7692" max="7692" width="9.140625" style="3"/>
    <col min="7693" max="7693" width="9.5703125" style="3" customWidth="1"/>
    <col min="7694" max="7935" width="9.140625" style="3"/>
    <col min="7936" max="7936" width="14" style="3" customWidth="1"/>
    <col min="7937" max="7937" width="11.7109375" style="3" customWidth="1"/>
    <col min="7938" max="7942" width="10.7109375" style="3" customWidth="1"/>
    <col min="7943" max="7944" width="9.140625" style="3" customWidth="1"/>
    <col min="7945" max="7945" width="10.7109375" style="3" customWidth="1"/>
    <col min="7946" max="7946" width="9.7109375" style="3" customWidth="1"/>
    <col min="7947" max="7947" width="10.42578125" style="3" customWidth="1"/>
    <col min="7948" max="7948" width="9.140625" style="3"/>
    <col min="7949" max="7949" width="9.5703125" style="3" customWidth="1"/>
    <col min="7950" max="8191" width="9.140625" style="3"/>
    <col min="8192" max="8192" width="14" style="3" customWidth="1"/>
    <col min="8193" max="8193" width="11.7109375" style="3" customWidth="1"/>
    <col min="8194" max="8198" width="10.7109375" style="3" customWidth="1"/>
    <col min="8199" max="8200" width="9.140625" style="3" customWidth="1"/>
    <col min="8201" max="8201" width="10.7109375" style="3" customWidth="1"/>
    <col min="8202" max="8202" width="9.7109375" style="3" customWidth="1"/>
    <col min="8203" max="8203" width="10.42578125" style="3" customWidth="1"/>
    <col min="8204" max="8204" width="9.140625" style="3"/>
    <col min="8205" max="8205" width="9.5703125" style="3" customWidth="1"/>
    <col min="8206" max="8447" width="9.140625" style="3"/>
    <col min="8448" max="8448" width="14" style="3" customWidth="1"/>
    <col min="8449" max="8449" width="11.7109375" style="3" customWidth="1"/>
    <col min="8450" max="8454" width="10.7109375" style="3" customWidth="1"/>
    <col min="8455" max="8456" width="9.140625" style="3" customWidth="1"/>
    <col min="8457" max="8457" width="10.7109375" style="3" customWidth="1"/>
    <col min="8458" max="8458" width="9.7109375" style="3" customWidth="1"/>
    <col min="8459" max="8459" width="10.42578125" style="3" customWidth="1"/>
    <col min="8460" max="8460" width="9.140625" style="3"/>
    <col min="8461" max="8461" width="9.5703125" style="3" customWidth="1"/>
    <col min="8462" max="8703" width="9.140625" style="3"/>
    <col min="8704" max="8704" width="14" style="3" customWidth="1"/>
    <col min="8705" max="8705" width="11.7109375" style="3" customWidth="1"/>
    <col min="8706" max="8710" width="10.7109375" style="3" customWidth="1"/>
    <col min="8711" max="8712" width="9.140625" style="3" customWidth="1"/>
    <col min="8713" max="8713" width="10.7109375" style="3" customWidth="1"/>
    <col min="8714" max="8714" width="9.7109375" style="3" customWidth="1"/>
    <col min="8715" max="8715" width="10.42578125" style="3" customWidth="1"/>
    <col min="8716" max="8716" width="9.140625" style="3"/>
    <col min="8717" max="8717" width="9.5703125" style="3" customWidth="1"/>
    <col min="8718" max="8959" width="9.140625" style="3"/>
    <col min="8960" max="8960" width="14" style="3" customWidth="1"/>
    <col min="8961" max="8961" width="11.7109375" style="3" customWidth="1"/>
    <col min="8962" max="8966" width="10.7109375" style="3" customWidth="1"/>
    <col min="8967" max="8968" width="9.140625" style="3" customWidth="1"/>
    <col min="8969" max="8969" width="10.7109375" style="3" customWidth="1"/>
    <col min="8970" max="8970" width="9.7109375" style="3" customWidth="1"/>
    <col min="8971" max="8971" width="10.42578125" style="3" customWidth="1"/>
    <col min="8972" max="8972" width="9.140625" style="3"/>
    <col min="8973" max="8973" width="9.5703125" style="3" customWidth="1"/>
    <col min="8974" max="9215" width="9.140625" style="3"/>
    <col min="9216" max="9216" width="14" style="3" customWidth="1"/>
    <col min="9217" max="9217" width="11.7109375" style="3" customWidth="1"/>
    <col min="9218" max="9222" width="10.7109375" style="3" customWidth="1"/>
    <col min="9223" max="9224" width="9.140625" style="3" customWidth="1"/>
    <col min="9225" max="9225" width="10.7109375" style="3" customWidth="1"/>
    <col min="9226" max="9226" width="9.7109375" style="3" customWidth="1"/>
    <col min="9227" max="9227" width="10.42578125" style="3" customWidth="1"/>
    <col min="9228" max="9228" width="9.140625" style="3"/>
    <col min="9229" max="9229" width="9.5703125" style="3" customWidth="1"/>
    <col min="9230" max="9471" width="9.140625" style="3"/>
    <col min="9472" max="9472" width="14" style="3" customWidth="1"/>
    <col min="9473" max="9473" width="11.7109375" style="3" customWidth="1"/>
    <col min="9474" max="9478" width="10.7109375" style="3" customWidth="1"/>
    <col min="9479" max="9480" width="9.140625" style="3" customWidth="1"/>
    <col min="9481" max="9481" width="10.7109375" style="3" customWidth="1"/>
    <col min="9482" max="9482" width="9.7109375" style="3" customWidth="1"/>
    <col min="9483" max="9483" width="10.42578125" style="3" customWidth="1"/>
    <col min="9484" max="9484" width="9.140625" style="3"/>
    <col min="9485" max="9485" width="9.5703125" style="3" customWidth="1"/>
    <col min="9486" max="9727" width="9.140625" style="3"/>
    <col min="9728" max="9728" width="14" style="3" customWidth="1"/>
    <col min="9729" max="9729" width="11.7109375" style="3" customWidth="1"/>
    <col min="9730" max="9734" width="10.7109375" style="3" customWidth="1"/>
    <col min="9735" max="9736" width="9.140625" style="3" customWidth="1"/>
    <col min="9737" max="9737" width="10.7109375" style="3" customWidth="1"/>
    <col min="9738" max="9738" width="9.7109375" style="3" customWidth="1"/>
    <col min="9739" max="9739" width="10.42578125" style="3" customWidth="1"/>
    <col min="9740" max="9740" width="9.140625" style="3"/>
    <col min="9741" max="9741" width="9.5703125" style="3" customWidth="1"/>
    <col min="9742" max="9983" width="9.140625" style="3"/>
    <col min="9984" max="9984" width="14" style="3" customWidth="1"/>
    <col min="9985" max="9985" width="11.7109375" style="3" customWidth="1"/>
    <col min="9986" max="9990" width="10.7109375" style="3" customWidth="1"/>
    <col min="9991" max="9992" width="9.140625" style="3" customWidth="1"/>
    <col min="9993" max="9993" width="10.7109375" style="3" customWidth="1"/>
    <col min="9994" max="9994" width="9.7109375" style="3" customWidth="1"/>
    <col min="9995" max="9995" width="10.42578125" style="3" customWidth="1"/>
    <col min="9996" max="9996" width="9.140625" style="3"/>
    <col min="9997" max="9997" width="9.5703125" style="3" customWidth="1"/>
    <col min="9998" max="10239" width="9.140625" style="3"/>
    <col min="10240" max="10240" width="14" style="3" customWidth="1"/>
    <col min="10241" max="10241" width="11.7109375" style="3" customWidth="1"/>
    <col min="10242" max="10246" width="10.7109375" style="3" customWidth="1"/>
    <col min="10247" max="10248" width="9.140625" style="3" customWidth="1"/>
    <col min="10249" max="10249" width="10.7109375" style="3" customWidth="1"/>
    <col min="10250" max="10250" width="9.7109375" style="3" customWidth="1"/>
    <col min="10251" max="10251" width="10.42578125" style="3" customWidth="1"/>
    <col min="10252" max="10252" width="9.140625" style="3"/>
    <col min="10253" max="10253" width="9.5703125" style="3" customWidth="1"/>
    <col min="10254" max="10495" width="9.140625" style="3"/>
    <col min="10496" max="10496" width="14" style="3" customWidth="1"/>
    <col min="10497" max="10497" width="11.7109375" style="3" customWidth="1"/>
    <col min="10498" max="10502" width="10.7109375" style="3" customWidth="1"/>
    <col min="10503" max="10504" width="9.140625" style="3" customWidth="1"/>
    <col min="10505" max="10505" width="10.7109375" style="3" customWidth="1"/>
    <col min="10506" max="10506" width="9.7109375" style="3" customWidth="1"/>
    <col min="10507" max="10507" width="10.42578125" style="3" customWidth="1"/>
    <col min="10508" max="10508" width="9.140625" style="3"/>
    <col min="10509" max="10509" width="9.5703125" style="3" customWidth="1"/>
    <col min="10510" max="10751" width="9.140625" style="3"/>
    <col min="10752" max="10752" width="14" style="3" customWidth="1"/>
    <col min="10753" max="10753" width="11.7109375" style="3" customWidth="1"/>
    <col min="10754" max="10758" width="10.7109375" style="3" customWidth="1"/>
    <col min="10759" max="10760" width="9.140625" style="3" customWidth="1"/>
    <col min="10761" max="10761" width="10.7109375" style="3" customWidth="1"/>
    <col min="10762" max="10762" width="9.7109375" style="3" customWidth="1"/>
    <col min="10763" max="10763" width="10.42578125" style="3" customWidth="1"/>
    <col min="10764" max="10764" width="9.140625" style="3"/>
    <col min="10765" max="10765" width="9.5703125" style="3" customWidth="1"/>
    <col min="10766" max="11007" width="9.140625" style="3"/>
    <col min="11008" max="11008" width="14" style="3" customWidth="1"/>
    <col min="11009" max="11009" width="11.7109375" style="3" customWidth="1"/>
    <col min="11010" max="11014" width="10.7109375" style="3" customWidth="1"/>
    <col min="11015" max="11016" width="9.140625" style="3" customWidth="1"/>
    <col min="11017" max="11017" width="10.7109375" style="3" customWidth="1"/>
    <col min="11018" max="11018" width="9.7109375" style="3" customWidth="1"/>
    <col min="11019" max="11019" width="10.42578125" style="3" customWidth="1"/>
    <col min="11020" max="11020" width="9.140625" style="3"/>
    <col min="11021" max="11021" width="9.5703125" style="3" customWidth="1"/>
    <col min="11022" max="11263" width="9.140625" style="3"/>
    <col min="11264" max="11264" width="14" style="3" customWidth="1"/>
    <col min="11265" max="11265" width="11.7109375" style="3" customWidth="1"/>
    <col min="11266" max="11270" width="10.7109375" style="3" customWidth="1"/>
    <col min="11271" max="11272" width="9.140625" style="3" customWidth="1"/>
    <col min="11273" max="11273" width="10.7109375" style="3" customWidth="1"/>
    <col min="11274" max="11274" width="9.7109375" style="3" customWidth="1"/>
    <col min="11275" max="11275" width="10.42578125" style="3" customWidth="1"/>
    <col min="11276" max="11276" width="9.140625" style="3"/>
    <col min="11277" max="11277" width="9.5703125" style="3" customWidth="1"/>
    <col min="11278" max="11519" width="9.140625" style="3"/>
    <col min="11520" max="11520" width="14" style="3" customWidth="1"/>
    <col min="11521" max="11521" width="11.7109375" style="3" customWidth="1"/>
    <col min="11522" max="11526" width="10.7109375" style="3" customWidth="1"/>
    <col min="11527" max="11528" width="9.140625" style="3" customWidth="1"/>
    <col min="11529" max="11529" width="10.7109375" style="3" customWidth="1"/>
    <col min="11530" max="11530" width="9.7109375" style="3" customWidth="1"/>
    <col min="11531" max="11531" width="10.42578125" style="3" customWidth="1"/>
    <col min="11532" max="11532" width="9.140625" style="3"/>
    <col min="11533" max="11533" width="9.5703125" style="3" customWidth="1"/>
    <col min="11534" max="11775" width="9.140625" style="3"/>
    <col min="11776" max="11776" width="14" style="3" customWidth="1"/>
    <col min="11777" max="11777" width="11.7109375" style="3" customWidth="1"/>
    <col min="11778" max="11782" width="10.7109375" style="3" customWidth="1"/>
    <col min="11783" max="11784" width="9.140625" style="3" customWidth="1"/>
    <col min="11785" max="11785" width="10.7109375" style="3" customWidth="1"/>
    <col min="11786" max="11786" width="9.7109375" style="3" customWidth="1"/>
    <col min="11787" max="11787" width="10.42578125" style="3" customWidth="1"/>
    <col min="11788" max="11788" width="9.140625" style="3"/>
    <col min="11789" max="11789" width="9.5703125" style="3" customWidth="1"/>
    <col min="11790" max="12031" width="9.140625" style="3"/>
    <col min="12032" max="12032" width="14" style="3" customWidth="1"/>
    <col min="12033" max="12033" width="11.7109375" style="3" customWidth="1"/>
    <col min="12034" max="12038" width="10.7109375" style="3" customWidth="1"/>
    <col min="12039" max="12040" width="9.140625" style="3" customWidth="1"/>
    <col min="12041" max="12041" width="10.7109375" style="3" customWidth="1"/>
    <col min="12042" max="12042" width="9.7109375" style="3" customWidth="1"/>
    <col min="12043" max="12043" width="10.42578125" style="3" customWidth="1"/>
    <col min="12044" max="12044" width="9.140625" style="3"/>
    <col min="12045" max="12045" width="9.5703125" style="3" customWidth="1"/>
    <col min="12046" max="12287" width="9.140625" style="3"/>
    <col min="12288" max="12288" width="14" style="3" customWidth="1"/>
    <col min="12289" max="12289" width="11.7109375" style="3" customWidth="1"/>
    <col min="12290" max="12294" width="10.7109375" style="3" customWidth="1"/>
    <col min="12295" max="12296" width="9.140625" style="3" customWidth="1"/>
    <col min="12297" max="12297" width="10.7109375" style="3" customWidth="1"/>
    <col min="12298" max="12298" width="9.7109375" style="3" customWidth="1"/>
    <col min="12299" max="12299" width="10.42578125" style="3" customWidth="1"/>
    <col min="12300" max="12300" width="9.140625" style="3"/>
    <col min="12301" max="12301" width="9.5703125" style="3" customWidth="1"/>
    <col min="12302" max="12543" width="9.140625" style="3"/>
    <col min="12544" max="12544" width="14" style="3" customWidth="1"/>
    <col min="12545" max="12545" width="11.7109375" style="3" customWidth="1"/>
    <col min="12546" max="12550" width="10.7109375" style="3" customWidth="1"/>
    <col min="12551" max="12552" width="9.140625" style="3" customWidth="1"/>
    <col min="12553" max="12553" width="10.7109375" style="3" customWidth="1"/>
    <col min="12554" max="12554" width="9.7109375" style="3" customWidth="1"/>
    <col min="12555" max="12555" width="10.42578125" style="3" customWidth="1"/>
    <col min="12556" max="12556" width="9.140625" style="3"/>
    <col min="12557" max="12557" width="9.5703125" style="3" customWidth="1"/>
    <col min="12558" max="12799" width="9.140625" style="3"/>
    <col min="12800" max="12800" width="14" style="3" customWidth="1"/>
    <col min="12801" max="12801" width="11.7109375" style="3" customWidth="1"/>
    <col min="12802" max="12806" width="10.7109375" style="3" customWidth="1"/>
    <col min="12807" max="12808" width="9.140625" style="3" customWidth="1"/>
    <col min="12809" max="12809" width="10.7109375" style="3" customWidth="1"/>
    <col min="12810" max="12810" width="9.7109375" style="3" customWidth="1"/>
    <col min="12811" max="12811" width="10.42578125" style="3" customWidth="1"/>
    <col min="12812" max="12812" width="9.140625" style="3"/>
    <col min="12813" max="12813" width="9.5703125" style="3" customWidth="1"/>
    <col min="12814" max="13055" width="9.140625" style="3"/>
    <col min="13056" max="13056" width="14" style="3" customWidth="1"/>
    <col min="13057" max="13057" width="11.7109375" style="3" customWidth="1"/>
    <col min="13058" max="13062" width="10.7109375" style="3" customWidth="1"/>
    <col min="13063" max="13064" width="9.140625" style="3" customWidth="1"/>
    <col min="13065" max="13065" width="10.7109375" style="3" customWidth="1"/>
    <col min="13066" max="13066" width="9.7109375" style="3" customWidth="1"/>
    <col min="13067" max="13067" width="10.42578125" style="3" customWidth="1"/>
    <col min="13068" max="13068" width="9.140625" style="3"/>
    <col min="13069" max="13069" width="9.5703125" style="3" customWidth="1"/>
    <col min="13070" max="13311" width="9.140625" style="3"/>
    <col min="13312" max="13312" width="14" style="3" customWidth="1"/>
    <col min="13313" max="13313" width="11.7109375" style="3" customWidth="1"/>
    <col min="13314" max="13318" width="10.7109375" style="3" customWidth="1"/>
    <col min="13319" max="13320" width="9.140625" style="3" customWidth="1"/>
    <col min="13321" max="13321" width="10.7109375" style="3" customWidth="1"/>
    <col min="13322" max="13322" width="9.7109375" style="3" customWidth="1"/>
    <col min="13323" max="13323" width="10.42578125" style="3" customWidth="1"/>
    <col min="13324" max="13324" width="9.140625" style="3"/>
    <col min="13325" max="13325" width="9.5703125" style="3" customWidth="1"/>
    <col min="13326" max="13567" width="9.140625" style="3"/>
    <col min="13568" max="13568" width="14" style="3" customWidth="1"/>
    <col min="13569" max="13569" width="11.7109375" style="3" customWidth="1"/>
    <col min="13570" max="13574" width="10.7109375" style="3" customWidth="1"/>
    <col min="13575" max="13576" width="9.140625" style="3" customWidth="1"/>
    <col min="13577" max="13577" width="10.7109375" style="3" customWidth="1"/>
    <col min="13578" max="13578" width="9.7109375" style="3" customWidth="1"/>
    <col min="13579" max="13579" width="10.42578125" style="3" customWidth="1"/>
    <col min="13580" max="13580" width="9.140625" style="3"/>
    <col min="13581" max="13581" width="9.5703125" style="3" customWidth="1"/>
    <col min="13582" max="13823" width="9.140625" style="3"/>
    <col min="13824" max="13824" width="14" style="3" customWidth="1"/>
    <col min="13825" max="13825" width="11.7109375" style="3" customWidth="1"/>
    <col min="13826" max="13830" width="10.7109375" style="3" customWidth="1"/>
    <col min="13831" max="13832" width="9.140625" style="3" customWidth="1"/>
    <col min="13833" max="13833" width="10.7109375" style="3" customWidth="1"/>
    <col min="13834" max="13834" width="9.7109375" style="3" customWidth="1"/>
    <col min="13835" max="13835" width="10.42578125" style="3" customWidth="1"/>
    <col min="13836" max="13836" width="9.140625" style="3"/>
    <col min="13837" max="13837" width="9.5703125" style="3" customWidth="1"/>
    <col min="13838" max="14079" width="9.140625" style="3"/>
    <col min="14080" max="14080" width="14" style="3" customWidth="1"/>
    <col min="14081" max="14081" width="11.7109375" style="3" customWidth="1"/>
    <col min="14082" max="14086" width="10.7109375" style="3" customWidth="1"/>
    <col min="14087" max="14088" width="9.140625" style="3" customWidth="1"/>
    <col min="14089" max="14089" width="10.7109375" style="3" customWidth="1"/>
    <col min="14090" max="14090" width="9.7109375" style="3" customWidth="1"/>
    <col min="14091" max="14091" width="10.42578125" style="3" customWidth="1"/>
    <col min="14092" max="14092" width="9.140625" style="3"/>
    <col min="14093" max="14093" width="9.5703125" style="3" customWidth="1"/>
    <col min="14094" max="14335" width="9.140625" style="3"/>
    <col min="14336" max="14336" width="14" style="3" customWidth="1"/>
    <col min="14337" max="14337" width="11.7109375" style="3" customWidth="1"/>
    <col min="14338" max="14342" width="10.7109375" style="3" customWidth="1"/>
    <col min="14343" max="14344" width="9.140625" style="3" customWidth="1"/>
    <col min="14345" max="14345" width="10.7109375" style="3" customWidth="1"/>
    <col min="14346" max="14346" width="9.7109375" style="3" customWidth="1"/>
    <col min="14347" max="14347" width="10.42578125" style="3" customWidth="1"/>
    <col min="14348" max="14348" width="9.140625" style="3"/>
    <col min="14349" max="14349" width="9.5703125" style="3" customWidth="1"/>
    <col min="14350" max="14591" width="9.140625" style="3"/>
    <col min="14592" max="14592" width="14" style="3" customWidth="1"/>
    <col min="14593" max="14593" width="11.7109375" style="3" customWidth="1"/>
    <col min="14594" max="14598" width="10.7109375" style="3" customWidth="1"/>
    <col min="14599" max="14600" width="9.140625" style="3" customWidth="1"/>
    <col min="14601" max="14601" width="10.7109375" style="3" customWidth="1"/>
    <col min="14602" max="14602" width="9.7109375" style="3" customWidth="1"/>
    <col min="14603" max="14603" width="10.42578125" style="3" customWidth="1"/>
    <col min="14604" max="14604" width="9.140625" style="3"/>
    <col min="14605" max="14605" width="9.5703125" style="3" customWidth="1"/>
    <col min="14606" max="14847" width="9.140625" style="3"/>
    <col min="14848" max="14848" width="14" style="3" customWidth="1"/>
    <col min="14849" max="14849" width="11.7109375" style="3" customWidth="1"/>
    <col min="14850" max="14854" width="10.7109375" style="3" customWidth="1"/>
    <col min="14855" max="14856" width="9.140625" style="3" customWidth="1"/>
    <col min="14857" max="14857" width="10.7109375" style="3" customWidth="1"/>
    <col min="14858" max="14858" width="9.7109375" style="3" customWidth="1"/>
    <col min="14859" max="14859" width="10.42578125" style="3" customWidth="1"/>
    <col min="14860" max="14860" width="9.140625" style="3"/>
    <col min="14861" max="14861" width="9.5703125" style="3" customWidth="1"/>
    <col min="14862" max="15103" width="9.140625" style="3"/>
    <col min="15104" max="15104" width="14" style="3" customWidth="1"/>
    <col min="15105" max="15105" width="11.7109375" style="3" customWidth="1"/>
    <col min="15106" max="15110" width="10.7109375" style="3" customWidth="1"/>
    <col min="15111" max="15112" width="9.140625" style="3" customWidth="1"/>
    <col min="15113" max="15113" width="10.7109375" style="3" customWidth="1"/>
    <col min="15114" max="15114" width="9.7109375" style="3" customWidth="1"/>
    <col min="15115" max="15115" width="10.42578125" style="3" customWidth="1"/>
    <col min="15116" max="15116" width="9.140625" style="3"/>
    <col min="15117" max="15117" width="9.5703125" style="3" customWidth="1"/>
    <col min="15118" max="15359" width="9.140625" style="3"/>
    <col min="15360" max="15360" width="14" style="3" customWidth="1"/>
    <col min="15361" max="15361" width="11.7109375" style="3" customWidth="1"/>
    <col min="15362" max="15366" width="10.7109375" style="3" customWidth="1"/>
    <col min="15367" max="15368" width="9.140625" style="3" customWidth="1"/>
    <col min="15369" max="15369" width="10.7109375" style="3" customWidth="1"/>
    <col min="15370" max="15370" width="9.7109375" style="3" customWidth="1"/>
    <col min="15371" max="15371" width="10.42578125" style="3" customWidth="1"/>
    <col min="15372" max="15372" width="9.140625" style="3"/>
    <col min="15373" max="15373" width="9.5703125" style="3" customWidth="1"/>
    <col min="15374" max="15615" width="9.140625" style="3"/>
    <col min="15616" max="15616" width="14" style="3" customWidth="1"/>
    <col min="15617" max="15617" width="11.7109375" style="3" customWidth="1"/>
    <col min="15618" max="15622" width="10.7109375" style="3" customWidth="1"/>
    <col min="15623" max="15624" width="9.140625" style="3" customWidth="1"/>
    <col min="15625" max="15625" width="10.7109375" style="3" customWidth="1"/>
    <col min="15626" max="15626" width="9.7109375" style="3" customWidth="1"/>
    <col min="15627" max="15627" width="10.42578125" style="3" customWidth="1"/>
    <col min="15628" max="15628" width="9.140625" style="3"/>
    <col min="15629" max="15629" width="9.5703125" style="3" customWidth="1"/>
    <col min="15630" max="15871" width="9.140625" style="3"/>
    <col min="15872" max="15872" width="14" style="3" customWidth="1"/>
    <col min="15873" max="15873" width="11.7109375" style="3" customWidth="1"/>
    <col min="15874" max="15878" width="10.7109375" style="3" customWidth="1"/>
    <col min="15879" max="15880" width="9.140625" style="3" customWidth="1"/>
    <col min="15881" max="15881" width="10.7109375" style="3" customWidth="1"/>
    <col min="15882" max="15882" width="9.7109375" style="3" customWidth="1"/>
    <col min="15883" max="15883" width="10.42578125" style="3" customWidth="1"/>
    <col min="15884" max="15884" width="9.140625" style="3"/>
    <col min="15885" max="15885" width="9.5703125" style="3" customWidth="1"/>
    <col min="15886" max="16127" width="9.140625" style="3"/>
    <col min="16128" max="16128" width="14" style="3" customWidth="1"/>
    <col min="16129" max="16129" width="11.7109375" style="3" customWidth="1"/>
    <col min="16130" max="16134" width="10.7109375" style="3" customWidth="1"/>
    <col min="16135" max="16136" width="9.140625" style="3" customWidth="1"/>
    <col min="16137" max="16137" width="10.7109375" style="3" customWidth="1"/>
    <col min="16138" max="16138" width="9.7109375" style="3" customWidth="1"/>
    <col min="16139" max="16139" width="10.42578125" style="3" customWidth="1"/>
    <col min="16140" max="16140" width="9.140625" style="3"/>
    <col min="16141" max="16141" width="9.5703125" style="3" customWidth="1"/>
    <col min="16142" max="16384" width="9.140625" style="3"/>
  </cols>
  <sheetData>
    <row r="1" spans="1:12" s="13" customFormat="1" ht="15.75" customHeight="1">
      <c r="A1" s="29" t="str">
        <f>'[3]SUM-OA'!A1</f>
        <v>Summary of CY 2012  Allotment Releases</v>
      </c>
      <c r="B1" s="29"/>
      <c r="C1" s="29"/>
      <c r="L1" s="57"/>
    </row>
    <row r="2" spans="1:12" s="13" customFormat="1">
      <c r="A2" s="58" t="s">
        <v>209</v>
      </c>
      <c r="B2" s="58"/>
      <c r="C2" s="58"/>
    </row>
    <row r="3" spans="1:12" s="13" customFormat="1">
      <c r="A3" s="29" t="str">
        <f>'[3]SUM-OA'!A3</f>
        <v xml:space="preserve">January 1 -December 31, 2012 </v>
      </c>
      <c r="B3" s="29"/>
      <c r="C3" s="29"/>
      <c r="D3" s="2"/>
    </row>
    <row r="4" spans="1:12" s="13" customFormat="1">
      <c r="A4" s="29" t="s">
        <v>0</v>
      </c>
      <c r="B4" s="29"/>
      <c r="C4" s="29"/>
    </row>
    <row r="5" spans="1:12" ht="54.75" customHeight="1">
      <c r="A5" s="188" t="s">
        <v>1</v>
      </c>
      <c r="B5" s="188" t="s">
        <v>163</v>
      </c>
      <c r="C5" s="186" t="s">
        <v>148</v>
      </c>
      <c r="D5" s="184" t="s">
        <v>149</v>
      </c>
      <c r="E5" s="184" t="s">
        <v>150</v>
      </c>
      <c r="F5" s="184" t="s">
        <v>151</v>
      </c>
      <c r="G5" s="189" t="s">
        <v>199</v>
      </c>
      <c r="H5" s="186" t="s">
        <v>164</v>
      </c>
      <c r="I5" s="190" t="s">
        <v>153</v>
      </c>
      <c r="J5" s="184" t="s">
        <v>155</v>
      </c>
      <c r="K5" s="187" t="s">
        <v>165</v>
      </c>
      <c r="L5" s="187" t="s">
        <v>166</v>
      </c>
    </row>
    <row r="6" spans="1:12" ht="13.5" hidden="1" customHeight="1">
      <c r="A6" s="18" t="s">
        <v>100</v>
      </c>
      <c r="B6" s="10">
        <f>[3]CONT!B7</f>
        <v>0</v>
      </c>
      <c r="C6" s="54">
        <f>[3]CONT!E7</f>
        <v>0</v>
      </c>
      <c r="D6" s="54">
        <f>[3]CONT!H7</f>
        <v>0</v>
      </c>
      <c r="E6" s="54">
        <f>[3]CONT!K7</f>
        <v>0</v>
      </c>
      <c r="F6" s="54">
        <f>[3]CONT!N7</f>
        <v>0</v>
      </c>
      <c r="G6" s="54">
        <f>[3]CONT!O7</f>
        <v>0</v>
      </c>
      <c r="H6" s="54">
        <f>[3]CONT!R7</f>
        <v>0</v>
      </c>
      <c r="I6" s="54">
        <f>[3]CONT!S7</f>
        <v>0</v>
      </c>
      <c r="J6" s="54">
        <f>[3]CONT!AA7</f>
        <v>0</v>
      </c>
      <c r="K6" s="54">
        <f t="shared" ref="K6:K11" si="0">SUM(C6:J6)</f>
        <v>0</v>
      </c>
      <c r="L6" s="54">
        <f t="shared" ref="L6:L46" si="1">K6+B6</f>
        <v>0</v>
      </c>
    </row>
    <row r="7" spans="1:12">
      <c r="A7" s="18" t="s">
        <v>101</v>
      </c>
      <c r="B7" s="10">
        <f>[3]CONT!B8</f>
        <v>25000</v>
      </c>
      <c r="C7" s="54">
        <f>[3]CONT!E8</f>
        <v>0</v>
      </c>
      <c r="D7" s="54">
        <f>[3]CONT!H8</f>
        <v>0</v>
      </c>
      <c r="E7" s="54">
        <f>[3]CONT!K8</f>
        <v>0</v>
      </c>
      <c r="F7" s="54">
        <f>[3]CONT!N8</f>
        <v>5000</v>
      </c>
      <c r="G7" s="54">
        <f>[3]CONT!O8</f>
        <v>0</v>
      </c>
      <c r="H7" s="54">
        <f>[3]CONT!R8</f>
        <v>0</v>
      </c>
      <c r="I7" s="54">
        <f>[3]CONT!S8</f>
        <v>0</v>
      </c>
      <c r="J7" s="54">
        <f>[3]CONT!AA8</f>
        <v>0</v>
      </c>
      <c r="K7" s="54">
        <f t="shared" si="0"/>
        <v>5000</v>
      </c>
      <c r="L7" s="54">
        <f t="shared" si="1"/>
        <v>30000</v>
      </c>
    </row>
    <row r="8" spans="1:12" hidden="1">
      <c r="A8" s="18" t="s">
        <v>102</v>
      </c>
      <c r="B8" s="10">
        <f>[3]CONT!B9</f>
        <v>0</v>
      </c>
      <c r="C8" s="54">
        <f>[3]CONT!E9</f>
        <v>0</v>
      </c>
      <c r="D8" s="54">
        <f>[3]CONT!H9</f>
        <v>0</v>
      </c>
      <c r="E8" s="54">
        <f>[3]CONT!K9</f>
        <v>0</v>
      </c>
      <c r="F8" s="54">
        <f>[3]CONT!N9</f>
        <v>0</v>
      </c>
      <c r="G8" s="54">
        <f>[3]CONT!O9</f>
        <v>0</v>
      </c>
      <c r="H8" s="54">
        <f>[3]CONT!R9</f>
        <v>0</v>
      </c>
      <c r="I8" s="54">
        <f>[3]CONT!S9</f>
        <v>0</v>
      </c>
      <c r="J8" s="54">
        <f>[3]CONT!AA9</f>
        <v>0</v>
      </c>
      <c r="K8" s="54">
        <f t="shared" si="0"/>
        <v>0</v>
      </c>
      <c r="L8" s="54">
        <f t="shared" si="1"/>
        <v>0</v>
      </c>
    </row>
    <row r="9" spans="1:12">
      <c r="A9" s="18" t="s">
        <v>103</v>
      </c>
      <c r="B9" s="10">
        <f>[3]CONT!B10</f>
        <v>1058330</v>
      </c>
      <c r="C9" s="54">
        <f>[3]CONT!E10</f>
        <v>0</v>
      </c>
      <c r="D9" s="54">
        <f>[3]CONT!H10</f>
        <v>0</v>
      </c>
      <c r="E9" s="54">
        <f>[3]CONT!K10</f>
        <v>0</v>
      </c>
      <c r="F9" s="54">
        <f>[3]CONT!N10</f>
        <v>0</v>
      </c>
      <c r="G9" s="54">
        <f>[3]CONT!O10</f>
        <v>0</v>
      </c>
      <c r="H9" s="54">
        <f>[3]CONT!R10</f>
        <v>0</v>
      </c>
      <c r="I9" s="54">
        <f>[3]CONT!S10</f>
        <v>0</v>
      </c>
      <c r="J9" s="54">
        <f>[3]CONT!AA10</f>
        <v>0</v>
      </c>
      <c r="K9" s="54">
        <f t="shared" si="0"/>
        <v>0</v>
      </c>
      <c r="L9" s="54">
        <f t="shared" si="1"/>
        <v>1058330</v>
      </c>
    </row>
    <row r="10" spans="1:12">
      <c r="A10" s="18" t="s">
        <v>104</v>
      </c>
      <c r="B10" s="10">
        <f>[3]CONT!B11</f>
        <v>541000</v>
      </c>
      <c r="C10" s="54">
        <f>[3]CONT!E11</f>
        <v>0</v>
      </c>
      <c r="D10" s="54">
        <f>[3]CONT!H11</f>
        <v>0</v>
      </c>
      <c r="E10" s="54">
        <f>[3]CONT!K11</f>
        <v>0</v>
      </c>
      <c r="F10" s="54">
        <f>[3]CONT!N11</f>
        <v>0</v>
      </c>
      <c r="G10" s="54">
        <f>[3]CONT!O11</f>
        <v>0</v>
      </c>
      <c r="H10" s="54">
        <f>[3]CONT!R11</f>
        <v>0</v>
      </c>
      <c r="I10" s="54">
        <f>[3]CONT!S11</f>
        <v>0</v>
      </c>
      <c r="J10" s="54">
        <f>[3]CONT!AA11</f>
        <v>31756</v>
      </c>
      <c r="K10" s="54">
        <f t="shared" si="0"/>
        <v>31756</v>
      </c>
      <c r="L10" s="54">
        <f t="shared" si="1"/>
        <v>572756</v>
      </c>
    </row>
    <row r="11" spans="1:12" hidden="1">
      <c r="A11" s="18" t="s">
        <v>105</v>
      </c>
      <c r="B11" s="10">
        <f>[3]CONT!B12</f>
        <v>0</v>
      </c>
      <c r="C11" s="54">
        <f>[3]CONT!E12</f>
        <v>0</v>
      </c>
      <c r="D11" s="54">
        <f>[3]CONT!H12</f>
        <v>0</v>
      </c>
      <c r="E11" s="54">
        <f>[3]CONT!K12</f>
        <v>0</v>
      </c>
      <c r="F11" s="54">
        <f>[3]CONT!N12</f>
        <v>0</v>
      </c>
      <c r="G11" s="54">
        <f>[3]CONT!O12</f>
        <v>0</v>
      </c>
      <c r="H11" s="54">
        <f>[3]CONT!R12</f>
        <v>0</v>
      </c>
      <c r="I11" s="54">
        <f>[3]CONT!S12</f>
        <v>0</v>
      </c>
      <c r="J11" s="54">
        <f>[3]CONT!AA12</f>
        <v>0</v>
      </c>
      <c r="K11" s="54">
        <f t="shared" si="0"/>
        <v>0</v>
      </c>
      <c r="L11" s="54">
        <f t="shared" si="1"/>
        <v>0</v>
      </c>
    </row>
    <row r="12" spans="1:12">
      <c r="A12" s="18" t="s">
        <v>106</v>
      </c>
      <c r="B12" s="54">
        <f t="shared" ref="B12:J12" si="2">SUM(B13:B14)</f>
        <v>579449</v>
      </c>
      <c r="C12" s="54">
        <f t="shared" si="2"/>
        <v>0</v>
      </c>
      <c r="D12" s="54">
        <f t="shared" si="2"/>
        <v>0</v>
      </c>
      <c r="E12" s="54">
        <f t="shared" si="2"/>
        <v>0</v>
      </c>
      <c r="F12" s="54">
        <f t="shared" si="2"/>
        <v>0</v>
      </c>
      <c r="G12" s="54">
        <f t="shared" si="2"/>
        <v>40001</v>
      </c>
      <c r="H12" s="54">
        <f t="shared" si="2"/>
        <v>0</v>
      </c>
      <c r="I12" s="54">
        <f t="shared" si="2"/>
        <v>0</v>
      </c>
      <c r="J12" s="54">
        <f t="shared" si="2"/>
        <v>20940</v>
      </c>
      <c r="K12" s="54">
        <f>SUM(K13:K14)</f>
        <v>60941</v>
      </c>
      <c r="L12" s="54">
        <f t="shared" si="1"/>
        <v>640390</v>
      </c>
    </row>
    <row r="13" spans="1:12" hidden="1">
      <c r="A13" s="18" t="s">
        <v>107</v>
      </c>
      <c r="B13" s="10">
        <f>[3]CONT!B14</f>
        <v>516979</v>
      </c>
      <c r="C13" s="54">
        <f>[3]CONT!E14</f>
        <v>0</v>
      </c>
      <c r="D13" s="54">
        <f>[3]CONT!H14</f>
        <v>0</v>
      </c>
      <c r="E13" s="54">
        <f>[3]CONT!K14</f>
        <v>0</v>
      </c>
      <c r="F13" s="54">
        <f>[3]CONT!N14</f>
        <v>0</v>
      </c>
      <c r="G13" s="54">
        <f>[3]CONT!O14</f>
        <v>40001</v>
      </c>
      <c r="H13" s="54">
        <f>[3]CONT!R14</f>
        <v>0</v>
      </c>
      <c r="I13" s="54">
        <f>[3]CONT!S14</f>
        <v>0</v>
      </c>
      <c r="J13" s="54">
        <f>[3]CONT!AA14</f>
        <v>20940</v>
      </c>
      <c r="K13" s="54">
        <f t="shared" ref="K13:K19" si="3">SUM(C13:J13)</f>
        <v>60941</v>
      </c>
      <c r="L13" s="54">
        <f t="shared" si="1"/>
        <v>577920</v>
      </c>
    </row>
    <row r="14" spans="1:12" hidden="1">
      <c r="A14" s="18" t="s">
        <v>108</v>
      </c>
      <c r="B14" s="10">
        <f>[3]CONT!B15</f>
        <v>62470</v>
      </c>
      <c r="C14" s="54">
        <f>[3]CONT!E15</f>
        <v>0</v>
      </c>
      <c r="D14" s="54">
        <f>[3]CONT!H15</f>
        <v>0</v>
      </c>
      <c r="E14" s="54">
        <f>[3]CONT!K15</f>
        <v>0</v>
      </c>
      <c r="F14" s="54">
        <f>[3]CONT!N15</f>
        <v>0</v>
      </c>
      <c r="G14" s="54">
        <f>[3]CONT!O15</f>
        <v>0</v>
      </c>
      <c r="H14" s="54">
        <f>[3]CONT!R15</f>
        <v>0</v>
      </c>
      <c r="I14" s="54">
        <f>[3]CONT!S15</f>
        <v>0</v>
      </c>
      <c r="J14" s="54">
        <f>[3]CONT!AA15</f>
        <v>0</v>
      </c>
      <c r="K14" s="54">
        <f t="shared" si="3"/>
        <v>0</v>
      </c>
      <c r="L14" s="54">
        <f t="shared" si="1"/>
        <v>62470</v>
      </c>
    </row>
    <row r="15" spans="1:12">
      <c r="A15" s="18" t="s">
        <v>109</v>
      </c>
      <c r="B15" s="10">
        <f>[3]CONT!B16</f>
        <v>24700</v>
      </c>
      <c r="C15" s="54">
        <f>[3]CONT!E16</f>
        <v>0</v>
      </c>
      <c r="D15" s="54">
        <f>[3]CONT!H16</f>
        <v>0</v>
      </c>
      <c r="E15" s="54">
        <f>[3]CONT!K16</f>
        <v>0</v>
      </c>
      <c r="F15" s="54">
        <f>[3]CONT!N16</f>
        <v>0</v>
      </c>
      <c r="G15" s="54">
        <f>[3]CONT!O16</f>
        <v>0</v>
      </c>
      <c r="H15" s="54">
        <f>[3]CONT!R16</f>
        <v>0</v>
      </c>
      <c r="I15" s="54">
        <f>[3]CONT!S16</f>
        <v>0</v>
      </c>
      <c r="J15" s="54">
        <f>[3]CONT!AA16</f>
        <v>32000</v>
      </c>
      <c r="K15" s="54">
        <f t="shared" si="3"/>
        <v>32000</v>
      </c>
      <c r="L15" s="54">
        <f t="shared" si="1"/>
        <v>56700</v>
      </c>
    </row>
    <row r="16" spans="1:12" hidden="1">
      <c r="A16" s="18" t="s">
        <v>110</v>
      </c>
      <c r="B16" s="10">
        <f>[3]CONT!B17</f>
        <v>0</v>
      </c>
      <c r="C16" s="54">
        <f>[3]CONT!E17</f>
        <v>0</v>
      </c>
      <c r="D16" s="54">
        <f>[3]CONT!H17</f>
        <v>0</v>
      </c>
      <c r="E16" s="54">
        <f>[3]CONT!K17</f>
        <v>0</v>
      </c>
      <c r="F16" s="54">
        <f>[3]CONT!N17</f>
        <v>0</v>
      </c>
      <c r="G16" s="54">
        <f>[3]CONT!O17</f>
        <v>0</v>
      </c>
      <c r="H16" s="54">
        <f>[3]CONT!R17</f>
        <v>0</v>
      </c>
      <c r="I16" s="54">
        <f>[3]CONT!S17</f>
        <v>0</v>
      </c>
      <c r="J16" s="54">
        <f>[3]CONT!AA17</f>
        <v>0</v>
      </c>
      <c r="K16" s="54">
        <f t="shared" si="3"/>
        <v>0</v>
      </c>
      <c r="L16" s="54">
        <f t="shared" si="1"/>
        <v>0</v>
      </c>
    </row>
    <row r="17" spans="1:12" hidden="1">
      <c r="A17" s="18" t="s">
        <v>111</v>
      </c>
      <c r="B17" s="10">
        <f>[3]CONT!B18</f>
        <v>0</v>
      </c>
      <c r="C17" s="54">
        <f>[3]CONT!E18</f>
        <v>0</v>
      </c>
      <c r="D17" s="54">
        <f>[3]CONT!H18</f>
        <v>0</v>
      </c>
      <c r="E17" s="54">
        <f>[3]CONT!K18</f>
        <v>0</v>
      </c>
      <c r="F17" s="54">
        <f>[3]CONT!N18</f>
        <v>0</v>
      </c>
      <c r="G17" s="54">
        <f>[3]CONT!O18</f>
        <v>0</v>
      </c>
      <c r="H17" s="54">
        <f>[3]CONT!R18</f>
        <v>0</v>
      </c>
      <c r="I17" s="54">
        <f>[3]CONT!S18</f>
        <v>0</v>
      </c>
      <c r="J17" s="54">
        <f>[3]CONT!AA18</f>
        <v>0</v>
      </c>
      <c r="K17" s="54">
        <f t="shared" si="3"/>
        <v>0</v>
      </c>
      <c r="L17" s="54">
        <f t="shared" si="1"/>
        <v>0</v>
      </c>
    </row>
    <row r="18" spans="1:12">
      <c r="A18" s="18" t="s">
        <v>112</v>
      </c>
      <c r="B18" s="10">
        <f>[3]CONT!B19</f>
        <v>5000</v>
      </c>
      <c r="C18" s="54">
        <f>[3]CONT!E19</f>
        <v>0</v>
      </c>
      <c r="D18" s="54">
        <f>[3]CONT!H19</f>
        <v>0</v>
      </c>
      <c r="E18" s="54">
        <f>[3]CONT!K19</f>
        <v>0</v>
      </c>
      <c r="F18" s="54">
        <f>[3]CONT!N19</f>
        <v>0</v>
      </c>
      <c r="G18" s="54">
        <f>[3]CONT!O19</f>
        <v>0</v>
      </c>
      <c r="H18" s="54">
        <f>[3]CONT!R19</f>
        <v>0</v>
      </c>
      <c r="I18" s="54">
        <f>[3]CONT!S19</f>
        <v>0</v>
      </c>
      <c r="J18" s="54">
        <f>[3]CONT!AA19</f>
        <v>12750</v>
      </c>
      <c r="K18" s="54">
        <f t="shared" si="3"/>
        <v>12750</v>
      </c>
      <c r="L18" s="54">
        <f t="shared" si="1"/>
        <v>17750</v>
      </c>
    </row>
    <row r="19" spans="1:12">
      <c r="A19" s="18" t="s">
        <v>113</v>
      </c>
      <c r="B19" s="10">
        <f>[3]CONT!B20</f>
        <v>48751</v>
      </c>
      <c r="C19" s="54">
        <f>[3]CONT!E20</f>
        <v>0</v>
      </c>
      <c r="D19" s="54">
        <f>[3]CONT!H20</f>
        <v>0</v>
      </c>
      <c r="E19" s="54">
        <f>[3]CONT!K20</f>
        <v>0</v>
      </c>
      <c r="F19" s="54">
        <f>[3]CONT!N20</f>
        <v>0</v>
      </c>
      <c r="G19" s="54">
        <f>[3]CONT!O20</f>
        <v>0</v>
      </c>
      <c r="H19" s="54">
        <f>[3]CONT!R20</f>
        <v>0</v>
      </c>
      <c r="I19" s="54">
        <f>[3]CONT!S20</f>
        <v>0</v>
      </c>
      <c r="J19" s="54">
        <f>[3]CONT!AA20</f>
        <v>0</v>
      </c>
      <c r="K19" s="54">
        <f t="shared" si="3"/>
        <v>0</v>
      </c>
      <c r="L19" s="54">
        <f t="shared" si="1"/>
        <v>48751</v>
      </c>
    </row>
    <row r="20" spans="1:12">
      <c r="A20" s="18" t="s">
        <v>114</v>
      </c>
      <c r="B20" s="54">
        <f t="shared" ref="B20:J20" si="4">+B21+B22</f>
        <v>727208</v>
      </c>
      <c r="C20" s="54">
        <f t="shared" si="4"/>
        <v>0</v>
      </c>
      <c r="D20" s="54">
        <f t="shared" si="4"/>
        <v>0</v>
      </c>
      <c r="E20" s="54">
        <f t="shared" si="4"/>
        <v>0</v>
      </c>
      <c r="F20" s="54">
        <f t="shared" si="4"/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42180</v>
      </c>
      <c r="K20" s="54">
        <f>+K21+K22</f>
        <v>42180</v>
      </c>
      <c r="L20" s="54">
        <f t="shared" si="1"/>
        <v>769388</v>
      </c>
    </row>
    <row r="21" spans="1:12" hidden="1">
      <c r="A21" s="18" t="s">
        <v>107</v>
      </c>
      <c r="B21" s="10">
        <f>[3]CONT!B22</f>
        <v>727208</v>
      </c>
      <c r="C21" s="54">
        <f>[3]CONT!E22</f>
        <v>0</v>
      </c>
      <c r="D21" s="54">
        <f>[3]CONT!H22</f>
        <v>0</v>
      </c>
      <c r="E21" s="54">
        <f>[3]CONT!K22</f>
        <v>0</v>
      </c>
      <c r="F21" s="54">
        <f>[3]CONT!N22</f>
        <v>0</v>
      </c>
      <c r="G21" s="54">
        <f>[3]CONT!O22</f>
        <v>0</v>
      </c>
      <c r="H21" s="54">
        <f>[3]CONT!R22</f>
        <v>0</v>
      </c>
      <c r="I21" s="54">
        <f>[3]CONT!S22</f>
        <v>0</v>
      </c>
      <c r="J21" s="54">
        <f>[3]CONT!AA22</f>
        <v>42180</v>
      </c>
      <c r="K21" s="54">
        <f>SUM(C21:J21)</f>
        <v>42180</v>
      </c>
      <c r="L21" s="54">
        <f t="shared" si="1"/>
        <v>769388</v>
      </c>
    </row>
    <row r="22" spans="1:12" hidden="1">
      <c r="A22" s="18" t="s">
        <v>108</v>
      </c>
      <c r="B22" s="10">
        <f>[3]CONT!B23</f>
        <v>0</v>
      </c>
      <c r="C22" s="54">
        <f>[3]CONT!E23</f>
        <v>0</v>
      </c>
      <c r="D22" s="54">
        <f>[3]CONT!H23</f>
        <v>0</v>
      </c>
      <c r="E22" s="54">
        <f>[3]CONT!K23</f>
        <v>0</v>
      </c>
      <c r="F22" s="54">
        <f>[3]CONT!N23</f>
        <v>0</v>
      </c>
      <c r="G22" s="54">
        <f>[3]CONT!O23</f>
        <v>0</v>
      </c>
      <c r="H22" s="54">
        <f>[3]CONT!R23</f>
        <v>0</v>
      </c>
      <c r="I22" s="54">
        <f>[3]CONT!S23</f>
        <v>0</v>
      </c>
      <c r="J22" s="54">
        <f>[3]CONT!AA23</f>
        <v>0</v>
      </c>
      <c r="K22" s="54">
        <f>SUM(C22:J22)</f>
        <v>0</v>
      </c>
      <c r="L22" s="54">
        <f t="shared" si="1"/>
        <v>0</v>
      </c>
    </row>
    <row r="23" spans="1:12">
      <c r="A23" s="18" t="s">
        <v>115</v>
      </c>
      <c r="B23" s="10">
        <f>[3]CONT!B24</f>
        <v>959710</v>
      </c>
      <c r="C23" s="54">
        <f>[3]CONT!E24</f>
        <v>0</v>
      </c>
      <c r="D23" s="54">
        <f>[3]CONT!H24</f>
        <v>0</v>
      </c>
      <c r="E23" s="54">
        <f>[3]CONT!K24</f>
        <v>0</v>
      </c>
      <c r="F23" s="54">
        <f>[3]CONT!N24</f>
        <v>0</v>
      </c>
      <c r="G23" s="54">
        <f>[3]CONT!O24</f>
        <v>0</v>
      </c>
      <c r="H23" s="54">
        <f>[3]CONT!R24</f>
        <v>0</v>
      </c>
      <c r="I23" s="54">
        <f>[3]CONT!S24</f>
        <v>0</v>
      </c>
      <c r="J23" s="54">
        <f>[3]CONT!AA24</f>
        <v>31000</v>
      </c>
      <c r="K23" s="54">
        <f>SUM(C23:J23)</f>
        <v>31000</v>
      </c>
      <c r="L23" s="54">
        <f t="shared" si="1"/>
        <v>990710</v>
      </c>
    </row>
    <row r="24" spans="1:12">
      <c r="A24" s="18" t="s">
        <v>116</v>
      </c>
      <c r="B24" s="10">
        <f>[3]CONT!B25</f>
        <v>71369</v>
      </c>
      <c r="C24" s="54">
        <f>[3]CONT!E25</f>
        <v>0</v>
      </c>
      <c r="D24" s="54">
        <f>[3]CONT!H25</f>
        <v>0</v>
      </c>
      <c r="E24" s="54">
        <f>[3]CONT!K25</f>
        <v>0</v>
      </c>
      <c r="F24" s="54">
        <f>[3]CONT!N25</f>
        <v>0</v>
      </c>
      <c r="G24" s="54">
        <f>[3]CONT!O25</f>
        <v>0</v>
      </c>
      <c r="H24" s="54">
        <f>[3]CONT!R25</f>
        <v>0</v>
      </c>
      <c r="I24" s="54">
        <f>[3]CONT!S25</f>
        <v>0</v>
      </c>
      <c r="J24" s="54">
        <f>[3]CONT!AA25</f>
        <v>0</v>
      </c>
      <c r="K24" s="54">
        <f>SUM(C24:J24)</f>
        <v>0</v>
      </c>
      <c r="L24" s="54">
        <f t="shared" si="1"/>
        <v>71369</v>
      </c>
    </row>
    <row r="25" spans="1:12">
      <c r="A25" s="18" t="s">
        <v>117</v>
      </c>
      <c r="B25" s="54">
        <f t="shared" ref="B25:H25" si="5">+B26+B27</f>
        <v>72178</v>
      </c>
      <c r="C25" s="54">
        <f t="shared" si="5"/>
        <v>0</v>
      </c>
      <c r="D25" s="54">
        <f t="shared" si="5"/>
        <v>0</v>
      </c>
      <c r="E25" s="54">
        <f t="shared" si="5"/>
        <v>0</v>
      </c>
      <c r="F25" s="54">
        <f t="shared" si="5"/>
        <v>0</v>
      </c>
      <c r="G25" s="54">
        <f t="shared" si="5"/>
        <v>0</v>
      </c>
      <c r="H25" s="54">
        <f t="shared" si="5"/>
        <v>0</v>
      </c>
      <c r="I25" s="54">
        <f>+I26+I27</f>
        <v>0</v>
      </c>
      <c r="J25" s="54">
        <f>+J26+J27</f>
        <v>32813</v>
      </c>
      <c r="K25" s="54">
        <f>+K26+K27</f>
        <v>32813</v>
      </c>
      <c r="L25" s="54">
        <f t="shared" si="1"/>
        <v>104991</v>
      </c>
    </row>
    <row r="26" spans="1:12" hidden="1">
      <c r="A26" s="18" t="s">
        <v>107</v>
      </c>
      <c r="B26" s="10">
        <f>[3]CONT!B27</f>
        <v>72178</v>
      </c>
      <c r="C26" s="54">
        <f>[3]CONT!E27</f>
        <v>0</v>
      </c>
      <c r="D26" s="54">
        <f>[3]CONT!H27</f>
        <v>0</v>
      </c>
      <c r="E26" s="54">
        <f>[3]CONT!K27</f>
        <v>0</v>
      </c>
      <c r="F26" s="54">
        <f>[3]CONT!N27</f>
        <v>0</v>
      </c>
      <c r="G26" s="54">
        <f>[3]CONT!O27</f>
        <v>0</v>
      </c>
      <c r="H26" s="54">
        <f>[3]CONT!R27</f>
        <v>0</v>
      </c>
      <c r="I26" s="54">
        <f>[3]CONT!S27</f>
        <v>0</v>
      </c>
      <c r="J26" s="54">
        <f>[3]CONT!AA27</f>
        <v>32813</v>
      </c>
      <c r="K26" s="54">
        <f>SUM(C26:J26)</f>
        <v>32813</v>
      </c>
      <c r="L26" s="54">
        <f t="shared" si="1"/>
        <v>104991</v>
      </c>
    </row>
    <row r="27" spans="1:12" hidden="1">
      <c r="A27" s="18" t="s">
        <v>108</v>
      </c>
      <c r="B27" s="10">
        <f>[3]CONT!B28</f>
        <v>0</v>
      </c>
      <c r="C27" s="54">
        <f>[3]CONT!E28</f>
        <v>0</v>
      </c>
      <c r="D27" s="54">
        <f>[3]CONT!H28</f>
        <v>0</v>
      </c>
      <c r="E27" s="54">
        <f>[3]CONT!K28</f>
        <v>0</v>
      </c>
      <c r="F27" s="54">
        <f>[3]CONT!N28</f>
        <v>0</v>
      </c>
      <c r="G27" s="54">
        <f>[3]CONT!O28</f>
        <v>0</v>
      </c>
      <c r="H27" s="54">
        <f>[3]CONT!R28</f>
        <v>0</v>
      </c>
      <c r="I27" s="54">
        <f>[3]CONT!S28</f>
        <v>0</v>
      </c>
      <c r="J27" s="54">
        <f>[3]CONT!AA28</f>
        <v>0</v>
      </c>
      <c r="K27" s="54">
        <f>SUM(C27:J27)</f>
        <v>0</v>
      </c>
      <c r="L27" s="54">
        <f t="shared" si="1"/>
        <v>0</v>
      </c>
    </row>
    <row r="28" spans="1:12">
      <c r="A28" s="18" t="s">
        <v>118</v>
      </c>
      <c r="B28" s="10">
        <f>[3]CONT!B29</f>
        <v>16090</v>
      </c>
      <c r="C28" s="54">
        <f>[3]CONT!E29</f>
        <v>0</v>
      </c>
      <c r="D28" s="54">
        <f>[3]CONT!H29</f>
        <v>0</v>
      </c>
      <c r="E28" s="54">
        <f>[3]CONT!K29</f>
        <v>0</v>
      </c>
      <c r="F28" s="54">
        <f>[3]CONT!N29</f>
        <v>0</v>
      </c>
      <c r="G28" s="54">
        <f>[3]CONT!O29</f>
        <v>0</v>
      </c>
      <c r="H28" s="54">
        <f>[3]CONT!R29</f>
        <v>0</v>
      </c>
      <c r="I28" s="54">
        <f>[3]CONT!S29</f>
        <v>0</v>
      </c>
      <c r="J28" s="54">
        <f>[3]CONT!AA29</f>
        <v>0</v>
      </c>
      <c r="K28" s="54">
        <f>SUM(C28:J28)</f>
        <v>0</v>
      </c>
      <c r="L28" s="54">
        <f t="shared" si="1"/>
        <v>16090</v>
      </c>
    </row>
    <row r="29" spans="1:12">
      <c r="A29" s="18" t="s">
        <v>119</v>
      </c>
      <c r="B29" s="54">
        <f t="shared" ref="B29:K29" si="6">+B30+B31</f>
        <v>7998329</v>
      </c>
      <c r="C29" s="54">
        <f t="shared" si="6"/>
        <v>0</v>
      </c>
      <c r="D29" s="54">
        <f t="shared" si="6"/>
        <v>0</v>
      </c>
      <c r="E29" s="54">
        <f t="shared" si="6"/>
        <v>13817</v>
      </c>
      <c r="F29" s="54">
        <f t="shared" si="6"/>
        <v>30000</v>
      </c>
      <c r="G29" s="54">
        <f t="shared" si="6"/>
        <v>43024</v>
      </c>
      <c r="H29" s="54">
        <f t="shared" si="6"/>
        <v>0</v>
      </c>
      <c r="I29" s="54">
        <f t="shared" si="6"/>
        <v>0</v>
      </c>
      <c r="J29" s="54">
        <f t="shared" si="6"/>
        <v>1304145</v>
      </c>
      <c r="K29" s="54">
        <f t="shared" si="6"/>
        <v>1390986</v>
      </c>
      <c r="L29" s="54">
        <f t="shared" si="1"/>
        <v>9389315</v>
      </c>
    </row>
    <row r="30" spans="1:12" hidden="1">
      <c r="A30" s="18" t="s">
        <v>107</v>
      </c>
      <c r="B30" s="10">
        <f>[3]CONT!B31</f>
        <v>7998329</v>
      </c>
      <c r="C30" s="54">
        <f>[3]CONT!E31</f>
        <v>0</v>
      </c>
      <c r="D30" s="54">
        <f>[3]CONT!H31</f>
        <v>0</v>
      </c>
      <c r="E30" s="54">
        <f>[3]CONT!K31</f>
        <v>13817</v>
      </c>
      <c r="F30" s="54">
        <f>[3]CONT!N31</f>
        <v>30000</v>
      </c>
      <c r="G30" s="54">
        <f>[3]CONT!O31</f>
        <v>43024</v>
      </c>
      <c r="H30" s="54">
        <f>[3]CONT!R31</f>
        <v>0</v>
      </c>
      <c r="I30" s="54">
        <f>[3]CONT!S31</f>
        <v>0</v>
      </c>
      <c r="J30" s="54">
        <f>[3]CONT!AA31</f>
        <v>1304145</v>
      </c>
      <c r="K30" s="54">
        <f t="shared" ref="K30:K46" si="7">SUM(C30:J30)</f>
        <v>1390986</v>
      </c>
      <c r="L30" s="54">
        <f t="shared" si="1"/>
        <v>9389315</v>
      </c>
    </row>
    <row r="31" spans="1:12" hidden="1">
      <c r="A31" s="18" t="s">
        <v>108</v>
      </c>
      <c r="B31" s="10">
        <f>[3]CONT!B32</f>
        <v>0</v>
      </c>
      <c r="C31" s="54">
        <f>[3]CONT!E32</f>
        <v>0</v>
      </c>
      <c r="D31" s="54">
        <f>[3]CONT!H32</f>
        <v>0</v>
      </c>
      <c r="E31" s="54">
        <f>[3]CONT!K32</f>
        <v>0</v>
      </c>
      <c r="F31" s="54">
        <f>[3]CONT!N32</f>
        <v>0</v>
      </c>
      <c r="G31" s="54">
        <f>[3]CONT!O32</f>
        <v>0</v>
      </c>
      <c r="H31" s="54">
        <f>[3]CONT!R32</f>
        <v>0</v>
      </c>
      <c r="I31" s="54">
        <f>[3]CONT!S32</f>
        <v>0</v>
      </c>
      <c r="J31" s="54">
        <f>[3]CONT!AA32</f>
        <v>0</v>
      </c>
      <c r="K31" s="54">
        <f t="shared" si="7"/>
        <v>0</v>
      </c>
      <c r="L31" s="54">
        <f t="shared" si="1"/>
        <v>0</v>
      </c>
    </row>
    <row r="32" spans="1:12">
      <c r="A32" s="18" t="s">
        <v>120</v>
      </c>
      <c r="B32" s="10">
        <f>[3]CONT!B33</f>
        <v>4100</v>
      </c>
      <c r="C32" s="54">
        <f>[3]CONT!E33</f>
        <v>0</v>
      </c>
      <c r="D32" s="54">
        <f>[3]CONT!H33</f>
        <v>0</v>
      </c>
      <c r="E32" s="54">
        <f>[3]CONT!K33</f>
        <v>0</v>
      </c>
      <c r="F32" s="54">
        <f>[3]CONT!N33</f>
        <v>0</v>
      </c>
      <c r="G32" s="54">
        <f>[3]CONT!O33</f>
        <v>0</v>
      </c>
      <c r="H32" s="54">
        <f>[3]CONT!R33</f>
        <v>0</v>
      </c>
      <c r="I32" s="54">
        <f>[3]CONT!S33</f>
        <v>0</v>
      </c>
      <c r="J32" s="54">
        <f>[3]CONT!AA33</f>
        <v>0</v>
      </c>
      <c r="K32" s="54">
        <f t="shared" si="7"/>
        <v>0</v>
      </c>
      <c r="L32" s="54">
        <f t="shared" si="1"/>
        <v>4100</v>
      </c>
    </row>
    <row r="33" spans="1:12">
      <c r="A33" s="18" t="s">
        <v>121</v>
      </c>
      <c r="B33" s="10">
        <f>[3]CONT!B34</f>
        <v>30826</v>
      </c>
      <c r="C33" s="54">
        <f>[3]CONT!E34</f>
        <v>0</v>
      </c>
      <c r="D33" s="54">
        <f>[3]CONT!H34</f>
        <v>0</v>
      </c>
      <c r="E33" s="54">
        <f>[3]CONT!K34</f>
        <v>128100</v>
      </c>
      <c r="F33" s="54">
        <f>[3]CONT!N34</f>
        <v>0</v>
      </c>
      <c r="G33" s="54">
        <f>[3]CONT!O34</f>
        <v>0</v>
      </c>
      <c r="H33" s="54">
        <f>[3]CONT!R34</f>
        <v>0</v>
      </c>
      <c r="I33" s="54">
        <f>[3]CONT!S34</f>
        <v>0</v>
      </c>
      <c r="J33" s="54">
        <f>[3]CONT!AA34</f>
        <v>160530</v>
      </c>
      <c r="K33" s="54">
        <f t="shared" si="7"/>
        <v>288630</v>
      </c>
      <c r="L33" s="54">
        <f t="shared" si="1"/>
        <v>319456</v>
      </c>
    </row>
    <row r="34" spans="1:12">
      <c r="A34" s="18" t="s">
        <v>122</v>
      </c>
      <c r="B34" s="10">
        <f>[3]CONT!B35</f>
        <v>1777226</v>
      </c>
      <c r="C34" s="54">
        <f>[3]CONT!E35</f>
        <v>0</v>
      </c>
      <c r="D34" s="54">
        <f>[3]CONT!H35</f>
        <v>0</v>
      </c>
      <c r="E34" s="54">
        <f>[3]CONT!K35</f>
        <v>0</v>
      </c>
      <c r="F34" s="54">
        <f>[3]CONT!N35</f>
        <v>0</v>
      </c>
      <c r="G34" s="54">
        <f>[3]CONT!O35</f>
        <v>0</v>
      </c>
      <c r="H34" s="54">
        <f>[3]CONT!R35</f>
        <v>0</v>
      </c>
      <c r="I34" s="54">
        <f>[3]CONT!S35</f>
        <v>0</v>
      </c>
      <c r="J34" s="54">
        <f>[3]CONT!AA35</f>
        <v>0</v>
      </c>
      <c r="K34" s="54">
        <f t="shared" si="7"/>
        <v>0</v>
      </c>
      <c r="L34" s="54">
        <f t="shared" si="1"/>
        <v>1777226</v>
      </c>
    </row>
    <row r="35" spans="1:12">
      <c r="A35" s="18" t="s">
        <v>123</v>
      </c>
      <c r="B35" s="10">
        <f>[3]CONT!B36</f>
        <v>67899</v>
      </c>
      <c r="C35" s="54">
        <f>[3]CONT!E36</f>
        <v>0</v>
      </c>
      <c r="D35" s="54">
        <f>[3]CONT!H36</f>
        <v>0</v>
      </c>
      <c r="E35" s="54">
        <f>[3]CONT!K36</f>
        <v>0</v>
      </c>
      <c r="F35" s="54">
        <f>[3]CONT!N36</f>
        <v>0</v>
      </c>
      <c r="G35" s="54">
        <f>[3]CONT!O36</f>
        <v>0</v>
      </c>
      <c r="H35" s="54">
        <f>[3]CONT!R36</f>
        <v>0</v>
      </c>
      <c r="I35" s="54">
        <f>[3]CONT!S36</f>
        <v>0</v>
      </c>
      <c r="J35" s="54">
        <f>[3]CONT!AA36</f>
        <v>1600</v>
      </c>
      <c r="K35" s="54">
        <f t="shared" si="7"/>
        <v>1600</v>
      </c>
      <c r="L35" s="54">
        <f t="shared" si="1"/>
        <v>69499</v>
      </c>
    </row>
    <row r="36" spans="1:12">
      <c r="A36" s="18" t="s">
        <v>124</v>
      </c>
      <c r="B36" s="10">
        <f>[3]CONT!B37</f>
        <v>80000</v>
      </c>
      <c r="C36" s="54">
        <f>[3]CONT!E37</f>
        <v>0</v>
      </c>
      <c r="D36" s="54">
        <f>[3]CONT!H37</f>
        <v>0</v>
      </c>
      <c r="E36" s="54">
        <f>[3]CONT!K37</f>
        <v>0</v>
      </c>
      <c r="F36" s="54">
        <f>[3]CONT!N37</f>
        <v>0</v>
      </c>
      <c r="G36" s="54">
        <f>[3]CONT!O37</f>
        <v>0</v>
      </c>
      <c r="H36" s="54">
        <f>[3]CONT!R37</f>
        <v>0</v>
      </c>
      <c r="I36" s="54">
        <f>[3]CONT!S37</f>
        <v>0</v>
      </c>
      <c r="J36" s="54">
        <f>[3]CONT!AA37</f>
        <v>0</v>
      </c>
      <c r="K36" s="54">
        <f t="shared" si="7"/>
        <v>0</v>
      </c>
      <c r="L36" s="54">
        <f t="shared" si="1"/>
        <v>80000</v>
      </c>
    </row>
    <row r="37" spans="1:12">
      <c r="A37" s="18" t="s">
        <v>125</v>
      </c>
      <c r="B37" s="10">
        <f>[3]CONT!B38</f>
        <v>165105</v>
      </c>
      <c r="C37" s="54">
        <f>[3]CONT!E38</f>
        <v>0</v>
      </c>
      <c r="D37" s="54">
        <f>[3]CONT!H38</f>
        <v>0</v>
      </c>
      <c r="E37" s="54">
        <f>[3]CONT!K38</f>
        <v>0</v>
      </c>
      <c r="F37" s="54">
        <f>[3]CONT!N38</f>
        <v>0</v>
      </c>
      <c r="G37" s="54">
        <f>[3]CONT!O38</f>
        <v>0</v>
      </c>
      <c r="H37" s="54">
        <f>[3]CONT!R38</f>
        <v>0</v>
      </c>
      <c r="I37" s="54">
        <f>[3]CONT!S38</f>
        <v>0</v>
      </c>
      <c r="J37" s="54">
        <f>[3]CONT!AA38</f>
        <v>0</v>
      </c>
      <c r="K37" s="54">
        <f t="shared" si="7"/>
        <v>0</v>
      </c>
      <c r="L37" s="54">
        <f t="shared" si="1"/>
        <v>165105</v>
      </c>
    </row>
    <row r="38" spans="1:12" hidden="1">
      <c r="A38" s="18" t="s">
        <v>126</v>
      </c>
      <c r="B38" s="10">
        <f>[3]CONT!B39</f>
        <v>0</v>
      </c>
      <c r="C38" s="54">
        <f>[3]CONT!E39</f>
        <v>0</v>
      </c>
      <c r="D38" s="54">
        <f>[3]CONT!H39</f>
        <v>0</v>
      </c>
      <c r="E38" s="54">
        <f>[3]CONT!K39</f>
        <v>0</v>
      </c>
      <c r="F38" s="54">
        <f>[3]CONT!N39</f>
        <v>0</v>
      </c>
      <c r="G38" s="54">
        <f>[3]CONT!O39</f>
        <v>0</v>
      </c>
      <c r="H38" s="54">
        <f>[3]CONT!R39</f>
        <v>0</v>
      </c>
      <c r="I38" s="54">
        <f>[3]CONT!S39</f>
        <v>0</v>
      </c>
      <c r="J38" s="54">
        <f>[3]CONT!AA39</f>
        <v>0</v>
      </c>
      <c r="K38" s="54">
        <f t="shared" si="7"/>
        <v>0</v>
      </c>
      <c r="L38" s="54">
        <f t="shared" si="1"/>
        <v>0</v>
      </c>
    </row>
    <row r="39" spans="1:12" ht="14.25" customHeight="1">
      <c r="A39" s="18" t="s">
        <v>167</v>
      </c>
      <c r="B39" s="10">
        <f>[3]CONT!B40</f>
        <v>9871</v>
      </c>
      <c r="C39" s="54">
        <f>[3]CONT!E40</f>
        <v>0</v>
      </c>
      <c r="D39" s="54">
        <f>[3]CONT!H40</f>
        <v>0</v>
      </c>
      <c r="E39" s="54">
        <f>[3]CONT!K40</f>
        <v>0</v>
      </c>
      <c r="F39" s="54">
        <f>[3]CONT!N40</f>
        <v>0</v>
      </c>
      <c r="G39" s="54">
        <f>[3]CONT!O40</f>
        <v>48404</v>
      </c>
      <c r="H39" s="54">
        <f>[3]CONT!R40</f>
        <v>0</v>
      </c>
      <c r="I39" s="54">
        <f>[3]CONT!S40</f>
        <v>0</v>
      </c>
      <c r="J39" s="54">
        <f>[3]CONT!AA40</f>
        <v>0</v>
      </c>
      <c r="K39" s="54">
        <f t="shared" si="7"/>
        <v>48404</v>
      </c>
      <c r="L39" s="54">
        <f t="shared" si="1"/>
        <v>58275</v>
      </c>
    </row>
    <row r="40" spans="1:12" hidden="1">
      <c r="A40" s="18" t="s">
        <v>128</v>
      </c>
      <c r="B40" s="10">
        <f>[3]CONT!B41</f>
        <v>0</v>
      </c>
      <c r="C40" s="54">
        <f>[3]CONT!E41</f>
        <v>0</v>
      </c>
      <c r="D40" s="54">
        <f>[3]CONT!H41</f>
        <v>0</v>
      </c>
      <c r="E40" s="54">
        <f>[3]CONT!K41</f>
        <v>0</v>
      </c>
      <c r="F40" s="54">
        <f>[3]CONT!N41</f>
        <v>0</v>
      </c>
      <c r="G40" s="54">
        <f>[3]CONT!O41</f>
        <v>0</v>
      </c>
      <c r="H40" s="54">
        <f>[3]CONT!R41</f>
        <v>0</v>
      </c>
      <c r="I40" s="54">
        <f>[3]CONT!S41</f>
        <v>0</v>
      </c>
      <c r="J40" s="54">
        <f>[3]CONT!AA41</f>
        <v>0</v>
      </c>
      <c r="K40" s="54">
        <f t="shared" si="7"/>
        <v>0</v>
      </c>
      <c r="L40" s="54">
        <f t="shared" si="1"/>
        <v>0</v>
      </c>
    </row>
    <row r="41" spans="1:12" hidden="1">
      <c r="A41" s="18" t="s">
        <v>129</v>
      </c>
      <c r="B41" s="10">
        <f>[3]CONT!B42</f>
        <v>0</v>
      </c>
      <c r="C41" s="54">
        <f>[3]CONT!E42</f>
        <v>0</v>
      </c>
      <c r="D41" s="54">
        <f>[3]CONT!H42</f>
        <v>0</v>
      </c>
      <c r="E41" s="54">
        <f>[3]CONT!K42</f>
        <v>0</v>
      </c>
      <c r="F41" s="54">
        <f>[3]CONT!N42</f>
        <v>0</v>
      </c>
      <c r="G41" s="54">
        <f>[3]CONT!O42</f>
        <v>0</v>
      </c>
      <c r="H41" s="54">
        <f>[3]CONT!R42</f>
        <v>0</v>
      </c>
      <c r="I41" s="54">
        <f>[3]CONT!S42</f>
        <v>0</v>
      </c>
      <c r="J41" s="54">
        <f>[3]CONT!AA42</f>
        <v>0</v>
      </c>
      <c r="K41" s="54">
        <f t="shared" si="7"/>
        <v>0</v>
      </c>
      <c r="L41" s="54">
        <f t="shared" si="1"/>
        <v>0</v>
      </c>
    </row>
    <row r="42" spans="1:12" hidden="1">
      <c r="A42" s="18" t="s">
        <v>130</v>
      </c>
      <c r="B42" s="10">
        <f>[3]CONT!B43</f>
        <v>0</v>
      </c>
      <c r="C42" s="54">
        <f>[3]CONT!E43</f>
        <v>0</v>
      </c>
      <c r="D42" s="54">
        <f>[3]CONT!H43</f>
        <v>0</v>
      </c>
      <c r="E42" s="54">
        <f>[3]CONT!K43</f>
        <v>0</v>
      </c>
      <c r="F42" s="54">
        <f>[3]CONT!N43</f>
        <v>0</v>
      </c>
      <c r="G42" s="54">
        <f>[3]CONT!O43</f>
        <v>0</v>
      </c>
      <c r="H42" s="54">
        <f>[3]CONT!R43</f>
        <v>0</v>
      </c>
      <c r="I42" s="54">
        <f>[3]CONT!S43</f>
        <v>0</v>
      </c>
      <c r="J42" s="54">
        <f>[3]CONT!AA43</f>
        <v>0</v>
      </c>
      <c r="K42" s="54">
        <f t="shared" si="7"/>
        <v>0</v>
      </c>
      <c r="L42" s="54">
        <f t="shared" si="1"/>
        <v>0</v>
      </c>
    </row>
    <row r="43" spans="1:12" hidden="1">
      <c r="A43" s="18" t="s">
        <v>131</v>
      </c>
      <c r="B43" s="10">
        <f>[3]CONT!B44</f>
        <v>0</v>
      </c>
      <c r="C43" s="54">
        <f>[3]CONT!E44</f>
        <v>0</v>
      </c>
      <c r="D43" s="54">
        <f>[3]CONT!H44</f>
        <v>0</v>
      </c>
      <c r="E43" s="54">
        <f>[3]CONT!K44</f>
        <v>0</v>
      </c>
      <c r="F43" s="54">
        <f>[3]CONT!N44</f>
        <v>0</v>
      </c>
      <c r="G43" s="54">
        <f>[3]CONT!O44</f>
        <v>0</v>
      </c>
      <c r="H43" s="54">
        <f>[3]CONT!R44</f>
        <v>0</v>
      </c>
      <c r="I43" s="54">
        <f>[3]CONT!S44</f>
        <v>0</v>
      </c>
      <c r="J43" s="54">
        <f>[3]CONT!AA44</f>
        <v>0</v>
      </c>
      <c r="K43" s="54">
        <f t="shared" si="7"/>
        <v>0</v>
      </c>
      <c r="L43" s="54">
        <f t="shared" si="1"/>
        <v>0</v>
      </c>
    </row>
    <row r="44" spans="1:12" hidden="1">
      <c r="A44" s="18" t="s">
        <v>132</v>
      </c>
      <c r="B44" s="10">
        <f>[3]CONT!B45</f>
        <v>0</v>
      </c>
      <c r="C44" s="54">
        <f>[3]CONT!E45</f>
        <v>0</v>
      </c>
      <c r="D44" s="54">
        <f>[3]CONT!H45</f>
        <v>0</v>
      </c>
      <c r="E44" s="54">
        <f>[3]CONT!K45</f>
        <v>0</v>
      </c>
      <c r="F44" s="54">
        <f>[3]CONT!N45</f>
        <v>0</v>
      </c>
      <c r="G44" s="54">
        <f>[3]CONT!O45</f>
        <v>0</v>
      </c>
      <c r="H44" s="54">
        <f>[3]CONT!R45</f>
        <v>0</v>
      </c>
      <c r="I44" s="54">
        <f>[3]CONT!S45</f>
        <v>0</v>
      </c>
      <c r="J44" s="54">
        <f>[3]CONT!AA45</f>
        <v>0</v>
      </c>
      <c r="K44" s="54">
        <f t="shared" si="7"/>
        <v>0</v>
      </c>
      <c r="L44" s="54">
        <f t="shared" si="1"/>
        <v>0</v>
      </c>
    </row>
    <row r="45" spans="1:12" hidden="1">
      <c r="A45" s="18" t="s">
        <v>133</v>
      </c>
      <c r="B45" s="10">
        <f>[3]CONT!B46</f>
        <v>0</v>
      </c>
      <c r="C45" s="54">
        <f>[3]CONT!E46</f>
        <v>0</v>
      </c>
      <c r="D45" s="54">
        <f>[3]CONT!H46</f>
        <v>0</v>
      </c>
      <c r="E45" s="54">
        <f>[3]CONT!K46</f>
        <v>0</v>
      </c>
      <c r="F45" s="54">
        <f>[3]CONT!N46</f>
        <v>0</v>
      </c>
      <c r="G45" s="54">
        <f>[3]CONT!O46</f>
        <v>0</v>
      </c>
      <c r="H45" s="54">
        <f>[3]CONT!R46</f>
        <v>0</v>
      </c>
      <c r="I45" s="54">
        <f>[3]CONT!S46</f>
        <v>0</v>
      </c>
      <c r="J45" s="54">
        <f>[3]CONT!AA46</f>
        <v>0</v>
      </c>
      <c r="K45" s="54">
        <f t="shared" si="7"/>
        <v>0</v>
      </c>
      <c r="L45" s="54">
        <f t="shared" si="1"/>
        <v>0</v>
      </c>
    </row>
    <row r="46" spans="1:12" hidden="1">
      <c r="A46" s="18" t="s">
        <v>134</v>
      </c>
      <c r="B46" s="10">
        <f>[3]CONT!B47</f>
        <v>0</v>
      </c>
      <c r="C46" s="54">
        <f>[3]CONT!E47</f>
        <v>0</v>
      </c>
      <c r="D46" s="54">
        <f>[3]CONT!H47</f>
        <v>0</v>
      </c>
      <c r="E46" s="54">
        <f>[3]CONT!K47</f>
        <v>0</v>
      </c>
      <c r="F46" s="54">
        <f>[3]CONT!N47</f>
        <v>0</v>
      </c>
      <c r="G46" s="54">
        <f>[3]CONT!O47</f>
        <v>0</v>
      </c>
      <c r="H46" s="54">
        <f>[3]CONT!R47</f>
        <v>0</v>
      </c>
      <c r="I46" s="54">
        <f>[3]CONT!S47</f>
        <v>0</v>
      </c>
      <c r="J46" s="54">
        <f>[3]CONT!AA47</f>
        <v>0</v>
      </c>
      <c r="K46" s="54">
        <f t="shared" si="7"/>
        <v>0</v>
      </c>
      <c r="L46" s="54">
        <f t="shared" si="1"/>
        <v>0</v>
      </c>
    </row>
    <row r="47" spans="1:12" hidden="1">
      <c r="A47" s="18"/>
      <c r="B47" s="10"/>
    </row>
    <row r="48" spans="1:12">
      <c r="A48" s="36" t="s">
        <v>135</v>
      </c>
      <c r="B48" s="8">
        <f t="shared" ref="B48:L48" si="8">SUM(B49:B52)+SUM(B55:B66)+SUM(B72:B87)</f>
        <v>53017</v>
      </c>
      <c r="C48" s="8">
        <f t="shared" si="8"/>
        <v>0</v>
      </c>
      <c r="D48" s="8">
        <f t="shared" si="8"/>
        <v>0</v>
      </c>
      <c r="E48" s="8">
        <f t="shared" si="8"/>
        <v>0</v>
      </c>
      <c r="F48" s="8">
        <f t="shared" si="8"/>
        <v>0</v>
      </c>
      <c r="G48" s="8">
        <f t="shared" si="8"/>
        <v>0</v>
      </c>
      <c r="H48" s="8">
        <f t="shared" si="8"/>
        <v>0</v>
      </c>
      <c r="I48" s="8">
        <f t="shared" si="8"/>
        <v>0</v>
      </c>
      <c r="J48" s="8">
        <f t="shared" si="8"/>
        <v>27550</v>
      </c>
      <c r="K48" s="8">
        <f t="shared" si="8"/>
        <v>27550</v>
      </c>
      <c r="L48" s="8">
        <f t="shared" si="8"/>
        <v>80567</v>
      </c>
    </row>
    <row r="49" spans="1:12" ht="15.75" hidden="1" customHeight="1">
      <c r="A49" s="18" t="s">
        <v>47</v>
      </c>
      <c r="B49" s="10">
        <f>[3]CONT!B50</f>
        <v>0</v>
      </c>
      <c r="C49" s="54">
        <f>[3]CONT!E50</f>
        <v>0</v>
      </c>
      <c r="D49" s="54">
        <f>[3]CONT!H50</f>
        <v>0</v>
      </c>
      <c r="E49" s="54">
        <f>[3]CONT!K50</f>
        <v>0</v>
      </c>
      <c r="F49" s="54">
        <f>[3]CONT!N50</f>
        <v>0</v>
      </c>
      <c r="G49" s="54">
        <f>[3]CONT!O50</f>
        <v>0</v>
      </c>
      <c r="H49" s="54">
        <f>[3]CONT!R50</f>
        <v>0</v>
      </c>
      <c r="I49" s="54">
        <f>[3]CONT!S50</f>
        <v>0</v>
      </c>
      <c r="J49" s="54">
        <f>[3]CONT!AA50</f>
        <v>0</v>
      </c>
      <c r="K49" s="54">
        <f>SUM(C49:J49)</f>
        <v>0</v>
      </c>
      <c r="L49" s="54">
        <f t="shared" ref="L49:L59" si="9">K49+B49</f>
        <v>0</v>
      </c>
    </row>
    <row r="50" spans="1:12" hidden="1">
      <c r="A50" s="18" t="s">
        <v>48</v>
      </c>
      <c r="B50" s="10">
        <f>[3]CONT!B51</f>
        <v>0</v>
      </c>
      <c r="C50" s="54">
        <f>[3]CONT!E51</f>
        <v>0</v>
      </c>
      <c r="D50" s="54">
        <f>[3]CONT!H51</f>
        <v>0</v>
      </c>
      <c r="E50" s="54">
        <f>[3]CONT!K51</f>
        <v>0</v>
      </c>
      <c r="F50" s="54">
        <f>[3]CONT!N51</f>
        <v>0</v>
      </c>
      <c r="G50" s="54">
        <f>[3]CONT!O51</f>
        <v>0</v>
      </c>
      <c r="H50" s="54">
        <f>[3]CONT!R51</f>
        <v>0</v>
      </c>
      <c r="I50" s="54">
        <f>[3]CONT!S51</f>
        <v>0</v>
      </c>
      <c r="J50" s="54">
        <f>[3]CONT!AA51</f>
        <v>0</v>
      </c>
      <c r="K50" s="54">
        <f>SUM(C50:J50)</f>
        <v>0</v>
      </c>
      <c r="L50" s="54">
        <f t="shared" si="9"/>
        <v>0</v>
      </c>
    </row>
    <row r="51" spans="1:12" ht="15.75" hidden="1" customHeight="1">
      <c r="A51" s="18" t="s">
        <v>49</v>
      </c>
      <c r="B51" s="10">
        <f>[3]CONT!B52</f>
        <v>0</v>
      </c>
      <c r="C51" s="54">
        <f>[3]CONT!E52</f>
        <v>0</v>
      </c>
      <c r="D51" s="54">
        <f>[3]CONT!H52</f>
        <v>0</v>
      </c>
      <c r="E51" s="54">
        <f>[3]CONT!K52</f>
        <v>0</v>
      </c>
      <c r="F51" s="54">
        <f>[3]CONT!N52</f>
        <v>0</v>
      </c>
      <c r="G51" s="54">
        <f>[3]CONT!O52</f>
        <v>0</v>
      </c>
      <c r="H51" s="54">
        <f>[3]CONT!R52</f>
        <v>0</v>
      </c>
      <c r="I51" s="54">
        <f>[3]CONT!S52</f>
        <v>0</v>
      </c>
      <c r="J51" s="54">
        <f>[3]CONT!AA52</f>
        <v>0</v>
      </c>
      <c r="K51" s="54">
        <f>SUM(C51:J51)</f>
        <v>0</v>
      </c>
      <c r="L51" s="54">
        <f t="shared" si="9"/>
        <v>0</v>
      </c>
    </row>
    <row r="52" spans="1:12">
      <c r="A52" s="18" t="s">
        <v>50</v>
      </c>
      <c r="B52" s="54">
        <f t="shared" ref="B52:K52" si="10">+B53+B54</f>
        <v>8500</v>
      </c>
      <c r="C52" s="54">
        <f t="shared" si="10"/>
        <v>0</v>
      </c>
      <c r="D52" s="54">
        <f t="shared" si="10"/>
        <v>0</v>
      </c>
      <c r="E52" s="54">
        <f t="shared" si="10"/>
        <v>0</v>
      </c>
      <c r="F52" s="54">
        <f t="shared" si="10"/>
        <v>0</v>
      </c>
      <c r="G52" s="54">
        <f t="shared" si="10"/>
        <v>0</v>
      </c>
      <c r="H52" s="54">
        <f t="shared" si="10"/>
        <v>0</v>
      </c>
      <c r="I52" s="54">
        <f t="shared" si="10"/>
        <v>0</v>
      </c>
      <c r="J52" s="54">
        <f t="shared" si="10"/>
        <v>12550</v>
      </c>
      <c r="K52" s="54">
        <f t="shared" si="10"/>
        <v>12550</v>
      </c>
      <c r="L52" s="54">
        <f t="shared" si="9"/>
        <v>21050</v>
      </c>
    </row>
    <row r="53" spans="1:12" hidden="1">
      <c r="A53" s="18" t="s">
        <v>136</v>
      </c>
      <c r="B53" s="10">
        <f>[3]CONT!B54</f>
        <v>8500</v>
      </c>
      <c r="C53" s="54">
        <f>[3]CONT!E54</f>
        <v>0</v>
      </c>
      <c r="D53" s="54">
        <f>[3]CONT!H54</f>
        <v>0</v>
      </c>
      <c r="E53" s="54">
        <f>[3]CONT!K54</f>
        <v>0</v>
      </c>
      <c r="F53" s="54">
        <f>[3]CONT!N54</f>
        <v>0</v>
      </c>
      <c r="G53" s="54">
        <f>[3]CONT!O54</f>
        <v>0</v>
      </c>
      <c r="H53" s="54">
        <f>[3]CONT!R54</f>
        <v>0</v>
      </c>
      <c r="I53" s="54">
        <f>[3]CONT!S54</f>
        <v>0</v>
      </c>
      <c r="J53" s="54">
        <f>[3]CONT!AA54</f>
        <v>12550</v>
      </c>
      <c r="K53" s="54">
        <f t="shared" ref="K53:K65" si="11">SUM(C53:J53)</f>
        <v>12550</v>
      </c>
      <c r="L53" s="54">
        <f t="shared" si="9"/>
        <v>21050</v>
      </c>
    </row>
    <row r="54" spans="1:12" hidden="1">
      <c r="A54" s="18" t="s">
        <v>137</v>
      </c>
      <c r="B54" s="10">
        <f>[3]CONT!B55</f>
        <v>0</v>
      </c>
      <c r="C54" s="54">
        <f>[3]CONT!E55</f>
        <v>0</v>
      </c>
      <c r="D54" s="54">
        <f>[3]CONT!H55</f>
        <v>0</v>
      </c>
      <c r="E54" s="54">
        <f>[3]CONT!K55</f>
        <v>0</v>
      </c>
      <c r="F54" s="54">
        <f>[3]CONT!N55</f>
        <v>0</v>
      </c>
      <c r="G54" s="54">
        <f>[3]CONT!O55</f>
        <v>0</v>
      </c>
      <c r="H54" s="54">
        <f>[3]CONT!R55</f>
        <v>0</v>
      </c>
      <c r="I54" s="54">
        <f>[3]CONT!S55</f>
        <v>0</v>
      </c>
      <c r="J54" s="54">
        <f>[3]CONT!AA55</f>
        <v>0</v>
      </c>
      <c r="K54" s="54">
        <f t="shared" si="11"/>
        <v>0</v>
      </c>
      <c r="L54" s="54">
        <f t="shared" si="9"/>
        <v>0</v>
      </c>
    </row>
    <row r="55" spans="1:12" hidden="1">
      <c r="A55" s="18" t="s">
        <v>53</v>
      </c>
      <c r="B55" s="10">
        <f>[3]CONT!B56</f>
        <v>0</v>
      </c>
      <c r="C55" s="54">
        <f>[3]CONT!E56</f>
        <v>0</v>
      </c>
      <c r="D55" s="54">
        <f>[3]CONT!H56</f>
        <v>0</v>
      </c>
      <c r="E55" s="54">
        <f>[3]CONT!K56</f>
        <v>0</v>
      </c>
      <c r="F55" s="54">
        <f>[3]CONT!N56</f>
        <v>0</v>
      </c>
      <c r="G55" s="54">
        <f>[3]CONT!O56</f>
        <v>0</v>
      </c>
      <c r="H55" s="54">
        <f>[3]CONT!R56</f>
        <v>0</v>
      </c>
      <c r="I55" s="54">
        <f>[3]CONT!S56</f>
        <v>0</v>
      </c>
      <c r="J55" s="54">
        <f>[3]CONT!AA56</f>
        <v>0</v>
      </c>
      <c r="K55" s="54">
        <f t="shared" si="11"/>
        <v>0</v>
      </c>
      <c r="L55" s="54">
        <f t="shared" si="9"/>
        <v>0</v>
      </c>
    </row>
    <row r="56" spans="1:12" hidden="1">
      <c r="A56" s="18" t="s">
        <v>54</v>
      </c>
      <c r="B56" s="10">
        <f>[3]CONT!B57</f>
        <v>0</v>
      </c>
      <c r="C56" s="54">
        <f>[3]CONT!E57</f>
        <v>0</v>
      </c>
      <c r="D56" s="54">
        <f>[3]CONT!H57</f>
        <v>0</v>
      </c>
      <c r="E56" s="54">
        <f>[3]CONT!K57</f>
        <v>0</v>
      </c>
      <c r="F56" s="54">
        <f>[3]CONT!N57</f>
        <v>0</v>
      </c>
      <c r="G56" s="54">
        <f>[3]CONT!O57</f>
        <v>0</v>
      </c>
      <c r="H56" s="54">
        <f>[3]CONT!R57</f>
        <v>0</v>
      </c>
      <c r="I56" s="54">
        <f>[3]CONT!S57</f>
        <v>0</v>
      </c>
      <c r="J56" s="54">
        <f>[3]CONT!AA57</f>
        <v>0</v>
      </c>
      <c r="K56" s="54">
        <f t="shared" si="11"/>
        <v>0</v>
      </c>
      <c r="L56" s="54">
        <f t="shared" si="9"/>
        <v>0</v>
      </c>
    </row>
    <row r="57" spans="1:12" hidden="1">
      <c r="A57" s="18" t="s">
        <v>55</v>
      </c>
      <c r="B57" s="10">
        <f>[3]CONT!B58</f>
        <v>0</v>
      </c>
      <c r="C57" s="54">
        <f>[3]CONT!E58</f>
        <v>0</v>
      </c>
      <c r="D57" s="54">
        <f>[3]CONT!H58</f>
        <v>0</v>
      </c>
      <c r="E57" s="54">
        <f>[3]CONT!K58</f>
        <v>0</v>
      </c>
      <c r="F57" s="54">
        <f>[3]CONT!N58</f>
        <v>0</v>
      </c>
      <c r="G57" s="54">
        <f>[3]CONT!O58</f>
        <v>0</v>
      </c>
      <c r="H57" s="54">
        <f>[3]CONT!R58</f>
        <v>0</v>
      </c>
      <c r="I57" s="54">
        <f>[3]CONT!S58</f>
        <v>0</v>
      </c>
      <c r="J57" s="54">
        <f>[3]CONT!AA58</f>
        <v>0</v>
      </c>
      <c r="K57" s="54">
        <f t="shared" si="11"/>
        <v>0</v>
      </c>
      <c r="L57" s="54">
        <f t="shared" si="9"/>
        <v>0</v>
      </c>
    </row>
    <row r="58" spans="1:12" hidden="1">
      <c r="A58" s="18" t="s">
        <v>56</v>
      </c>
      <c r="B58" s="10">
        <f>[3]CONT!B59</f>
        <v>0</v>
      </c>
      <c r="C58" s="54">
        <f>[3]CONT!E59</f>
        <v>0</v>
      </c>
      <c r="D58" s="54">
        <f>[3]CONT!H59</f>
        <v>0</v>
      </c>
      <c r="E58" s="54">
        <f>[3]CONT!K59</f>
        <v>0</v>
      </c>
      <c r="F58" s="54">
        <f>[3]CONT!N59</f>
        <v>0</v>
      </c>
      <c r="G58" s="54">
        <f>[3]CONT!O59</f>
        <v>0</v>
      </c>
      <c r="H58" s="54">
        <f>[3]CONT!R59</f>
        <v>0</v>
      </c>
      <c r="I58" s="54">
        <f>[3]CONT!S59</f>
        <v>0</v>
      </c>
      <c r="J58" s="54">
        <f>[3]CONT!AA59</f>
        <v>0</v>
      </c>
      <c r="K58" s="54">
        <f t="shared" si="11"/>
        <v>0</v>
      </c>
      <c r="L58" s="54">
        <f t="shared" si="9"/>
        <v>0</v>
      </c>
    </row>
    <row r="59" spans="1:12" hidden="1">
      <c r="A59" s="18" t="s">
        <v>57</v>
      </c>
      <c r="B59" s="10">
        <f>[3]CONT!B60</f>
        <v>0</v>
      </c>
      <c r="C59" s="54">
        <f>[3]CONT!E60</f>
        <v>0</v>
      </c>
      <c r="D59" s="54">
        <f>[3]CONT!H60</f>
        <v>0</v>
      </c>
      <c r="E59" s="54">
        <f>[3]CONT!K60</f>
        <v>0</v>
      </c>
      <c r="F59" s="54">
        <f>[3]CONT!N60</f>
        <v>0</v>
      </c>
      <c r="G59" s="54">
        <f>[3]CONT!O60</f>
        <v>0</v>
      </c>
      <c r="H59" s="54">
        <f>[3]CONT!R60</f>
        <v>0</v>
      </c>
      <c r="I59" s="54">
        <f>[3]CONT!S60</f>
        <v>0</v>
      </c>
      <c r="J59" s="54">
        <f>[3]CONT!AA60</f>
        <v>0</v>
      </c>
      <c r="K59" s="54">
        <f t="shared" si="11"/>
        <v>0</v>
      </c>
      <c r="L59" s="54">
        <f t="shared" si="9"/>
        <v>0</v>
      </c>
    </row>
    <row r="60" spans="1:12" hidden="1">
      <c r="A60" s="18" t="s">
        <v>58</v>
      </c>
      <c r="B60" s="10">
        <f>[3]CONT!B61</f>
        <v>0</v>
      </c>
      <c r="C60" s="54">
        <f>[3]CONT!E61</f>
        <v>0</v>
      </c>
      <c r="D60" s="54">
        <f>[3]CONT!H61</f>
        <v>0</v>
      </c>
      <c r="E60" s="54">
        <f>[3]CONT!K61</f>
        <v>0</v>
      </c>
      <c r="F60" s="54">
        <f>[3]CONT!N61</f>
        <v>0</v>
      </c>
      <c r="G60" s="54">
        <f>[3]CONT!O61</f>
        <v>0</v>
      </c>
      <c r="H60" s="54">
        <f>[3]CONT!R61</f>
        <v>0</v>
      </c>
      <c r="I60" s="54">
        <f>[3]CONT!S61</f>
        <v>0</v>
      </c>
      <c r="J60" s="54">
        <f>[3]CONT!AA61</f>
        <v>0</v>
      </c>
      <c r="K60" s="54">
        <f t="shared" si="11"/>
        <v>0</v>
      </c>
      <c r="L60" s="54">
        <f>K60+B60</f>
        <v>0</v>
      </c>
    </row>
    <row r="61" spans="1:12" hidden="1">
      <c r="A61" s="18" t="s">
        <v>59</v>
      </c>
      <c r="B61" s="10">
        <f>[3]CONT!B62</f>
        <v>0</v>
      </c>
      <c r="C61" s="54">
        <f>[3]CONT!E62</f>
        <v>0</v>
      </c>
      <c r="D61" s="54">
        <f>[3]CONT!H62</f>
        <v>0</v>
      </c>
      <c r="E61" s="54">
        <f>[3]CONT!K62</f>
        <v>0</v>
      </c>
      <c r="F61" s="54">
        <f>[3]CONT!N62</f>
        <v>0</v>
      </c>
      <c r="G61" s="54">
        <f>[3]CONT!O62</f>
        <v>0</v>
      </c>
      <c r="H61" s="54">
        <f>[3]CONT!R62</f>
        <v>0</v>
      </c>
      <c r="I61" s="54">
        <f>[3]CONT!S62</f>
        <v>0</v>
      </c>
      <c r="J61" s="54">
        <f>[3]CONT!AA62</f>
        <v>0</v>
      </c>
      <c r="K61" s="54">
        <f t="shared" si="11"/>
        <v>0</v>
      </c>
      <c r="L61" s="54">
        <f t="shared" ref="L61:L86" si="12">K61+B61</f>
        <v>0</v>
      </c>
    </row>
    <row r="62" spans="1:12" hidden="1">
      <c r="A62" s="18" t="s">
        <v>60</v>
      </c>
      <c r="B62" s="10">
        <f>[3]CONT!B63</f>
        <v>0</v>
      </c>
      <c r="C62" s="54">
        <f>[3]CONT!E63</f>
        <v>0</v>
      </c>
      <c r="D62" s="54">
        <f>[3]CONT!H63</f>
        <v>0</v>
      </c>
      <c r="E62" s="54">
        <f>[3]CONT!K63</f>
        <v>0</v>
      </c>
      <c r="F62" s="54">
        <f>[3]CONT!N63</f>
        <v>0</v>
      </c>
      <c r="G62" s="54">
        <f>[3]CONT!O63</f>
        <v>0</v>
      </c>
      <c r="H62" s="54">
        <f>[3]CONT!R63</f>
        <v>0</v>
      </c>
      <c r="I62" s="54">
        <f>[3]CONT!S63</f>
        <v>0</v>
      </c>
      <c r="J62" s="54">
        <f>[3]CONT!AA63</f>
        <v>0</v>
      </c>
      <c r="K62" s="54">
        <f t="shared" si="11"/>
        <v>0</v>
      </c>
      <c r="L62" s="54">
        <f t="shared" si="12"/>
        <v>0</v>
      </c>
    </row>
    <row r="63" spans="1:12" hidden="1">
      <c r="A63" s="18" t="s">
        <v>61</v>
      </c>
      <c r="B63" s="10">
        <f>[3]CONT!B64</f>
        <v>0</v>
      </c>
      <c r="C63" s="54">
        <f>[3]CONT!E64</f>
        <v>0</v>
      </c>
      <c r="D63" s="54">
        <f>[3]CONT!H64</f>
        <v>0</v>
      </c>
      <c r="E63" s="54">
        <f>[3]CONT!K64</f>
        <v>0</v>
      </c>
      <c r="F63" s="54">
        <f>[3]CONT!N64</f>
        <v>0</v>
      </c>
      <c r="G63" s="54">
        <f>[3]CONT!O64</f>
        <v>0</v>
      </c>
      <c r="H63" s="54">
        <f>[3]CONT!R64</f>
        <v>0</v>
      </c>
      <c r="I63" s="54">
        <f>[3]CONT!S64</f>
        <v>0</v>
      </c>
      <c r="J63" s="54">
        <f>[3]CONT!AA64</f>
        <v>0</v>
      </c>
      <c r="K63" s="54">
        <f t="shared" si="11"/>
        <v>0</v>
      </c>
      <c r="L63" s="54">
        <f t="shared" si="12"/>
        <v>0</v>
      </c>
    </row>
    <row r="64" spans="1:12">
      <c r="A64" s="18" t="s">
        <v>62</v>
      </c>
      <c r="B64" s="10">
        <f>[3]CONT!B65</f>
        <v>30468</v>
      </c>
      <c r="C64" s="54">
        <f>[3]CONT!E65</f>
        <v>0</v>
      </c>
      <c r="D64" s="54">
        <f>[3]CONT!H65</f>
        <v>0</v>
      </c>
      <c r="E64" s="54">
        <f>[3]CONT!K65</f>
        <v>0</v>
      </c>
      <c r="F64" s="54">
        <f>[3]CONT!N65</f>
        <v>0</v>
      </c>
      <c r="G64" s="54">
        <f>[3]CONT!O65</f>
        <v>0</v>
      </c>
      <c r="H64" s="54">
        <f>[3]CONT!R65</f>
        <v>0</v>
      </c>
      <c r="I64" s="54">
        <f>[3]CONT!S65</f>
        <v>0</v>
      </c>
      <c r="J64" s="54">
        <f>[3]CONT!AA65</f>
        <v>0</v>
      </c>
      <c r="K64" s="54">
        <f t="shared" si="11"/>
        <v>0</v>
      </c>
      <c r="L64" s="54">
        <f t="shared" si="12"/>
        <v>30468</v>
      </c>
    </row>
    <row r="65" spans="1:12" hidden="1">
      <c r="A65" s="18" t="s">
        <v>63</v>
      </c>
      <c r="B65" s="10">
        <f>[3]CONT!B66</f>
        <v>0</v>
      </c>
      <c r="C65" s="54">
        <f>[3]CONT!E66</f>
        <v>0</v>
      </c>
      <c r="D65" s="54">
        <f>[3]CONT!H66</f>
        <v>0</v>
      </c>
      <c r="E65" s="54">
        <f>[3]CONT!K66</f>
        <v>0</v>
      </c>
      <c r="F65" s="54">
        <f>[3]CONT!N66</f>
        <v>0</v>
      </c>
      <c r="G65" s="54">
        <f>[3]CONT!O66</f>
        <v>0</v>
      </c>
      <c r="H65" s="54">
        <f>[3]CONT!R66</f>
        <v>0</v>
      </c>
      <c r="I65" s="54">
        <f>[3]CONT!S66</f>
        <v>0</v>
      </c>
      <c r="J65" s="54">
        <f>[3]CONT!AA66</f>
        <v>0</v>
      </c>
      <c r="K65" s="54">
        <f t="shared" si="11"/>
        <v>0</v>
      </c>
      <c r="L65" s="54">
        <f t="shared" si="12"/>
        <v>0</v>
      </c>
    </row>
    <row r="66" spans="1:12">
      <c r="A66" s="18" t="s">
        <v>64</v>
      </c>
      <c r="B66" s="7">
        <f t="shared" ref="B66:K66" si="13">SUM(B67:B70)</f>
        <v>0</v>
      </c>
      <c r="C66" s="8">
        <f t="shared" si="13"/>
        <v>0</v>
      </c>
      <c r="D66" s="8">
        <f t="shared" si="13"/>
        <v>0</v>
      </c>
      <c r="E66" s="8">
        <f t="shared" si="13"/>
        <v>0</v>
      </c>
      <c r="F66" s="8">
        <f t="shared" si="13"/>
        <v>0</v>
      </c>
      <c r="G66" s="8">
        <f t="shared" si="13"/>
        <v>0</v>
      </c>
      <c r="H66" s="8">
        <f t="shared" si="13"/>
        <v>0</v>
      </c>
      <c r="I66" s="8">
        <f t="shared" si="13"/>
        <v>0</v>
      </c>
      <c r="J66" s="8">
        <f t="shared" si="13"/>
        <v>1000</v>
      </c>
      <c r="K66" s="8">
        <f t="shared" si="13"/>
        <v>1000</v>
      </c>
      <c r="L66" s="8">
        <f t="shared" si="12"/>
        <v>1000</v>
      </c>
    </row>
    <row r="67" spans="1:12" hidden="1">
      <c r="A67" s="18" t="s">
        <v>138</v>
      </c>
      <c r="B67" s="10">
        <f>[3]CONT!B68</f>
        <v>0</v>
      </c>
      <c r="C67" s="54">
        <f>[3]CONT!E68</f>
        <v>0</v>
      </c>
      <c r="D67" s="54">
        <f>[3]CONT!H68</f>
        <v>0</v>
      </c>
      <c r="E67" s="54">
        <f>[3]CONT!K68</f>
        <v>0</v>
      </c>
      <c r="F67" s="54">
        <f>[3]CONT!N68</f>
        <v>0</v>
      </c>
      <c r="G67" s="54">
        <f>[3]CONT!O68</f>
        <v>0</v>
      </c>
      <c r="H67" s="54">
        <f>[3]CONT!R68</f>
        <v>0</v>
      </c>
      <c r="I67" s="54">
        <f>[3]CONT!S68</f>
        <v>0</v>
      </c>
      <c r="J67" s="54">
        <f>[3]CONT!AA68</f>
        <v>0</v>
      </c>
      <c r="K67" s="54">
        <f>SUM(C67:J67)</f>
        <v>0</v>
      </c>
      <c r="L67" s="54">
        <f t="shared" si="12"/>
        <v>0</v>
      </c>
    </row>
    <row r="68" spans="1:12">
      <c r="A68" s="18" t="s">
        <v>139</v>
      </c>
      <c r="B68" s="10">
        <f>[3]CONT!B69</f>
        <v>0</v>
      </c>
      <c r="C68" s="54">
        <f>[3]CONT!E69</f>
        <v>0</v>
      </c>
      <c r="D68" s="54">
        <f>[3]CONT!H69</f>
        <v>0</v>
      </c>
      <c r="E68" s="54">
        <f>[3]CONT!K69</f>
        <v>0</v>
      </c>
      <c r="F68" s="54">
        <f>[3]CONT!N69</f>
        <v>0</v>
      </c>
      <c r="G68" s="54">
        <f>[3]CONT!O69</f>
        <v>0</v>
      </c>
      <c r="H68" s="54">
        <f>[3]CONT!R69</f>
        <v>0</v>
      </c>
      <c r="I68" s="54">
        <f>[3]CONT!S69</f>
        <v>0</v>
      </c>
      <c r="J68" s="54">
        <f>[3]CONT!AA69</f>
        <v>1000</v>
      </c>
      <c r="K68" s="54">
        <f>SUM(C68:J68)</f>
        <v>1000</v>
      </c>
      <c r="L68" s="54">
        <f t="shared" si="12"/>
        <v>1000</v>
      </c>
    </row>
    <row r="69" spans="1:12" hidden="1">
      <c r="A69" s="18" t="s">
        <v>140</v>
      </c>
      <c r="B69" s="10">
        <f>[3]CONT!B70</f>
        <v>0</v>
      </c>
      <c r="C69" s="54">
        <f>[3]CONT!E70</f>
        <v>0</v>
      </c>
      <c r="D69" s="54">
        <f>[3]CONT!H70</f>
        <v>0</v>
      </c>
      <c r="E69" s="54">
        <f>[3]CONT!K70</f>
        <v>0</v>
      </c>
      <c r="F69" s="54">
        <f>[3]CONT!N70</f>
        <v>0</v>
      </c>
      <c r="G69" s="54">
        <f>[3]CONT!O70</f>
        <v>0</v>
      </c>
      <c r="H69" s="54">
        <f>[3]CONT!R70</f>
        <v>0</v>
      </c>
      <c r="I69" s="54">
        <f>[3]CONT!S70</f>
        <v>0</v>
      </c>
      <c r="J69" s="54">
        <f>[3]CONT!AA70</f>
        <v>0</v>
      </c>
      <c r="K69" s="54">
        <f>SUM(C69:J69)</f>
        <v>0</v>
      </c>
      <c r="L69" s="54">
        <f t="shared" si="12"/>
        <v>0</v>
      </c>
    </row>
    <row r="70" spans="1:12" hidden="1">
      <c r="A70" s="18" t="s">
        <v>141</v>
      </c>
      <c r="B70" s="10">
        <f>[3]CONT!B71</f>
        <v>0</v>
      </c>
      <c r="C70" s="54">
        <f>[3]CONT!E71</f>
        <v>0</v>
      </c>
      <c r="D70" s="54">
        <f>[3]CONT!H71</f>
        <v>0</v>
      </c>
      <c r="E70" s="54">
        <f>[3]CONT!K71</f>
        <v>0</v>
      </c>
      <c r="F70" s="54">
        <f>[3]CONT!N71</f>
        <v>0</v>
      </c>
      <c r="G70" s="54">
        <f>[3]CONT!O71</f>
        <v>0</v>
      </c>
      <c r="H70" s="54">
        <f>[3]CONT!R71</f>
        <v>0</v>
      </c>
      <c r="I70" s="54">
        <f>[3]CONT!S71</f>
        <v>0</v>
      </c>
      <c r="J70" s="54">
        <f>[3]CONT!AA71</f>
        <v>0</v>
      </c>
      <c r="K70" s="54">
        <f>SUM(C70:J70)</f>
        <v>0</v>
      </c>
      <c r="L70" s="54">
        <f t="shared" si="12"/>
        <v>0</v>
      </c>
    </row>
    <row r="71" spans="1:12" hidden="1">
      <c r="A71" s="18" t="s">
        <v>69</v>
      </c>
      <c r="B71" s="10">
        <f>[3]CONT!B72</f>
        <v>0</v>
      </c>
      <c r="C71" s="54">
        <f>[3]CONT!E72</f>
        <v>0</v>
      </c>
      <c r="D71" s="54">
        <f>[3]CONT!H72</f>
        <v>0</v>
      </c>
      <c r="E71" s="54">
        <f>[3]CONT!K72</f>
        <v>0</v>
      </c>
      <c r="F71" s="54">
        <f>[3]CONT!N72</f>
        <v>0</v>
      </c>
      <c r="G71" s="54">
        <f>[3]CONT!O72</f>
        <v>0</v>
      </c>
      <c r="H71" s="54">
        <f>[3]CONT!R72</f>
        <v>0</v>
      </c>
      <c r="I71" s="54">
        <f>[3]CONT!S72</f>
        <v>0</v>
      </c>
      <c r="J71" s="54">
        <f>[3]CONT!AA72</f>
        <v>0</v>
      </c>
      <c r="K71" s="54">
        <f>SUM(C71:J71)</f>
        <v>0</v>
      </c>
      <c r="L71" s="54">
        <f t="shared" si="12"/>
        <v>0</v>
      </c>
    </row>
    <row r="72" spans="1:12">
      <c r="A72" s="18" t="s">
        <v>142</v>
      </c>
      <c r="B72" s="10">
        <f>[3]CONT!B73</f>
        <v>0</v>
      </c>
      <c r="C72" s="54">
        <f>[3]CONT!E73</f>
        <v>0</v>
      </c>
      <c r="D72" s="54">
        <f>[3]CONT!H73</f>
        <v>0</v>
      </c>
      <c r="E72" s="54">
        <f>[3]CONT!K73</f>
        <v>0</v>
      </c>
      <c r="F72" s="54">
        <f>[3]CONT!N73</f>
        <v>0</v>
      </c>
      <c r="G72" s="54">
        <f>[3]CONT!O73</f>
        <v>0</v>
      </c>
      <c r="H72" s="54">
        <f>[3]CONT!R73</f>
        <v>0</v>
      </c>
      <c r="I72" s="54">
        <f>[3]CONT!S73</f>
        <v>0</v>
      </c>
      <c r="J72" s="54">
        <f>[3]CONT!AA73</f>
        <v>14000</v>
      </c>
      <c r="K72" s="54">
        <f t="shared" ref="K72:K86" si="14">SUM(C72:J72)</f>
        <v>14000</v>
      </c>
      <c r="L72" s="54">
        <f t="shared" si="12"/>
        <v>14000</v>
      </c>
    </row>
    <row r="73" spans="1:12" hidden="1">
      <c r="A73" s="18" t="s">
        <v>70</v>
      </c>
      <c r="B73" s="10">
        <f>[3]CONT!B74</f>
        <v>0</v>
      </c>
      <c r="C73" s="54">
        <f>[3]CONT!E74</f>
        <v>0</v>
      </c>
      <c r="D73" s="54">
        <f>[3]CONT!H74</f>
        <v>0</v>
      </c>
      <c r="E73" s="54">
        <f>[3]CONT!K74</f>
        <v>0</v>
      </c>
      <c r="F73" s="54">
        <f>[3]CONT!N74</f>
        <v>0</v>
      </c>
      <c r="G73" s="54">
        <f>[3]CONT!O74</f>
        <v>0</v>
      </c>
      <c r="H73" s="54">
        <f>[3]CONT!R74</f>
        <v>0</v>
      </c>
      <c r="I73" s="54">
        <f>[3]CONT!S74</f>
        <v>0</v>
      </c>
      <c r="J73" s="54">
        <f>[3]CONT!AA74</f>
        <v>0</v>
      </c>
      <c r="K73" s="54">
        <f t="shared" si="14"/>
        <v>0</v>
      </c>
      <c r="L73" s="54">
        <f t="shared" si="12"/>
        <v>0</v>
      </c>
    </row>
    <row r="74" spans="1:12" hidden="1">
      <c r="A74" s="18" t="s">
        <v>71</v>
      </c>
      <c r="B74" s="10">
        <f>[3]CONT!B75</f>
        <v>0</v>
      </c>
      <c r="C74" s="54">
        <f>[3]CONT!E75</f>
        <v>0</v>
      </c>
      <c r="D74" s="54">
        <f>[3]CONT!H75</f>
        <v>0</v>
      </c>
      <c r="E74" s="54">
        <f>[3]CONT!K75</f>
        <v>0</v>
      </c>
      <c r="F74" s="54">
        <f>[3]CONT!N75</f>
        <v>0</v>
      </c>
      <c r="G74" s="54">
        <f>[3]CONT!O75</f>
        <v>0</v>
      </c>
      <c r="H74" s="54">
        <f>[3]CONT!R75</f>
        <v>0</v>
      </c>
      <c r="I74" s="54">
        <f>[3]CONT!S75</f>
        <v>0</v>
      </c>
      <c r="J74" s="54">
        <f>[3]CONT!AA75</f>
        <v>0</v>
      </c>
      <c r="K74" s="54">
        <f t="shared" si="14"/>
        <v>0</v>
      </c>
      <c r="L74" s="54">
        <f t="shared" si="12"/>
        <v>0</v>
      </c>
    </row>
    <row r="75" spans="1:12" hidden="1">
      <c r="A75" s="18" t="s">
        <v>72</v>
      </c>
      <c r="B75" s="10">
        <f>[3]CONT!B76</f>
        <v>0</v>
      </c>
      <c r="C75" s="54">
        <f>[3]CONT!E76</f>
        <v>0</v>
      </c>
      <c r="D75" s="54">
        <f>[3]CONT!H76</f>
        <v>0</v>
      </c>
      <c r="E75" s="54">
        <f>[3]CONT!K76</f>
        <v>0</v>
      </c>
      <c r="F75" s="54">
        <f>[3]CONT!N76</f>
        <v>0</v>
      </c>
      <c r="G75" s="54">
        <f>[3]CONT!O76</f>
        <v>0</v>
      </c>
      <c r="H75" s="54">
        <f>[3]CONT!R76</f>
        <v>0</v>
      </c>
      <c r="I75" s="54">
        <f>[3]CONT!S76</f>
        <v>0</v>
      </c>
      <c r="J75" s="54">
        <f>[3]CONT!AA76</f>
        <v>0</v>
      </c>
      <c r="K75" s="54">
        <f t="shared" si="14"/>
        <v>0</v>
      </c>
      <c r="L75" s="54">
        <f t="shared" si="12"/>
        <v>0</v>
      </c>
    </row>
    <row r="76" spans="1:12" hidden="1">
      <c r="A76" s="18" t="s">
        <v>73</v>
      </c>
      <c r="B76" s="10">
        <f>[3]CONT!B77</f>
        <v>0</v>
      </c>
      <c r="C76" s="54">
        <f>[3]CONT!E77</f>
        <v>0</v>
      </c>
      <c r="D76" s="54">
        <f>[3]CONT!H77</f>
        <v>0</v>
      </c>
      <c r="E76" s="54">
        <f>[3]CONT!K77</f>
        <v>0</v>
      </c>
      <c r="F76" s="54">
        <f>[3]CONT!N77</f>
        <v>0</v>
      </c>
      <c r="G76" s="54">
        <f>[3]CONT!O77</f>
        <v>0</v>
      </c>
      <c r="H76" s="54">
        <f>[3]CONT!R77</f>
        <v>0</v>
      </c>
      <c r="I76" s="54">
        <f>[3]CONT!S77</f>
        <v>0</v>
      </c>
      <c r="J76" s="54">
        <f>[3]CONT!AA77</f>
        <v>0</v>
      </c>
      <c r="K76" s="54">
        <f t="shared" si="14"/>
        <v>0</v>
      </c>
      <c r="L76" s="54">
        <f t="shared" si="12"/>
        <v>0</v>
      </c>
    </row>
    <row r="77" spans="1:12" hidden="1">
      <c r="A77" s="18" t="s">
        <v>74</v>
      </c>
      <c r="B77" s="10">
        <f>[3]CONT!B78</f>
        <v>0</v>
      </c>
      <c r="C77" s="54">
        <f>[3]CONT!E78</f>
        <v>0</v>
      </c>
      <c r="D77" s="54">
        <f>[3]CONT!H78</f>
        <v>0</v>
      </c>
      <c r="E77" s="54">
        <f>[3]CONT!K78</f>
        <v>0</v>
      </c>
      <c r="F77" s="54">
        <f>[3]CONT!N78</f>
        <v>0</v>
      </c>
      <c r="G77" s="54">
        <f>[3]CONT!O78</f>
        <v>0</v>
      </c>
      <c r="H77" s="54">
        <f>[3]CONT!R78</f>
        <v>0</v>
      </c>
      <c r="I77" s="54">
        <f>[3]CONT!S78</f>
        <v>0</v>
      </c>
      <c r="J77" s="54">
        <f>[3]CONT!AA78</f>
        <v>0</v>
      </c>
      <c r="K77" s="54">
        <f t="shared" si="14"/>
        <v>0</v>
      </c>
      <c r="L77" s="54">
        <f t="shared" si="12"/>
        <v>0</v>
      </c>
    </row>
    <row r="78" spans="1:12" hidden="1">
      <c r="A78" s="18" t="s">
        <v>143</v>
      </c>
      <c r="B78" s="10">
        <f>[3]CONT!B79</f>
        <v>0</v>
      </c>
      <c r="C78" s="54">
        <f>[3]CONT!E79</f>
        <v>0</v>
      </c>
      <c r="D78" s="54">
        <f>[3]CONT!H79</f>
        <v>0</v>
      </c>
      <c r="E78" s="54">
        <f>[3]CONT!K79</f>
        <v>0</v>
      </c>
      <c r="F78" s="54">
        <f>[3]CONT!N79</f>
        <v>0</v>
      </c>
      <c r="G78" s="54">
        <f>[3]CONT!O79</f>
        <v>0</v>
      </c>
      <c r="H78" s="54">
        <f>[3]CONT!R79</f>
        <v>0</v>
      </c>
      <c r="I78" s="54">
        <f>[3]CONT!S79</f>
        <v>0</v>
      </c>
      <c r="J78" s="54">
        <f>[3]CONT!AA79</f>
        <v>0</v>
      </c>
      <c r="K78" s="54">
        <f t="shared" si="14"/>
        <v>0</v>
      </c>
      <c r="L78" s="54">
        <f t="shared" si="12"/>
        <v>0</v>
      </c>
    </row>
    <row r="79" spans="1:12" hidden="1">
      <c r="A79" s="18" t="s">
        <v>75</v>
      </c>
      <c r="B79" s="10">
        <f>[3]CONT!B80</f>
        <v>0</v>
      </c>
      <c r="C79" s="54">
        <f>[3]CONT!E80</f>
        <v>0</v>
      </c>
      <c r="D79" s="54">
        <f>[3]CONT!H80</f>
        <v>0</v>
      </c>
      <c r="E79" s="54">
        <f>[3]CONT!K80</f>
        <v>0</v>
      </c>
      <c r="F79" s="54">
        <f>[3]CONT!N80</f>
        <v>0</v>
      </c>
      <c r="G79" s="54">
        <f>[3]CONT!O80</f>
        <v>0</v>
      </c>
      <c r="H79" s="54">
        <f>[3]CONT!R80</f>
        <v>0</v>
      </c>
      <c r="I79" s="54">
        <f>[3]CONT!S80</f>
        <v>0</v>
      </c>
      <c r="J79" s="54">
        <f>[3]CONT!AA80</f>
        <v>0</v>
      </c>
      <c r="K79" s="54">
        <f t="shared" si="14"/>
        <v>0</v>
      </c>
      <c r="L79" s="54">
        <f t="shared" si="12"/>
        <v>0</v>
      </c>
    </row>
    <row r="80" spans="1:12" hidden="1">
      <c r="A80" s="18" t="s">
        <v>76</v>
      </c>
      <c r="B80" s="10">
        <f>[3]CONT!B81</f>
        <v>0</v>
      </c>
      <c r="C80" s="54">
        <f>[3]CONT!E81</f>
        <v>0</v>
      </c>
      <c r="D80" s="54">
        <f>[3]CONT!H81</f>
        <v>0</v>
      </c>
      <c r="E80" s="54">
        <f>[3]CONT!K81</f>
        <v>0</v>
      </c>
      <c r="F80" s="54">
        <f>[3]CONT!N81</f>
        <v>0</v>
      </c>
      <c r="G80" s="54">
        <f>[3]CONT!O81</f>
        <v>0</v>
      </c>
      <c r="H80" s="54">
        <f>[3]CONT!R81</f>
        <v>0</v>
      </c>
      <c r="I80" s="54">
        <f>[3]CONT!S81</f>
        <v>0</v>
      </c>
      <c r="J80" s="54">
        <f>[3]CONT!AA81</f>
        <v>0</v>
      </c>
      <c r="K80" s="54">
        <f t="shared" si="14"/>
        <v>0</v>
      </c>
      <c r="L80" s="54">
        <f t="shared" si="12"/>
        <v>0</v>
      </c>
    </row>
    <row r="81" spans="1:12">
      <c r="A81" s="18" t="s">
        <v>77</v>
      </c>
      <c r="B81" s="10">
        <f>[3]CONT!B82</f>
        <v>14049</v>
      </c>
      <c r="C81" s="54">
        <f>[3]CONT!E82</f>
        <v>0</v>
      </c>
      <c r="D81" s="54">
        <f>[3]CONT!H82</f>
        <v>0</v>
      </c>
      <c r="E81" s="54">
        <f>[3]CONT!K82</f>
        <v>0</v>
      </c>
      <c r="F81" s="54">
        <f>[3]CONT!N82</f>
        <v>0</v>
      </c>
      <c r="G81" s="54">
        <f>[3]CONT!O82</f>
        <v>0</v>
      </c>
      <c r="H81" s="54">
        <f>[3]CONT!R82</f>
        <v>0</v>
      </c>
      <c r="I81" s="54">
        <f>[3]CONT!S82</f>
        <v>0</v>
      </c>
      <c r="J81" s="54">
        <f>[3]CONT!AA82</f>
        <v>0</v>
      </c>
      <c r="K81" s="54">
        <f t="shared" si="14"/>
        <v>0</v>
      </c>
      <c r="L81" s="54">
        <f t="shared" si="12"/>
        <v>14049</v>
      </c>
    </row>
    <row r="82" spans="1:12" hidden="1">
      <c r="A82" s="18" t="s">
        <v>78</v>
      </c>
      <c r="B82" s="10">
        <f>[3]CONT!B83</f>
        <v>0</v>
      </c>
      <c r="C82" s="54">
        <f>[3]CONT!E83</f>
        <v>0</v>
      </c>
      <c r="D82" s="54">
        <f>[3]CONT!H83</f>
        <v>0</v>
      </c>
      <c r="E82" s="54">
        <f>[3]CONT!K83</f>
        <v>0</v>
      </c>
      <c r="F82" s="54">
        <f>[3]CONT!N83</f>
        <v>0</v>
      </c>
      <c r="G82" s="54">
        <f>[3]CONT!O83</f>
        <v>0</v>
      </c>
      <c r="H82" s="54">
        <f>[3]CONT!R83</f>
        <v>0</v>
      </c>
      <c r="I82" s="54">
        <f>[3]CONT!S83</f>
        <v>0</v>
      </c>
      <c r="J82" s="54">
        <f>[3]CONT!AA83</f>
        <v>0</v>
      </c>
      <c r="K82" s="54">
        <f t="shared" si="14"/>
        <v>0</v>
      </c>
      <c r="L82" s="54">
        <f t="shared" si="12"/>
        <v>0</v>
      </c>
    </row>
    <row r="83" spans="1:12" hidden="1">
      <c r="A83" s="18" t="s">
        <v>79</v>
      </c>
      <c r="B83" s="10">
        <f>[3]CONT!B84</f>
        <v>0</v>
      </c>
      <c r="C83" s="54">
        <f>[3]CONT!E84</f>
        <v>0</v>
      </c>
      <c r="D83" s="54">
        <f>[3]CONT!H84</f>
        <v>0</v>
      </c>
      <c r="E83" s="54">
        <f>[3]CONT!K84</f>
        <v>0</v>
      </c>
      <c r="F83" s="54">
        <f>[3]CONT!N84</f>
        <v>0</v>
      </c>
      <c r="G83" s="54">
        <f>[3]CONT!O84</f>
        <v>0</v>
      </c>
      <c r="H83" s="54">
        <f>[3]CONT!R84</f>
        <v>0</v>
      </c>
      <c r="I83" s="54">
        <f>[3]CONT!S84</f>
        <v>0</v>
      </c>
      <c r="J83" s="54">
        <f>[3]CONT!AA84</f>
        <v>0</v>
      </c>
      <c r="K83" s="54">
        <f t="shared" si="14"/>
        <v>0</v>
      </c>
      <c r="L83" s="54">
        <f t="shared" si="12"/>
        <v>0</v>
      </c>
    </row>
    <row r="84" spans="1:12" hidden="1">
      <c r="A84" s="18" t="s">
        <v>80</v>
      </c>
      <c r="B84" s="10">
        <f>[3]CONT!B85</f>
        <v>0</v>
      </c>
      <c r="C84" s="54">
        <f>[3]CONT!E85</f>
        <v>0</v>
      </c>
      <c r="D84" s="54">
        <f>[3]CONT!H85</f>
        <v>0</v>
      </c>
      <c r="E84" s="54">
        <f>[3]CONT!K85</f>
        <v>0</v>
      </c>
      <c r="F84" s="54">
        <f>[3]CONT!N85</f>
        <v>0</v>
      </c>
      <c r="G84" s="54">
        <f>[3]CONT!O85</f>
        <v>0</v>
      </c>
      <c r="H84" s="54">
        <f>[3]CONT!R85</f>
        <v>0</v>
      </c>
      <c r="I84" s="54">
        <f>[3]CONT!S85</f>
        <v>0</v>
      </c>
      <c r="J84" s="54">
        <f>[3]CONT!AA85</f>
        <v>0</v>
      </c>
      <c r="K84" s="54">
        <f t="shared" si="14"/>
        <v>0</v>
      </c>
      <c r="L84" s="54">
        <f t="shared" si="12"/>
        <v>0</v>
      </c>
    </row>
    <row r="85" spans="1:12" hidden="1">
      <c r="A85" s="18" t="s">
        <v>81</v>
      </c>
      <c r="B85" s="10">
        <f>[3]CONT!B86</f>
        <v>0</v>
      </c>
      <c r="C85" s="54">
        <f>[3]CONT!E86</f>
        <v>0</v>
      </c>
      <c r="D85" s="54">
        <f>[3]CONT!H86</f>
        <v>0</v>
      </c>
      <c r="E85" s="54">
        <f>[3]CONT!K86</f>
        <v>0</v>
      </c>
      <c r="F85" s="54">
        <f>[3]CONT!N86</f>
        <v>0</v>
      </c>
      <c r="G85" s="54">
        <f>[3]CONT!O86</f>
        <v>0</v>
      </c>
      <c r="H85" s="54">
        <f>[3]CONT!R86</f>
        <v>0</v>
      </c>
      <c r="I85" s="54">
        <f>[3]CONT!S86</f>
        <v>0</v>
      </c>
      <c r="J85" s="54">
        <f>[3]CONT!AA86</f>
        <v>0</v>
      </c>
      <c r="K85" s="54">
        <f t="shared" si="14"/>
        <v>0</v>
      </c>
      <c r="L85" s="54">
        <f t="shared" si="12"/>
        <v>0</v>
      </c>
    </row>
    <row r="86" spans="1:12" hidden="1">
      <c r="A86" s="18" t="s">
        <v>82</v>
      </c>
      <c r="B86" s="10">
        <f>[3]CONT!B87</f>
        <v>0</v>
      </c>
      <c r="C86" s="54">
        <f>[3]CONT!E87</f>
        <v>0</v>
      </c>
      <c r="D86" s="54">
        <f>[3]CONT!H87</f>
        <v>0</v>
      </c>
      <c r="E86" s="54">
        <f>[3]CONT!K87</f>
        <v>0</v>
      </c>
      <c r="F86" s="54">
        <f>[3]CONT!N87</f>
        <v>0</v>
      </c>
      <c r="G86" s="54">
        <f>[3]CONT!O87</f>
        <v>0</v>
      </c>
      <c r="H86" s="54">
        <f>[3]CONT!R87</f>
        <v>0</v>
      </c>
      <c r="I86" s="54">
        <f>[3]CONT!S87</f>
        <v>0</v>
      </c>
      <c r="J86" s="54">
        <f>[3]CONT!AA87</f>
        <v>0</v>
      </c>
      <c r="K86" s="54">
        <f t="shared" si="14"/>
        <v>0</v>
      </c>
      <c r="L86" s="54">
        <f t="shared" si="12"/>
        <v>0</v>
      </c>
    </row>
    <row r="87" spans="1:12" hidden="1">
      <c r="A87" s="44"/>
      <c r="B87" s="10"/>
    </row>
    <row r="88" spans="1:12">
      <c r="A88" s="44"/>
      <c r="B88" s="45"/>
    </row>
    <row r="89" spans="1:12" ht="12.75" customHeight="1">
      <c r="A89" s="18" t="s">
        <v>144</v>
      </c>
      <c r="B89" s="10">
        <f>[3]CONT!B90</f>
        <v>0</v>
      </c>
      <c r="C89" s="54">
        <f>[3]CONT!E90</f>
        <v>8183334</v>
      </c>
      <c r="D89" s="54">
        <f>[3]CONT!H90</f>
        <v>0</v>
      </c>
      <c r="E89" s="54">
        <f>[3]CONT!K90</f>
        <v>0</v>
      </c>
      <c r="F89" s="54">
        <f>[3]CONT!N90</f>
        <v>221275</v>
      </c>
      <c r="G89" s="54">
        <f>[3]CONT!O90</f>
        <v>0</v>
      </c>
      <c r="H89" s="54">
        <f>[3]CONT!R90</f>
        <v>0</v>
      </c>
      <c r="I89" s="54">
        <f>[3]CONT!S90</f>
        <v>0</v>
      </c>
      <c r="J89" s="54">
        <f>[3]CONT!AA90</f>
        <v>82256</v>
      </c>
      <c r="K89" s="54">
        <f>SUM(C89:J89)</f>
        <v>8486865</v>
      </c>
      <c r="L89" s="54">
        <f>K89+B89</f>
        <v>8486865</v>
      </c>
    </row>
    <row r="90" spans="1:12" ht="14.25" customHeight="1">
      <c r="A90" s="49" t="s">
        <v>159</v>
      </c>
      <c r="B90" s="54">
        <f t="shared" ref="B90:J90" si="15">SUM(B91:B92)</f>
        <v>0</v>
      </c>
      <c r="C90" s="54">
        <f t="shared" si="15"/>
        <v>0</v>
      </c>
      <c r="D90" s="54">
        <f t="shared" si="15"/>
        <v>1249746</v>
      </c>
      <c r="E90" s="54">
        <f t="shared" si="15"/>
        <v>70765</v>
      </c>
      <c r="F90" s="54">
        <f t="shared" si="15"/>
        <v>0</v>
      </c>
      <c r="G90" s="54">
        <f t="shared" si="15"/>
        <v>0</v>
      </c>
      <c r="H90" s="54">
        <f t="shared" si="15"/>
        <v>0</v>
      </c>
      <c r="I90" s="54">
        <f t="shared" si="15"/>
        <v>0</v>
      </c>
      <c r="J90" s="54">
        <f t="shared" si="15"/>
        <v>838822</v>
      </c>
      <c r="K90" s="54">
        <f>SUM(K91:K92)</f>
        <v>2159333</v>
      </c>
      <c r="L90" s="54">
        <f>K90+B90</f>
        <v>2159333</v>
      </c>
    </row>
    <row r="91" spans="1:12" ht="14.25" hidden="1" customHeight="1">
      <c r="A91" s="49" t="s">
        <v>107</v>
      </c>
      <c r="B91" s="48">
        <f>[3]CONT!B92</f>
        <v>0</v>
      </c>
      <c r="C91" s="54">
        <f>[3]CONT!E92</f>
        <v>0</v>
      </c>
      <c r="D91" s="54">
        <f>[3]CONT!H92</f>
        <v>906958</v>
      </c>
      <c r="E91" s="54">
        <f>[3]CONT!K92</f>
        <v>0</v>
      </c>
      <c r="F91" s="54">
        <f>[3]CONT!N92</f>
        <v>0</v>
      </c>
      <c r="G91" s="54">
        <f>[3]CONT!O92</f>
        <v>0</v>
      </c>
      <c r="H91" s="54">
        <f>[3]CONT!R92</f>
        <v>0</v>
      </c>
      <c r="I91" s="54">
        <f>[3]CONT!S92</f>
        <v>0</v>
      </c>
      <c r="J91" s="54">
        <f>[3]CONT!AA92</f>
        <v>838822</v>
      </c>
      <c r="K91" s="54">
        <f>SUM(C91:J91)</f>
        <v>1745780</v>
      </c>
      <c r="L91" s="54">
        <f>K91+B91</f>
        <v>1745780</v>
      </c>
    </row>
    <row r="92" spans="1:12" ht="15" hidden="1" customHeight="1">
      <c r="A92" s="49" t="s">
        <v>108</v>
      </c>
      <c r="B92" s="48">
        <f>[3]CONT!B93</f>
        <v>0</v>
      </c>
      <c r="C92" s="54">
        <f>[3]CONT!E93</f>
        <v>0</v>
      </c>
      <c r="D92" s="54">
        <f>[3]CONT!H93</f>
        <v>342788</v>
      </c>
      <c r="E92" s="54">
        <f>[3]CONT!K93</f>
        <v>70765</v>
      </c>
      <c r="F92" s="54">
        <f>[3]CONT!N93</f>
        <v>0</v>
      </c>
      <c r="G92" s="54">
        <f>[3]CONT!O93</f>
        <v>0</v>
      </c>
      <c r="H92" s="54">
        <f>[3]CONT!R93</f>
        <v>0</v>
      </c>
      <c r="I92" s="54">
        <f>[3]CONT!S93</f>
        <v>0</v>
      </c>
      <c r="J92" s="54">
        <f>[3]CONT!AA93</f>
        <v>0</v>
      </c>
      <c r="K92" s="54">
        <f>SUM(C92:J92)</f>
        <v>413553</v>
      </c>
      <c r="L92" s="54">
        <f>K92+B92</f>
        <v>413553</v>
      </c>
    </row>
    <row r="93" spans="1:12" hidden="1">
      <c r="A93" s="18" t="s">
        <v>146</v>
      </c>
      <c r="B93" s="10">
        <f>[3]CONT!B94</f>
        <v>0</v>
      </c>
      <c r="C93" s="54">
        <f>[3]CONT!E94</f>
        <v>0</v>
      </c>
      <c r="D93" s="54">
        <f>[3]CONT!H94</f>
        <v>0</v>
      </c>
      <c r="E93" s="54">
        <f>[3]CONT!K94</f>
        <v>0</v>
      </c>
      <c r="F93" s="54">
        <f>[3]CONT!N94</f>
        <v>0</v>
      </c>
      <c r="G93" s="54">
        <f>[3]CONT!O94</f>
        <v>0</v>
      </c>
      <c r="H93" s="54">
        <f>[3]CONT!R94</f>
        <v>0</v>
      </c>
      <c r="I93" s="54">
        <f>[3]CONT!S94</f>
        <v>0</v>
      </c>
      <c r="J93" s="54">
        <f>[3]CONT!AA94</f>
        <v>0</v>
      </c>
      <c r="K93" s="54">
        <f>SUM(C93:J93)</f>
        <v>0</v>
      </c>
      <c r="L93" s="54">
        <f>K93+B93</f>
        <v>0</v>
      </c>
    </row>
    <row r="94" spans="1:12" hidden="1">
      <c r="A94" s="18"/>
      <c r="B94" s="10"/>
    </row>
    <row r="95" spans="1:12" ht="21" customHeight="1" thickBot="1">
      <c r="A95" s="64" t="s">
        <v>10</v>
      </c>
      <c r="B95" s="12">
        <f t="shared" ref="B95:L95" si="16">SUM(B6:B12)+SUM(B15:B20)+SUM(B23:B25)+SUM(B28:B29)+SUM(B32:B48)+B90+B89+B93+B94</f>
        <v>14315158</v>
      </c>
      <c r="C95" s="12">
        <f t="shared" si="16"/>
        <v>8183334</v>
      </c>
      <c r="D95" s="12">
        <f t="shared" si="16"/>
        <v>1249746</v>
      </c>
      <c r="E95" s="12">
        <f t="shared" si="16"/>
        <v>212682</v>
      </c>
      <c r="F95" s="12">
        <f t="shared" si="16"/>
        <v>256275</v>
      </c>
      <c r="G95" s="12">
        <f t="shared" si="16"/>
        <v>131429</v>
      </c>
      <c r="H95" s="12">
        <f t="shared" si="16"/>
        <v>0</v>
      </c>
      <c r="I95" s="12">
        <f t="shared" si="16"/>
        <v>0</v>
      </c>
      <c r="J95" s="12">
        <f t="shared" si="16"/>
        <v>2618342</v>
      </c>
      <c r="K95" s="12">
        <f t="shared" si="16"/>
        <v>12651808</v>
      </c>
      <c r="L95" s="12">
        <f t="shared" si="16"/>
        <v>26966966</v>
      </c>
    </row>
    <row r="96" spans="1:12" ht="13.5" thickTop="1">
      <c r="D96" s="6"/>
    </row>
    <row r="97" spans="4:10">
      <c r="D97" s="6"/>
      <c r="J97" s="48"/>
    </row>
    <row r="98" spans="4:10">
      <c r="D98" s="6"/>
      <c r="I98" s="6"/>
      <c r="J98" s="6"/>
    </row>
    <row r="99" spans="4:10">
      <c r="D99" s="6"/>
      <c r="I99" s="6"/>
      <c r="J99" s="6"/>
    </row>
    <row r="100" spans="4:10">
      <c r="D100" s="6"/>
      <c r="I100" s="6"/>
      <c r="J100" s="6"/>
    </row>
    <row r="101" spans="4:10">
      <c r="D101" s="6"/>
      <c r="I101" s="6"/>
      <c r="J101" s="6"/>
    </row>
    <row r="102" spans="4:10">
      <c r="D102" s="6"/>
      <c r="I102" s="6"/>
      <c r="J102" s="6"/>
    </row>
    <row r="103" spans="4:10">
      <c r="D103" s="6"/>
      <c r="I103" s="6"/>
      <c r="J103" s="6"/>
    </row>
    <row r="104" spans="4:10">
      <c r="D104" s="6"/>
      <c r="I104" s="6"/>
      <c r="J104" s="6"/>
    </row>
    <row r="105" spans="4:10">
      <c r="D105" s="6"/>
      <c r="I105" s="6"/>
      <c r="J105" s="6"/>
    </row>
    <row r="106" spans="4:10">
      <c r="D106" s="65"/>
      <c r="I106" s="6"/>
      <c r="J106" s="6"/>
    </row>
    <row r="107" spans="4:10">
      <c r="D107" s="6"/>
      <c r="I107" s="6"/>
      <c r="J107" s="6"/>
    </row>
    <row r="108" spans="4:10">
      <c r="D108" s="6"/>
      <c r="I108" s="6"/>
      <c r="J108" s="6"/>
    </row>
    <row r="109" spans="4:10">
      <c r="D109" s="6"/>
      <c r="I109" s="6"/>
      <c r="J109" s="6"/>
    </row>
    <row r="110" spans="4:10">
      <c r="D110" s="6"/>
      <c r="I110" s="6"/>
      <c r="J110" s="6"/>
    </row>
    <row r="111" spans="4:10">
      <c r="D111" s="6"/>
      <c r="I111" s="6"/>
      <c r="J111" s="6"/>
    </row>
    <row r="112" spans="4:10">
      <c r="I112" s="6"/>
      <c r="J112" s="6"/>
    </row>
    <row r="113" spans="1:10">
      <c r="I113" s="6"/>
      <c r="J113" s="6"/>
    </row>
    <row r="114" spans="1:10">
      <c r="J114" s="6"/>
    </row>
    <row r="115" spans="1:10">
      <c r="A115" s="3"/>
      <c r="B115" s="3"/>
      <c r="C115" s="3"/>
      <c r="J115" s="6"/>
    </row>
    <row r="116" spans="1:10">
      <c r="J116" s="6"/>
    </row>
    <row r="117" spans="1:10">
      <c r="J117" s="6"/>
    </row>
    <row r="118" spans="1:10">
      <c r="J118" s="6"/>
    </row>
    <row r="119" spans="1:10">
      <c r="J119" s="6"/>
    </row>
  </sheetData>
  <printOptions gridLines="1"/>
  <pageMargins left="0.73" right="0.25" top="0.99" bottom="0.35" header="0.23" footer="0.19"/>
  <pageSetup paperSize="9" scale="80" orientation="portrait" r:id="rId1"/>
  <headerFooter alignWithMargins="0">
    <oddFooter>&amp;L&amp;7                        &amp;D/&amp;T&amp;CPage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</sheetPr>
  <dimension ref="A1:O96"/>
  <sheetViews>
    <sheetView zoomScale="118" zoomScaleNormal="118" zoomScaleSheetLayoutView="80" workbookViewId="0">
      <pane xSplit="1" ySplit="5" topLeftCell="B72" activePane="bottomRight" state="frozen"/>
      <selection pane="topRight" activeCell="B1" sqref="B1"/>
      <selection pane="bottomLeft" activeCell="A7" sqref="A7"/>
      <selection pane="bottomRight" activeCell="F90" sqref="F90"/>
    </sheetView>
  </sheetViews>
  <sheetFormatPr defaultRowHeight="12.75"/>
  <cols>
    <col min="1" max="1" width="13.7109375" style="54" customWidth="1"/>
    <col min="2" max="2" width="9.85546875" style="54" customWidth="1"/>
    <col min="3" max="3" width="9" style="54" customWidth="1"/>
    <col min="4" max="4" width="9.85546875" style="54" customWidth="1"/>
    <col min="5" max="5" width="9.140625" style="54" customWidth="1"/>
    <col min="6" max="6" width="9.85546875" style="54" customWidth="1"/>
    <col min="7" max="7" width="10" style="54" customWidth="1"/>
    <col min="8" max="8" width="8.28515625" style="54" customWidth="1"/>
    <col min="9" max="9" width="10.42578125" style="54" customWidth="1"/>
    <col min="10" max="10" width="9.5703125" style="54" customWidth="1"/>
    <col min="11" max="11" width="8.42578125" style="54" customWidth="1"/>
    <col min="12" max="12" width="10.5703125" style="54" customWidth="1"/>
    <col min="13" max="13" width="10.85546875" style="54" customWidth="1"/>
    <col min="14" max="14" width="7.28515625" style="54" customWidth="1"/>
    <col min="15" max="15" width="10.5703125" style="54" customWidth="1"/>
    <col min="16" max="256" width="9.140625" style="3"/>
    <col min="257" max="257" width="17.140625" style="3" customWidth="1"/>
    <col min="258" max="258" width="9.85546875" style="3" customWidth="1"/>
    <col min="259" max="259" width="9" style="3" customWidth="1"/>
    <col min="260" max="260" width="9.85546875" style="3" customWidth="1"/>
    <col min="261" max="261" width="9.140625" style="3" customWidth="1"/>
    <col min="262" max="262" width="9" style="3" customWidth="1"/>
    <col min="263" max="263" width="10" style="3" customWidth="1"/>
    <col min="264" max="264" width="8.28515625" style="3" customWidth="1"/>
    <col min="265" max="265" width="10.42578125" style="3" customWidth="1"/>
    <col min="266" max="266" width="9.5703125" style="3" customWidth="1"/>
    <col min="267" max="267" width="8.42578125" style="3" customWidth="1"/>
    <col min="268" max="268" width="10.5703125" style="3" customWidth="1"/>
    <col min="269" max="269" width="10.85546875" style="3" customWidth="1"/>
    <col min="270" max="270" width="7.28515625" style="3" customWidth="1"/>
    <col min="271" max="271" width="10.5703125" style="3" customWidth="1"/>
    <col min="272" max="512" width="9.140625" style="3"/>
    <col min="513" max="513" width="17.140625" style="3" customWidth="1"/>
    <col min="514" max="514" width="9.85546875" style="3" customWidth="1"/>
    <col min="515" max="515" width="9" style="3" customWidth="1"/>
    <col min="516" max="516" width="9.85546875" style="3" customWidth="1"/>
    <col min="517" max="517" width="9.140625" style="3" customWidth="1"/>
    <col min="518" max="518" width="9" style="3" customWidth="1"/>
    <col min="519" max="519" width="10" style="3" customWidth="1"/>
    <col min="520" max="520" width="8.28515625" style="3" customWidth="1"/>
    <col min="521" max="521" width="10.42578125" style="3" customWidth="1"/>
    <col min="522" max="522" width="9.5703125" style="3" customWidth="1"/>
    <col min="523" max="523" width="8.42578125" style="3" customWidth="1"/>
    <col min="524" max="524" width="10.5703125" style="3" customWidth="1"/>
    <col min="525" max="525" width="10.85546875" style="3" customWidth="1"/>
    <col min="526" max="526" width="7.28515625" style="3" customWidth="1"/>
    <col min="527" max="527" width="10.5703125" style="3" customWidth="1"/>
    <col min="528" max="768" width="9.140625" style="3"/>
    <col min="769" max="769" width="17.140625" style="3" customWidth="1"/>
    <col min="770" max="770" width="9.85546875" style="3" customWidth="1"/>
    <col min="771" max="771" width="9" style="3" customWidth="1"/>
    <col min="772" max="772" width="9.85546875" style="3" customWidth="1"/>
    <col min="773" max="773" width="9.140625" style="3" customWidth="1"/>
    <col min="774" max="774" width="9" style="3" customWidth="1"/>
    <col min="775" max="775" width="10" style="3" customWidth="1"/>
    <col min="776" max="776" width="8.28515625" style="3" customWidth="1"/>
    <col min="777" max="777" width="10.42578125" style="3" customWidth="1"/>
    <col min="778" max="778" width="9.5703125" style="3" customWidth="1"/>
    <col min="779" max="779" width="8.42578125" style="3" customWidth="1"/>
    <col min="780" max="780" width="10.5703125" style="3" customWidth="1"/>
    <col min="781" max="781" width="10.85546875" style="3" customWidth="1"/>
    <col min="782" max="782" width="7.28515625" style="3" customWidth="1"/>
    <col min="783" max="783" width="10.5703125" style="3" customWidth="1"/>
    <col min="784" max="1024" width="9.140625" style="3"/>
    <col min="1025" max="1025" width="17.140625" style="3" customWidth="1"/>
    <col min="1026" max="1026" width="9.85546875" style="3" customWidth="1"/>
    <col min="1027" max="1027" width="9" style="3" customWidth="1"/>
    <col min="1028" max="1028" width="9.85546875" style="3" customWidth="1"/>
    <col min="1029" max="1029" width="9.140625" style="3" customWidth="1"/>
    <col min="1030" max="1030" width="9" style="3" customWidth="1"/>
    <col min="1031" max="1031" width="10" style="3" customWidth="1"/>
    <col min="1032" max="1032" width="8.28515625" style="3" customWidth="1"/>
    <col min="1033" max="1033" width="10.42578125" style="3" customWidth="1"/>
    <col min="1034" max="1034" width="9.5703125" style="3" customWidth="1"/>
    <col min="1035" max="1035" width="8.42578125" style="3" customWidth="1"/>
    <col min="1036" max="1036" width="10.5703125" style="3" customWidth="1"/>
    <col min="1037" max="1037" width="10.85546875" style="3" customWidth="1"/>
    <col min="1038" max="1038" width="7.28515625" style="3" customWidth="1"/>
    <col min="1039" max="1039" width="10.5703125" style="3" customWidth="1"/>
    <col min="1040" max="1280" width="9.140625" style="3"/>
    <col min="1281" max="1281" width="17.140625" style="3" customWidth="1"/>
    <col min="1282" max="1282" width="9.85546875" style="3" customWidth="1"/>
    <col min="1283" max="1283" width="9" style="3" customWidth="1"/>
    <col min="1284" max="1284" width="9.85546875" style="3" customWidth="1"/>
    <col min="1285" max="1285" width="9.140625" style="3" customWidth="1"/>
    <col min="1286" max="1286" width="9" style="3" customWidth="1"/>
    <col min="1287" max="1287" width="10" style="3" customWidth="1"/>
    <col min="1288" max="1288" width="8.28515625" style="3" customWidth="1"/>
    <col min="1289" max="1289" width="10.42578125" style="3" customWidth="1"/>
    <col min="1290" max="1290" width="9.5703125" style="3" customWidth="1"/>
    <col min="1291" max="1291" width="8.42578125" style="3" customWidth="1"/>
    <col min="1292" max="1292" width="10.5703125" style="3" customWidth="1"/>
    <col min="1293" max="1293" width="10.85546875" style="3" customWidth="1"/>
    <col min="1294" max="1294" width="7.28515625" style="3" customWidth="1"/>
    <col min="1295" max="1295" width="10.5703125" style="3" customWidth="1"/>
    <col min="1296" max="1536" width="9.140625" style="3"/>
    <col min="1537" max="1537" width="17.140625" style="3" customWidth="1"/>
    <col min="1538" max="1538" width="9.85546875" style="3" customWidth="1"/>
    <col min="1539" max="1539" width="9" style="3" customWidth="1"/>
    <col min="1540" max="1540" width="9.85546875" style="3" customWidth="1"/>
    <col min="1541" max="1541" width="9.140625" style="3" customWidth="1"/>
    <col min="1542" max="1542" width="9" style="3" customWidth="1"/>
    <col min="1543" max="1543" width="10" style="3" customWidth="1"/>
    <col min="1544" max="1544" width="8.28515625" style="3" customWidth="1"/>
    <col min="1545" max="1545" width="10.42578125" style="3" customWidth="1"/>
    <col min="1546" max="1546" width="9.5703125" style="3" customWidth="1"/>
    <col min="1547" max="1547" width="8.42578125" style="3" customWidth="1"/>
    <col min="1548" max="1548" width="10.5703125" style="3" customWidth="1"/>
    <col min="1549" max="1549" width="10.85546875" style="3" customWidth="1"/>
    <col min="1550" max="1550" width="7.28515625" style="3" customWidth="1"/>
    <col min="1551" max="1551" width="10.5703125" style="3" customWidth="1"/>
    <col min="1552" max="1792" width="9.140625" style="3"/>
    <col min="1793" max="1793" width="17.140625" style="3" customWidth="1"/>
    <col min="1794" max="1794" width="9.85546875" style="3" customWidth="1"/>
    <col min="1795" max="1795" width="9" style="3" customWidth="1"/>
    <col min="1796" max="1796" width="9.85546875" style="3" customWidth="1"/>
    <col min="1797" max="1797" width="9.140625" style="3" customWidth="1"/>
    <col min="1798" max="1798" width="9" style="3" customWidth="1"/>
    <col min="1799" max="1799" width="10" style="3" customWidth="1"/>
    <col min="1800" max="1800" width="8.28515625" style="3" customWidth="1"/>
    <col min="1801" max="1801" width="10.42578125" style="3" customWidth="1"/>
    <col min="1802" max="1802" width="9.5703125" style="3" customWidth="1"/>
    <col min="1803" max="1803" width="8.42578125" style="3" customWidth="1"/>
    <col min="1804" max="1804" width="10.5703125" style="3" customWidth="1"/>
    <col min="1805" max="1805" width="10.85546875" style="3" customWidth="1"/>
    <col min="1806" max="1806" width="7.28515625" style="3" customWidth="1"/>
    <col min="1807" max="1807" width="10.5703125" style="3" customWidth="1"/>
    <col min="1808" max="2048" width="9.140625" style="3"/>
    <col min="2049" max="2049" width="17.140625" style="3" customWidth="1"/>
    <col min="2050" max="2050" width="9.85546875" style="3" customWidth="1"/>
    <col min="2051" max="2051" width="9" style="3" customWidth="1"/>
    <col min="2052" max="2052" width="9.85546875" style="3" customWidth="1"/>
    <col min="2053" max="2053" width="9.140625" style="3" customWidth="1"/>
    <col min="2054" max="2054" width="9" style="3" customWidth="1"/>
    <col min="2055" max="2055" width="10" style="3" customWidth="1"/>
    <col min="2056" max="2056" width="8.28515625" style="3" customWidth="1"/>
    <col min="2057" max="2057" width="10.42578125" style="3" customWidth="1"/>
    <col min="2058" max="2058" width="9.5703125" style="3" customWidth="1"/>
    <col min="2059" max="2059" width="8.42578125" style="3" customWidth="1"/>
    <col min="2060" max="2060" width="10.5703125" style="3" customWidth="1"/>
    <col min="2061" max="2061" width="10.85546875" style="3" customWidth="1"/>
    <col min="2062" max="2062" width="7.28515625" style="3" customWidth="1"/>
    <col min="2063" max="2063" width="10.5703125" style="3" customWidth="1"/>
    <col min="2064" max="2304" width="9.140625" style="3"/>
    <col min="2305" max="2305" width="17.140625" style="3" customWidth="1"/>
    <col min="2306" max="2306" width="9.85546875" style="3" customWidth="1"/>
    <col min="2307" max="2307" width="9" style="3" customWidth="1"/>
    <col min="2308" max="2308" width="9.85546875" style="3" customWidth="1"/>
    <col min="2309" max="2309" width="9.140625" style="3" customWidth="1"/>
    <col min="2310" max="2310" width="9" style="3" customWidth="1"/>
    <col min="2311" max="2311" width="10" style="3" customWidth="1"/>
    <col min="2312" max="2312" width="8.28515625" style="3" customWidth="1"/>
    <col min="2313" max="2313" width="10.42578125" style="3" customWidth="1"/>
    <col min="2314" max="2314" width="9.5703125" style="3" customWidth="1"/>
    <col min="2315" max="2315" width="8.42578125" style="3" customWidth="1"/>
    <col min="2316" max="2316" width="10.5703125" style="3" customWidth="1"/>
    <col min="2317" max="2317" width="10.85546875" style="3" customWidth="1"/>
    <col min="2318" max="2318" width="7.28515625" style="3" customWidth="1"/>
    <col min="2319" max="2319" width="10.5703125" style="3" customWidth="1"/>
    <col min="2320" max="2560" width="9.140625" style="3"/>
    <col min="2561" max="2561" width="17.140625" style="3" customWidth="1"/>
    <col min="2562" max="2562" width="9.85546875" style="3" customWidth="1"/>
    <col min="2563" max="2563" width="9" style="3" customWidth="1"/>
    <col min="2564" max="2564" width="9.85546875" style="3" customWidth="1"/>
    <col min="2565" max="2565" width="9.140625" style="3" customWidth="1"/>
    <col min="2566" max="2566" width="9" style="3" customWidth="1"/>
    <col min="2567" max="2567" width="10" style="3" customWidth="1"/>
    <col min="2568" max="2568" width="8.28515625" style="3" customWidth="1"/>
    <col min="2569" max="2569" width="10.42578125" style="3" customWidth="1"/>
    <col min="2570" max="2570" width="9.5703125" style="3" customWidth="1"/>
    <col min="2571" max="2571" width="8.42578125" style="3" customWidth="1"/>
    <col min="2572" max="2572" width="10.5703125" style="3" customWidth="1"/>
    <col min="2573" max="2573" width="10.85546875" style="3" customWidth="1"/>
    <col min="2574" max="2574" width="7.28515625" style="3" customWidth="1"/>
    <col min="2575" max="2575" width="10.5703125" style="3" customWidth="1"/>
    <col min="2576" max="2816" width="9.140625" style="3"/>
    <col min="2817" max="2817" width="17.140625" style="3" customWidth="1"/>
    <col min="2818" max="2818" width="9.85546875" style="3" customWidth="1"/>
    <col min="2819" max="2819" width="9" style="3" customWidth="1"/>
    <col min="2820" max="2820" width="9.85546875" style="3" customWidth="1"/>
    <col min="2821" max="2821" width="9.140625" style="3" customWidth="1"/>
    <col min="2822" max="2822" width="9" style="3" customWidth="1"/>
    <col min="2823" max="2823" width="10" style="3" customWidth="1"/>
    <col min="2824" max="2824" width="8.28515625" style="3" customWidth="1"/>
    <col min="2825" max="2825" width="10.42578125" style="3" customWidth="1"/>
    <col min="2826" max="2826" width="9.5703125" style="3" customWidth="1"/>
    <col min="2827" max="2827" width="8.42578125" style="3" customWidth="1"/>
    <col min="2828" max="2828" width="10.5703125" style="3" customWidth="1"/>
    <col min="2829" max="2829" width="10.85546875" style="3" customWidth="1"/>
    <col min="2830" max="2830" width="7.28515625" style="3" customWidth="1"/>
    <col min="2831" max="2831" width="10.5703125" style="3" customWidth="1"/>
    <col min="2832" max="3072" width="9.140625" style="3"/>
    <col min="3073" max="3073" width="17.140625" style="3" customWidth="1"/>
    <col min="3074" max="3074" width="9.85546875" style="3" customWidth="1"/>
    <col min="3075" max="3075" width="9" style="3" customWidth="1"/>
    <col min="3076" max="3076" width="9.85546875" style="3" customWidth="1"/>
    <col min="3077" max="3077" width="9.140625" style="3" customWidth="1"/>
    <col min="3078" max="3078" width="9" style="3" customWidth="1"/>
    <col min="3079" max="3079" width="10" style="3" customWidth="1"/>
    <col min="3080" max="3080" width="8.28515625" style="3" customWidth="1"/>
    <col min="3081" max="3081" width="10.42578125" style="3" customWidth="1"/>
    <col min="3082" max="3082" width="9.5703125" style="3" customWidth="1"/>
    <col min="3083" max="3083" width="8.42578125" style="3" customWidth="1"/>
    <col min="3084" max="3084" width="10.5703125" style="3" customWidth="1"/>
    <col min="3085" max="3085" width="10.85546875" style="3" customWidth="1"/>
    <col min="3086" max="3086" width="7.28515625" style="3" customWidth="1"/>
    <col min="3087" max="3087" width="10.5703125" style="3" customWidth="1"/>
    <col min="3088" max="3328" width="9.140625" style="3"/>
    <col min="3329" max="3329" width="17.140625" style="3" customWidth="1"/>
    <col min="3330" max="3330" width="9.85546875" style="3" customWidth="1"/>
    <col min="3331" max="3331" width="9" style="3" customWidth="1"/>
    <col min="3332" max="3332" width="9.85546875" style="3" customWidth="1"/>
    <col min="3333" max="3333" width="9.140625" style="3" customWidth="1"/>
    <col min="3334" max="3334" width="9" style="3" customWidth="1"/>
    <col min="3335" max="3335" width="10" style="3" customWidth="1"/>
    <col min="3336" max="3336" width="8.28515625" style="3" customWidth="1"/>
    <col min="3337" max="3337" width="10.42578125" style="3" customWidth="1"/>
    <col min="3338" max="3338" width="9.5703125" style="3" customWidth="1"/>
    <col min="3339" max="3339" width="8.42578125" style="3" customWidth="1"/>
    <col min="3340" max="3340" width="10.5703125" style="3" customWidth="1"/>
    <col min="3341" max="3341" width="10.85546875" style="3" customWidth="1"/>
    <col min="3342" max="3342" width="7.28515625" style="3" customWidth="1"/>
    <col min="3343" max="3343" width="10.5703125" style="3" customWidth="1"/>
    <col min="3344" max="3584" width="9.140625" style="3"/>
    <col min="3585" max="3585" width="17.140625" style="3" customWidth="1"/>
    <col min="3586" max="3586" width="9.85546875" style="3" customWidth="1"/>
    <col min="3587" max="3587" width="9" style="3" customWidth="1"/>
    <col min="3588" max="3588" width="9.85546875" style="3" customWidth="1"/>
    <col min="3589" max="3589" width="9.140625" style="3" customWidth="1"/>
    <col min="3590" max="3590" width="9" style="3" customWidth="1"/>
    <col min="3591" max="3591" width="10" style="3" customWidth="1"/>
    <col min="3592" max="3592" width="8.28515625" style="3" customWidth="1"/>
    <col min="3593" max="3593" width="10.42578125" style="3" customWidth="1"/>
    <col min="3594" max="3594" width="9.5703125" style="3" customWidth="1"/>
    <col min="3595" max="3595" width="8.42578125" style="3" customWidth="1"/>
    <col min="3596" max="3596" width="10.5703125" style="3" customWidth="1"/>
    <col min="3597" max="3597" width="10.85546875" style="3" customWidth="1"/>
    <col min="3598" max="3598" width="7.28515625" style="3" customWidth="1"/>
    <col min="3599" max="3599" width="10.5703125" style="3" customWidth="1"/>
    <col min="3600" max="3840" width="9.140625" style="3"/>
    <col min="3841" max="3841" width="17.140625" style="3" customWidth="1"/>
    <col min="3842" max="3842" width="9.85546875" style="3" customWidth="1"/>
    <col min="3843" max="3843" width="9" style="3" customWidth="1"/>
    <col min="3844" max="3844" width="9.85546875" style="3" customWidth="1"/>
    <col min="3845" max="3845" width="9.140625" style="3" customWidth="1"/>
    <col min="3846" max="3846" width="9" style="3" customWidth="1"/>
    <col min="3847" max="3847" width="10" style="3" customWidth="1"/>
    <col min="3848" max="3848" width="8.28515625" style="3" customWidth="1"/>
    <col min="3849" max="3849" width="10.42578125" style="3" customWidth="1"/>
    <col min="3850" max="3850" width="9.5703125" style="3" customWidth="1"/>
    <col min="3851" max="3851" width="8.42578125" style="3" customWidth="1"/>
    <col min="3852" max="3852" width="10.5703125" style="3" customWidth="1"/>
    <col min="3853" max="3853" width="10.85546875" style="3" customWidth="1"/>
    <col min="3854" max="3854" width="7.28515625" style="3" customWidth="1"/>
    <col min="3855" max="3855" width="10.5703125" style="3" customWidth="1"/>
    <col min="3856" max="4096" width="9.140625" style="3"/>
    <col min="4097" max="4097" width="17.140625" style="3" customWidth="1"/>
    <col min="4098" max="4098" width="9.85546875" style="3" customWidth="1"/>
    <col min="4099" max="4099" width="9" style="3" customWidth="1"/>
    <col min="4100" max="4100" width="9.85546875" style="3" customWidth="1"/>
    <col min="4101" max="4101" width="9.140625" style="3" customWidth="1"/>
    <col min="4102" max="4102" width="9" style="3" customWidth="1"/>
    <col min="4103" max="4103" width="10" style="3" customWidth="1"/>
    <col min="4104" max="4104" width="8.28515625" style="3" customWidth="1"/>
    <col min="4105" max="4105" width="10.42578125" style="3" customWidth="1"/>
    <col min="4106" max="4106" width="9.5703125" style="3" customWidth="1"/>
    <col min="4107" max="4107" width="8.42578125" style="3" customWidth="1"/>
    <col min="4108" max="4108" width="10.5703125" style="3" customWidth="1"/>
    <col min="4109" max="4109" width="10.85546875" style="3" customWidth="1"/>
    <col min="4110" max="4110" width="7.28515625" style="3" customWidth="1"/>
    <col min="4111" max="4111" width="10.5703125" style="3" customWidth="1"/>
    <col min="4112" max="4352" width="9.140625" style="3"/>
    <col min="4353" max="4353" width="17.140625" style="3" customWidth="1"/>
    <col min="4354" max="4354" width="9.85546875" style="3" customWidth="1"/>
    <col min="4355" max="4355" width="9" style="3" customWidth="1"/>
    <col min="4356" max="4356" width="9.85546875" style="3" customWidth="1"/>
    <col min="4357" max="4357" width="9.140625" style="3" customWidth="1"/>
    <col min="4358" max="4358" width="9" style="3" customWidth="1"/>
    <col min="4359" max="4359" width="10" style="3" customWidth="1"/>
    <col min="4360" max="4360" width="8.28515625" style="3" customWidth="1"/>
    <col min="4361" max="4361" width="10.42578125" style="3" customWidth="1"/>
    <col min="4362" max="4362" width="9.5703125" style="3" customWidth="1"/>
    <col min="4363" max="4363" width="8.42578125" style="3" customWidth="1"/>
    <col min="4364" max="4364" width="10.5703125" style="3" customWidth="1"/>
    <col min="4365" max="4365" width="10.85546875" style="3" customWidth="1"/>
    <col min="4366" max="4366" width="7.28515625" style="3" customWidth="1"/>
    <col min="4367" max="4367" width="10.5703125" style="3" customWidth="1"/>
    <col min="4368" max="4608" width="9.140625" style="3"/>
    <col min="4609" max="4609" width="17.140625" style="3" customWidth="1"/>
    <col min="4610" max="4610" width="9.85546875" style="3" customWidth="1"/>
    <col min="4611" max="4611" width="9" style="3" customWidth="1"/>
    <col min="4612" max="4612" width="9.85546875" style="3" customWidth="1"/>
    <col min="4613" max="4613" width="9.140625" style="3" customWidth="1"/>
    <col min="4614" max="4614" width="9" style="3" customWidth="1"/>
    <col min="4615" max="4615" width="10" style="3" customWidth="1"/>
    <col min="4616" max="4616" width="8.28515625" style="3" customWidth="1"/>
    <col min="4617" max="4617" width="10.42578125" style="3" customWidth="1"/>
    <col min="4618" max="4618" width="9.5703125" style="3" customWidth="1"/>
    <col min="4619" max="4619" width="8.42578125" style="3" customWidth="1"/>
    <col min="4620" max="4620" width="10.5703125" style="3" customWidth="1"/>
    <col min="4621" max="4621" width="10.85546875" style="3" customWidth="1"/>
    <col min="4622" max="4622" width="7.28515625" style="3" customWidth="1"/>
    <col min="4623" max="4623" width="10.5703125" style="3" customWidth="1"/>
    <col min="4624" max="4864" width="9.140625" style="3"/>
    <col min="4865" max="4865" width="17.140625" style="3" customWidth="1"/>
    <col min="4866" max="4866" width="9.85546875" style="3" customWidth="1"/>
    <col min="4867" max="4867" width="9" style="3" customWidth="1"/>
    <col min="4868" max="4868" width="9.85546875" style="3" customWidth="1"/>
    <col min="4869" max="4869" width="9.140625" style="3" customWidth="1"/>
    <col min="4870" max="4870" width="9" style="3" customWidth="1"/>
    <col min="4871" max="4871" width="10" style="3" customWidth="1"/>
    <col min="4872" max="4872" width="8.28515625" style="3" customWidth="1"/>
    <col min="4873" max="4873" width="10.42578125" style="3" customWidth="1"/>
    <col min="4874" max="4874" width="9.5703125" style="3" customWidth="1"/>
    <col min="4875" max="4875" width="8.42578125" style="3" customWidth="1"/>
    <col min="4876" max="4876" width="10.5703125" style="3" customWidth="1"/>
    <col min="4877" max="4877" width="10.85546875" style="3" customWidth="1"/>
    <col min="4878" max="4878" width="7.28515625" style="3" customWidth="1"/>
    <col min="4879" max="4879" width="10.5703125" style="3" customWidth="1"/>
    <col min="4880" max="5120" width="9.140625" style="3"/>
    <col min="5121" max="5121" width="17.140625" style="3" customWidth="1"/>
    <col min="5122" max="5122" width="9.85546875" style="3" customWidth="1"/>
    <col min="5123" max="5123" width="9" style="3" customWidth="1"/>
    <col min="5124" max="5124" width="9.85546875" style="3" customWidth="1"/>
    <col min="5125" max="5125" width="9.140625" style="3" customWidth="1"/>
    <col min="5126" max="5126" width="9" style="3" customWidth="1"/>
    <col min="5127" max="5127" width="10" style="3" customWidth="1"/>
    <col min="5128" max="5128" width="8.28515625" style="3" customWidth="1"/>
    <col min="5129" max="5129" width="10.42578125" style="3" customWidth="1"/>
    <col min="5130" max="5130" width="9.5703125" style="3" customWidth="1"/>
    <col min="5131" max="5131" width="8.42578125" style="3" customWidth="1"/>
    <col min="5132" max="5132" width="10.5703125" style="3" customWidth="1"/>
    <col min="5133" max="5133" width="10.85546875" style="3" customWidth="1"/>
    <col min="5134" max="5134" width="7.28515625" style="3" customWidth="1"/>
    <col min="5135" max="5135" width="10.5703125" style="3" customWidth="1"/>
    <col min="5136" max="5376" width="9.140625" style="3"/>
    <col min="5377" max="5377" width="17.140625" style="3" customWidth="1"/>
    <col min="5378" max="5378" width="9.85546875" style="3" customWidth="1"/>
    <col min="5379" max="5379" width="9" style="3" customWidth="1"/>
    <col min="5380" max="5380" width="9.85546875" style="3" customWidth="1"/>
    <col min="5381" max="5381" width="9.140625" style="3" customWidth="1"/>
    <col min="5382" max="5382" width="9" style="3" customWidth="1"/>
    <col min="5383" max="5383" width="10" style="3" customWidth="1"/>
    <col min="5384" max="5384" width="8.28515625" style="3" customWidth="1"/>
    <col min="5385" max="5385" width="10.42578125" style="3" customWidth="1"/>
    <col min="5386" max="5386" width="9.5703125" style="3" customWidth="1"/>
    <col min="5387" max="5387" width="8.42578125" style="3" customWidth="1"/>
    <col min="5388" max="5388" width="10.5703125" style="3" customWidth="1"/>
    <col min="5389" max="5389" width="10.85546875" style="3" customWidth="1"/>
    <col min="5390" max="5390" width="7.28515625" style="3" customWidth="1"/>
    <col min="5391" max="5391" width="10.5703125" style="3" customWidth="1"/>
    <col min="5392" max="5632" width="9.140625" style="3"/>
    <col min="5633" max="5633" width="17.140625" style="3" customWidth="1"/>
    <col min="5634" max="5634" width="9.85546875" style="3" customWidth="1"/>
    <col min="5635" max="5635" width="9" style="3" customWidth="1"/>
    <col min="5636" max="5636" width="9.85546875" style="3" customWidth="1"/>
    <col min="5637" max="5637" width="9.140625" style="3" customWidth="1"/>
    <col min="5638" max="5638" width="9" style="3" customWidth="1"/>
    <col min="5639" max="5639" width="10" style="3" customWidth="1"/>
    <col min="5640" max="5640" width="8.28515625" style="3" customWidth="1"/>
    <col min="5641" max="5641" width="10.42578125" style="3" customWidth="1"/>
    <col min="5642" max="5642" width="9.5703125" style="3" customWidth="1"/>
    <col min="5643" max="5643" width="8.42578125" style="3" customWidth="1"/>
    <col min="5644" max="5644" width="10.5703125" style="3" customWidth="1"/>
    <col min="5645" max="5645" width="10.85546875" style="3" customWidth="1"/>
    <col min="5646" max="5646" width="7.28515625" style="3" customWidth="1"/>
    <col min="5647" max="5647" width="10.5703125" style="3" customWidth="1"/>
    <col min="5648" max="5888" width="9.140625" style="3"/>
    <col min="5889" max="5889" width="17.140625" style="3" customWidth="1"/>
    <col min="5890" max="5890" width="9.85546875" style="3" customWidth="1"/>
    <col min="5891" max="5891" width="9" style="3" customWidth="1"/>
    <col min="5892" max="5892" width="9.85546875" style="3" customWidth="1"/>
    <col min="5893" max="5893" width="9.140625" style="3" customWidth="1"/>
    <col min="5894" max="5894" width="9" style="3" customWidth="1"/>
    <col min="5895" max="5895" width="10" style="3" customWidth="1"/>
    <col min="5896" max="5896" width="8.28515625" style="3" customWidth="1"/>
    <col min="5897" max="5897" width="10.42578125" style="3" customWidth="1"/>
    <col min="5898" max="5898" width="9.5703125" style="3" customWidth="1"/>
    <col min="5899" max="5899" width="8.42578125" style="3" customWidth="1"/>
    <col min="5900" max="5900" width="10.5703125" style="3" customWidth="1"/>
    <col min="5901" max="5901" width="10.85546875" style="3" customWidth="1"/>
    <col min="5902" max="5902" width="7.28515625" style="3" customWidth="1"/>
    <col min="5903" max="5903" width="10.5703125" style="3" customWidth="1"/>
    <col min="5904" max="6144" width="9.140625" style="3"/>
    <col min="6145" max="6145" width="17.140625" style="3" customWidth="1"/>
    <col min="6146" max="6146" width="9.85546875" style="3" customWidth="1"/>
    <col min="6147" max="6147" width="9" style="3" customWidth="1"/>
    <col min="6148" max="6148" width="9.85546875" style="3" customWidth="1"/>
    <col min="6149" max="6149" width="9.140625" style="3" customWidth="1"/>
    <col min="6150" max="6150" width="9" style="3" customWidth="1"/>
    <col min="6151" max="6151" width="10" style="3" customWidth="1"/>
    <col min="6152" max="6152" width="8.28515625" style="3" customWidth="1"/>
    <col min="6153" max="6153" width="10.42578125" style="3" customWidth="1"/>
    <col min="6154" max="6154" width="9.5703125" style="3" customWidth="1"/>
    <col min="6155" max="6155" width="8.42578125" style="3" customWidth="1"/>
    <col min="6156" max="6156" width="10.5703125" style="3" customWidth="1"/>
    <col min="6157" max="6157" width="10.85546875" style="3" customWidth="1"/>
    <col min="6158" max="6158" width="7.28515625" style="3" customWidth="1"/>
    <col min="6159" max="6159" width="10.5703125" style="3" customWidth="1"/>
    <col min="6160" max="6400" width="9.140625" style="3"/>
    <col min="6401" max="6401" width="17.140625" style="3" customWidth="1"/>
    <col min="6402" max="6402" width="9.85546875" style="3" customWidth="1"/>
    <col min="6403" max="6403" width="9" style="3" customWidth="1"/>
    <col min="6404" max="6404" width="9.85546875" style="3" customWidth="1"/>
    <col min="6405" max="6405" width="9.140625" style="3" customWidth="1"/>
    <col min="6406" max="6406" width="9" style="3" customWidth="1"/>
    <col min="6407" max="6407" width="10" style="3" customWidth="1"/>
    <col min="6408" max="6408" width="8.28515625" style="3" customWidth="1"/>
    <col min="6409" max="6409" width="10.42578125" style="3" customWidth="1"/>
    <col min="6410" max="6410" width="9.5703125" style="3" customWidth="1"/>
    <col min="6411" max="6411" width="8.42578125" style="3" customWidth="1"/>
    <col min="6412" max="6412" width="10.5703125" style="3" customWidth="1"/>
    <col min="6413" max="6413" width="10.85546875" style="3" customWidth="1"/>
    <col min="6414" max="6414" width="7.28515625" style="3" customWidth="1"/>
    <col min="6415" max="6415" width="10.5703125" style="3" customWidth="1"/>
    <col min="6416" max="6656" width="9.140625" style="3"/>
    <col min="6657" max="6657" width="17.140625" style="3" customWidth="1"/>
    <col min="6658" max="6658" width="9.85546875" style="3" customWidth="1"/>
    <col min="6659" max="6659" width="9" style="3" customWidth="1"/>
    <col min="6660" max="6660" width="9.85546875" style="3" customWidth="1"/>
    <col min="6661" max="6661" width="9.140625" style="3" customWidth="1"/>
    <col min="6662" max="6662" width="9" style="3" customWidth="1"/>
    <col min="6663" max="6663" width="10" style="3" customWidth="1"/>
    <col min="6664" max="6664" width="8.28515625" style="3" customWidth="1"/>
    <col min="6665" max="6665" width="10.42578125" style="3" customWidth="1"/>
    <col min="6666" max="6666" width="9.5703125" style="3" customWidth="1"/>
    <col min="6667" max="6667" width="8.42578125" style="3" customWidth="1"/>
    <col min="6668" max="6668" width="10.5703125" style="3" customWidth="1"/>
    <col min="6669" max="6669" width="10.85546875" style="3" customWidth="1"/>
    <col min="6670" max="6670" width="7.28515625" style="3" customWidth="1"/>
    <col min="6671" max="6671" width="10.5703125" style="3" customWidth="1"/>
    <col min="6672" max="6912" width="9.140625" style="3"/>
    <col min="6913" max="6913" width="17.140625" style="3" customWidth="1"/>
    <col min="6914" max="6914" width="9.85546875" style="3" customWidth="1"/>
    <col min="6915" max="6915" width="9" style="3" customWidth="1"/>
    <col min="6916" max="6916" width="9.85546875" style="3" customWidth="1"/>
    <col min="6917" max="6917" width="9.140625" style="3" customWidth="1"/>
    <col min="6918" max="6918" width="9" style="3" customWidth="1"/>
    <col min="6919" max="6919" width="10" style="3" customWidth="1"/>
    <col min="6920" max="6920" width="8.28515625" style="3" customWidth="1"/>
    <col min="6921" max="6921" width="10.42578125" style="3" customWidth="1"/>
    <col min="6922" max="6922" width="9.5703125" style="3" customWidth="1"/>
    <col min="6923" max="6923" width="8.42578125" style="3" customWidth="1"/>
    <col min="6924" max="6924" width="10.5703125" style="3" customWidth="1"/>
    <col min="6925" max="6925" width="10.85546875" style="3" customWidth="1"/>
    <col min="6926" max="6926" width="7.28515625" style="3" customWidth="1"/>
    <col min="6927" max="6927" width="10.5703125" style="3" customWidth="1"/>
    <col min="6928" max="7168" width="9.140625" style="3"/>
    <col min="7169" max="7169" width="17.140625" style="3" customWidth="1"/>
    <col min="7170" max="7170" width="9.85546875" style="3" customWidth="1"/>
    <col min="7171" max="7171" width="9" style="3" customWidth="1"/>
    <col min="7172" max="7172" width="9.85546875" style="3" customWidth="1"/>
    <col min="7173" max="7173" width="9.140625" style="3" customWidth="1"/>
    <col min="7174" max="7174" width="9" style="3" customWidth="1"/>
    <col min="7175" max="7175" width="10" style="3" customWidth="1"/>
    <col min="7176" max="7176" width="8.28515625" style="3" customWidth="1"/>
    <col min="7177" max="7177" width="10.42578125" style="3" customWidth="1"/>
    <col min="7178" max="7178" width="9.5703125" style="3" customWidth="1"/>
    <col min="7179" max="7179" width="8.42578125" style="3" customWidth="1"/>
    <col min="7180" max="7180" width="10.5703125" style="3" customWidth="1"/>
    <col min="7181" max="7181" width="10.85546875" style="3" customWidth="1"/>
    <col min="7182" max="7182" width="7.28515625" style="3" customWidth="1"/>
    <col min="7183" max="7183" width="10.5703125" style="3" customWidth="1"/>
    <col min="7184" max="7424" width="9.140625" style="3"/>
    <col min="7425" max="7425" width="17.140625" style="3" customWidth="1"/>
    <col min="7426" max="7426" width="9.85546875" style="3" customWidth="1"/>
    <col min="7427" max="7427" width="9" style="3" customWidth="1"/>
    <col min="7428" max="7428" width="9.85546875" style="3" customWidth="1"/>
    <col min="7429" max="7429" width="9.140625" style="3" customWidth="1"/>
    <col min="7430" max="7430" width="9" style="3" customWidth="1"/>
    <col min="7431" max="7431" width="10" style="3" customWidth="1"/>
    <col min="7432" max="7432" width="8.28515625" style="3" customWidth="1"/>
    <col min="7433" max="7433" width="10.42578125" style="3" customWidth="1"/>
    <col min="7434" max="7434" width="9.5703125" style="3" customWidth="1"/>
    <col min="7435" max="7435" width="8.42578125" style="3" customWidth="1"/>
    <col min="7436" max="7436" width="10.5703125" style="3" customWidth="1"/>
    <col min="7437" max="7437" width="10.85546875" style="3" customWidth="1"/>
    <col min="7438" max="7438" width="7.28515625" style="3" customWidth="1"/>
    <col min="7439" max="7439" width="10.5703125" style="3" customWidth="1"/>
    <col min="7440" max="7680" width="9.140625" style="3"/>
    <col min="7681" max="7681" width="17.140625" style="3" customWidth="1"/>
    <col min="7682" max="7682" width="9.85546875" style="3" customWidth="1"/>
    <col min="7683" max="7683" width="9" style="3" customWidth="1"/>
    <col min="7684" max="7684" width="9.85546875" style="3" customWidth="1"/>
    <col min="7685" max="7685" width="9.140625" style="3" customWidth="1"/>
    <col min="7686" max="7686" width="9" style="3" customWidth="1"/>
    <col min="7687" max="7687" width="10" style="3" customWidth="1"/>
    <col min="7688" max="7688" width="8.28515625" style="3" customWidth="1"/>
    <col min="7689" max="7689" width="10.42578125" style="3" customWidth="1"/>
    <col min="7690" max="7690" width="9.5703125" style="3" customWidth="1"/>
    <col min="7691" max="7691" width="8.42578125" style="3" customWidth="1"/>
    <col min="7692" max="7692" width="10.5703125" style="3" customWidth="1"/>
    <col min="7693" max="7693" width="10.85546875" style="3" customWidth="1"/>
    <col min="7694" max="7694" width="7.28515625" style="3" customWidth="1"/>
    <col min="7695" max="7695" width="10.5703125" style="3" customWidth="1"/>
    <col min="7696" max="7936" width="9.140625" style="3"/>
    <col min="7937" max="7937" width="17.140625" style="3" customWidth="1"/>
    <col min="7938" max="7938" width="9.85546875" style="3" customWidth="1"/>
    <col min="7939" max="7939" width="9" style="3" customWidth="1"/>
    <col min="7940" max="7940" width="9.85546875" style="3" customWidth="1"/>
    <col min="7941" max="7941" width="9.140625" style="3" customWidth="1"/>
    <col min="7942" max="7942" width="9" style="3" customWidth="1"/>
    <col min="7943" max="7943" width="10" style="3" customWidth="1"/>
    <col min="7944" max="7944" width="8.28515625" style="3" customWidth="1"/>
    <col min="7945" max="7945" width="10.42578125" style="3" customWidth="1"/>
    <col min="7946" max="7946" width="9.5703125" style="3" customWidth="1"/>
    <col min="7947" max="7947" width="8.42578125" style="3" customWidth="1"/>
    <col min="7948" max="7948" width="10.5703125" style="3" customWidth="1"/>
    <col min="7949" max="7949" width="10.85546875" style="3" customWidth="1"/>
    <col min="7950" max="7950" width="7.28515625" style="3" customWidth="1"/>
    <col min="7951" max="7951" width="10.5703125" style="3" customWidth="1"/>
    <col min="7952" max="8192" width="9.140625" style="3"/>
    <col min="8193" max="8193" width="17.140625" style="3" customWidth="1"/>
    <col min="8194" max="8194" width="9.85546875" style="3" customWidth="1"/>
    <col min="8195" max="8195" width="9" style="3" customWidth="1"/>
    <col min="8196" max="8196" width="9.85546875" style="3" customWidth="1"/>
    <col min="8197" max="8197" width="9.140625" style="3" customWidth="1"/>
    <col min="8198" max="8198" width="9" style="3" customWidth="1"/>
    <col min="8199" max="8199" width="10" style="3" customWidth="1"/>
    <col min="8200" max="8200" width="8.28515625" style="3" customWidth="1"/>
    <col min="8201" max="8201" width="10.42578125" style="3" customWidth="1"/>
    <col min="8202" max="8202" width="9.5703125" style="3" customWidth="1"/>
    <col min="8203" max="8203" width="8.42578125" style="3" customWidth="1"/>
    <col min="8204" max="8204" width="10.5703125" style="3" customWidth="1"/>
    <col min="8205" max="8205" width="10.85546875" style="3" customWidth="1"/>
    <col min="8206" max="8206" width="7.28515625" style="3" customWidth="1"/>
    <col min="8207" max="8207" width="10.5703125" style="3" customWidth="1"/>
    <col min="8208" max="8448" width="9.140625" style="3"/>
    <col min="8449" max="8449" width="17.140625" style="3" customWidth="1"/>
    <col min="8450" max="8450" width="9.85546875" style="3" customWidth="1"/>
    <col min="8451" max="8451" width="9" style="3" customWidth="1"/>
    <col min="8452" max="8452" width="9.85546875" style="3" customWidth="1"/>
    <col min="8453" max="8453" width="9.140625" style="3" customWidth="1"/>
    <col min="8454" max="8454" width="9" style="3" customWidth="1"/>
    <col min="8455" max="8455" width="10" style="3" customWidth="1"/>
    <col min="8456" max="8456" width="8.28515625" style="3" customWidth="1"/>
    <col min="8457" max="8457" width="10.42578125" style="3" customWidth="1"/>
    <col min="8458" max="8458" width="9.5703125" style="3" customWidth="1"/>
    <col min="8459" max="8459" width="8.42578125" style="3" customWidth="1"/>
    <col min="8460" max="8460" width="10.5703125" style="3" customWidth="1"/>
    <col min="8461" max="8461" width="10.85546875" style="3" customWidth="1"/>
    <col min="8462" max="8462" width="7.28515625" style="3" customWidth="1"/>
    <col min="8463" max="8463" width="10.5703125" style="3" customWidth="1"/>
    <col min="8464" max="8704" width="9.140625" style="3"/>
    <col min="8705" max="8705" width="17.140625" style="3" customWidth="1"/>
    <col min="8706" max="8706" width="9.85546875" style="3" customWidth="1"/>
    <col min="8707" max="8707" width="9" style="3" customWidth="1"/>
    <col min="8708" max="8708" width="9.85546875" style="3" customWidth="1"/>
    <col min="8709" max="8709" width="9.140625" style="3" customWidth="1"/>
    <col min="8710" max="8710" width="9" style="3" customWidth="1"/>
    <col min="8711" max="8711" width="10" style="3" customWidth="1"/>
    <col min="8712" max="8712" width="8.28515625" style="3" customWidth="1"/>
    <col min="8713" max="8713" width="10.42578125" style="3" customWidth="1"/>
    <col min="8714" max="8714" width="9.5703125" style="3" customWidth="1"/>
    <col min="8715" max="8715" width="8.42578125" style="3" customWidth="1"/>
    <col min="8716" max="8716" width="10.5703125" style="3" customWidth="1"/>
    <col min="8717" max="8717" width="10.85546875" style="3" customWidth="1"/>
    <col min="8718" max="8718" width="7.28515625" style="3" customWidth="1"/>
    <col min="8719" max="8719" width="10.5703125" style="3" customWidth="1"/>
    <col min="8720" max="8960" width="9.140625" style="3"/>
    <col min="8961" max="8961" width="17.140625" style="3" customWidth="1"/>
    <col min="8962" max="8962" width="9.85546875" style="3" customWidth="1"/>
    <col min="8963" max="8963" width="9" style="3" customWidth="1"/>
    <col min="8964" max="8964" width="9.85546875" style="3" customWidth="1"/>
    <col min="8965" max="8965" width="9.140625" style="3" customWidth="1"/>
    <col min="8966" max="8966" width="9" style="3" customWidth="1"/>
    <col min="8967" max="8967" width="10" style="3" customWidth="1"/>
    <col min="8968" max="8968" width="8.28515625" style="3" customWidth="1"/>
    <col min="8969" max="8969" width="10.42578125" style="3" customWidth="1"/>
    <col min="8970" max="8970" width="9.5703125" style="3" customWidth="1"/>
    <col min="8971" max="8971" width="8.42578125" style="3" customWidth="1"/>
    <col min="8972" max="8972" width="10.5703125" style="3" customWidth="1"/>
    <col min="8973" max="8973" width="10.85546875" style="3" customWidth="1"/>
    <col min="8974" max="8974" width="7.28515625" style="3" customWidth="1"/>
    <col min="8975" max="8975" width="10.5703125" style="3" customWidth="1"/>
    <col min="8976" max="9216" width="9.140625" style="3"/>
    <col min="9217" max="9217" width="17.140625" style="3" customWidth="1"/>
    <col min="9218" max="9218" width="9.85546875" style="3" customWidth="1"/>
    <col min="9219" max="9219" width="9" style="3" customWidth="1"/>
    <col min="9220" max="9220" width="9.85546875" style="3" customWidth="1"/>
    <col min="9221" max="9221" width="9.140625" style="3" customWidth="1"/>
    <col min="9222" max="9222" width="9" style="3" customWidth="1"/>
    <col min="9223" max="9223" width="10" style="3" customWidth="1"/>
    <col min="9224" max="9224" width="8.28515625" style="3" customWidth="1"/>
    <col min="9225" max="9225" width="10.42578125" style="3" customWidth="1"/>
    <col min="9226" max="9226" width="9.5703125" style="3" customWidth="1"/>
    <col min="9227" max="9227" width="8.42578125" style="3" customWidth="1"/>
    <col min="9228" max="9228" width="10.5703125" style="3" customWidth="1"/>
    <col min="9229" max="9229" width="10.85546875" style="3" customWidth="1"/>
    <col min="9230" max="9230" width="7.28515625" style="3" customWidth="1"/>
    <col min="9231" max="9231" width="10.5703125" style="3" customWidth="1"/>
    <col min="9232" max="9472" width="9.140625" style="3"/>
    <col min="9473" max="9473" width="17.140625" style="3" customWidth="1"/>
    <col min="9474" max="9474" width="9.85546875" style="3" customWidth="1"/>
    <col min="9475" max="9475" width="9" style="3" customWidth="1"/>
    <col min="9476" max="9476" width="9.85546875" style="3" customWidth="1"/>
    <col min="9477" max="9477" width="9.140625" style="3" customWidth="1"/>
    <col min="9478" max="9478" width="9" style="3" customWidth="1"/>
    <col min="9479" max="9479" width="10" style="3" customWidth="1"/>
    <col min="9480" max="9480" width="8.28515625" style="3" customWidth="1"/>
    <col min="9481" max="9481" width="10.42578125" style="3" customWidth="1"/>
    <col min="9482" max="9482" width="9.5703125" style="3" customWidth="1"/>
    <col min="9483" max="9483" width="8.42578125" style="3" customWidth="1"/>
    <col min="9484" max="9484" width="10.5703125" style="3" customWidth="1"/>
    <col min="9485" max="9485" width="10.85546875" style="3" customWidth="1"/>
    <col min="9486" max="9486" width="7.28515625" style="3" customWidth="1"/>
    <col min="9487" max="9487" width="10.5703125" style="3" customWidth="1"/>
    <col min="9488" max="9728" width="9.140625" style="3"/>
    <col min="9729" max="9729" width="17.140625" style="3" customWidth="1"/>
    <col min="9730" max="9730" width="9.85546875" style="3" customWidth="1"/>
    <col min="9731" max="9731" width="9" style="3" customWidth="1"/>
    <col min="9732" max="9732" width="9.85546875" style="3" customWidth="1"/>
    <col min="9733" max="9733" width="9.140625" style="3" customWidth="1"/>
    <col min="9734" max="9734" width="9" style="3" customWidth="1"/>
    <col min="9735" max="9735" width="10" style="3" customWidth="1"/>
    <col min="9736" max="9736" width="8.28515625" style="3" customWidth="1"/>
    <col min="9737" max="9737" width="10.42578125" style="3" customWidth="1"/>
    <col min="9738" max="9738" width="9.5703125" style="3" customWidth="1"/>
    <col min="9739" max="9739" width="8.42578125" style="3" customWidth="1"/>
    <col min="9740" max="9740" width="10.5703125" style="3" customWidth="1"/>
    <col min="9741" max="9741" width="10.85546875" style="3" customWidth="1"/>
    <col min="9742" max="9742" width="7.28515625" style="3" customWidth="1"/>
    <col min="9743" max="9743" width="10.5703125" style="3" customWidth="1"/>
    <col min="9744" max="9984" width="9.140625" style="3"/>
    <col min="9985" max="9985" width="17.140625" style="3" customWidth="1"/>
    <col min="9986" max="9986" width="9.85546875" style="3" customWidth="1"/>
    <col min="9987" max="9987" width="9" style="3" customWidth="1"/>
    <col min="9988" max="9988" width="9.85546875" style="3" customWidth="1"/>
    <col min="9989" max="9989" width="9.140625" style="3" customWidth="1"/>
    <col min="9990" max="9990" width="9" style="3" customWidth="1"/>
    <col min="9991" max="9991" width="10" style="3" customWidth="1"/>
    <col min="9992" max="9992" width="8.28515625" style="3" customWidth="1"/>
    <col min="9993" max="9993" width="10.42578125" style="3" customWidth="1"/>
    <col min="9994" max="9994" width="9.5703125" style="3" customWidth="1"/>
    <col min="9995" max="9995" width="8.42578125" style="3" customWidth="1"/>
    <col min="9996" max="9996" width="10.5703125" style="3" customWidth="1"/>
    <col min="9997" max="9997" width="10.85546875" style="3" customWidth="1"/>
    <col min="9998" max="9998" width="7.28515625" style="3" customWidth="1"/>
    <col min="9999" max="9999" width="10.5703125" style="3" customWidth="1"/>
    <col min="10000" max="10240" width="9.140625" style="3"/>
    <col min="10241" max="10241" width="17.140625" style="3" customWidth="1"/>
    <col min="10242" max="10242" width="9.85546875" style="3" customWidth="1"/>
    <col min="10243" max="10243" width="9" style="3" customWidth="1"/>
    <col min="10244" max="10244" width="9.85546875" style="3" customWidth="1"/>
    <col min="10245" max="10245" width="9.140625" style="3" customWidth="1"/>
    <col min="10246" max="10246" width="9" style="3" customWidth="1"/>
    <col min="10247" max="10247" width="10" style="3" customWidth="1"/>
    <col min="10248" max="10248" width="8.28515625" style="3" customWidth="1"/>
    <col min="10249" max="10249" width="10.42578125" style="3" customWidth="1"/>
    <col min="10250" max="10250" width="9.5703125" style="3" customWidth="1"/>
    <col min="10251" max="10251" width="8.42578125" style="3" customWidth="1"/>
    <col min="10252" max="10252" width="10.5703125" style="3" customWidth="1"/>
    <col min="10253" max="10253" width="10.85546875" style="3" customWidth="1"/>
    <col min="10254" max="10254" width="7.28515625" style="3" customWidth="1"/>
    <col min="10255" max="10255" width="10.5703125" style="3" customWidth="1"/>
    <col min="10256" max="10496" width="9.140625" style="3"/>
    <col min="10497" max="10497" width="17.140625" style="3" customWidth="1"/>
    <col min="10498" max="10498" width="9.85546875" style="3" customWidth="1"/>
    <col min="10499" max="10499" width="9" style="3" customWidth="1"/>
    <col min="10500" max="10500" width="9.85546875" style="3" customWidth="1"/>
    <col min="10501" max="10501" width="9.140625" style="3" customWidth="1"/>
    <col min="10502" max="10502" width="9" style="3" customWidth="1"/>
    <col min="10503" max="10503" width="10" style="3" customWidth="1"/>
    <col min="10504" max="10504" width="8.28515625" style="3" customWidth="1"/>
    <col min="10505" max="10505" width="10.42578125" style="3" customWidth="1"/>
    <col min="10506" max="10506" width="9.5703125" style="3" customWidth="1"/>
    <col min="10507" max="10507" width="8.42578125" style="3" customWidth="1"/>
    <col min="10508" max="10508" width="10.5703125" style="3" customWidth="1"/>
    <col min="10509" max="10509" width="10.85546875" style="3" customWidth="1"/>
    <col min="10510" max="10510" width="7.28515625" style="3" customWidth="1"/>
    <col min="10511" max="10511" width="10.5703125" style="3" customWidth="1"/>
    <col min="10512" max="10752" width="9.140625" style="3"/>
    <col min="10753" max="10753" width="17.140625" style="3" customWidth="1"/>
    <col min="10754" max="10754" width="9.85546875" style="3" customWidth="1"/>
    <col min="10755" max="10755" width="9" style="3" customWidth="1"/>
    <col min="10756" max="10756" width="9.85546875" style="3" customWidth="1"/>
    <col min="10757" max="10757" width="9.140625" style="3" customWidth="1"/>
    <col min="10758" max="10758" width="9" style="3" customWidth="1"/>
    <col min="10759" max="10759" width="10" style="3" customWidth="1"/>
    <col min="10760" max="10760" width="8.28515625" style="3" customWidth="1"/>
    <col min="10761" max="10761" width="10.42578125" style="3" customWidth="1"/>
    <col min="10762" max="10762" width="9.5703125" style="3" customWidth="1"/>
    <col min="10763" max="10763" width="8.42578125" style="3" customWidth="1"/>
    <col min="10764" max="10764" width="10.5703125" style="3" customWidth="1"/>
    <col min="10765" max="10765" width="10.85546875" style="3" customWidth="1"/>
    <col min="10766" max="10766" width="7.28515625" style="3" customWidth="1"/>
    <col min="10767" max="10767" width="10.5703125" style="3" customWidth="1"/>
    <col min="10768" max="11008" width="9.140625" style="3"/>
    <col min="11009" max="11009" width="17.140625" style="3" customWidth="1"/>
    <col min="11010" max="11010" width="9.85546875" style="3" customWidth="1"/>
    <col min="11011" max="11011" width="9" style="3" customWidth="1"/>
    <col min="11012" max="11012" width="9.85546875" style="3" customWidth="1"/>
    <col min="11013" max="11013" width="9.140625" style="3" customWidth="1"/>
    <col min="11014" max="11014" width="9" style="3" customWidth="1"/>
    <col min="11015" max="11015" width="10" style="3" customWidth="1"/>
    <col min="11016" max="11016" width="8.28515625" style="3" customWidth="1"/>
    <col min="11017" max="11017" width="10.42578125" style="3" customWidth="1"/>
    <col min="11018" max="11018" width="9.5703125" style="3" customWidth="1"/>
    <col min="11019" max="11019" width="8.42578125" style="3" customWidth="1"/>
    <col min="11020" max="11020" width="10.5703125" style="3" customWidth="1"/>
    <col min="11021" max="11021" width="10.85546875" style="3" customWidth="1"/>
    <col min="11022" max="11022" width="7.28515625" style="3" customWidth="1"/>
    <col min="11023" max="11023" width="10.5703125" style="3" customWidth="1"/>
    <col min="11024" max="11264" width="9.140625" style="3"/>
    <col min="11265" max="11265" width="17.140625" style="3" customWidth="1"/>
    <col min="11266" max="11266" width="9.85546875" style="3" customWidth="1"/>
    <col min="11267" max="11267" width="9" style="3" customWidth="1"/>
    <col min="11268" max="11268" width="9.85546875" style="3" customWidth="1"/>
    <col min="11269" max="11269" width="9.140625" style="3" customWidth="1"/>
    <col min="11270" max="11270" width="9" style="3" customWidth="1"/>
    <col min="11271" max="11271" width="10" style="3" customWidth="1"/>
    <col min="11272" max="11272" width="8.28515625" style="3" customWidth="1"/>
    <col min="11273" max="11273" width="10.42578125" style="3" customWidth="1"/>
    <col min="11274" max="11274" width="9.5703125" style="3" customWidth="1"/>
    <col min="11275" max="11275" width="8.42578125" style="3" customWidth="1"/>
    <col min="11276" max="11276" width="10.5703125" style="3" customWidth="1"/>
    <col min="11277" max="11277" width="10.85546875" style="3" customWidth="1"/>
    <col min="11278" max="11278" width="7.28515625" style="3" customWidth="1"/>
    <col min="11279" max="11279" width="10.5703125" style="3" customWidth="1"/>
    <col min="11280" max="11520" width="9.140625" style="3"/>
    <col min="11521" max="11521" width="17.140625" style="3" customWidth="1"/>
    <col min="11522" max="11522" width="9.85546875" style="3" customWidth="1"/>
    <col min="11523" max="11523" width="9" style="3" customWidth="1"/>
    <col min="11524" max="11524" width="9.85546875" style="3" customWidth="1"/>
    <col min="11525" max="11525" width="9.140625" style="3" customWidth="1"/>
    <col min="11526" max="11526" width="9" style="3" customWidth="1"/>
    <col min="11527" max="11527" width="10" style="3" customWidth="1"/>
    <col min="11528" max="11528" width="8.28515625" style="3" customWidth="1"/>
    <col min="11529" max="11529" width="10.42578125" style="3" customWidth="1"/>
    <col min="11530" max="11530" width="9.5703125" style="3" customWidth="1"/>
    <col min="11531" max="11531" width="8.42578125" style="3" customWidth="1"/>
    <col min="11532" max="11532" width="10.5703125" style="3" customWidth="1"/>
    <col min="11533" max="11533" width="10.85546875" style="3" customWidth="1"/>
    <col min="11534" max="11534" width="7.28515625" style="3" customWidth="1"/>
    <col min="11535" max="11535" width="10.5703125" style="3" customWidth="1"/>
    <col min="11536" max="11776" width="9.140625" style="3"/>
    <col min="11777" max="11777" width="17.140625" style="3" customWidth="1"/>
    <col min="11778" max="11778" width="9.85546875" style="3" customWidth="1"/>
    <col min="11779" max="11779" width="9" style="3" customWidth="1"/>
    <col min="11780" max="11780" width="9.85546875" style="3" customWidth="1"/>
    <col min="11781" max="11781" width="9.140625" style="3" customWidth="1"/>
    <col min="11782" max="11782" width="9" style="3" customWidth="1"/>
    <col min="11783" max="11783" width="10" style="3" customWidth="1"/>
    <col min="11784" max="11784" width="8.28515625" style="3" customWidth="1"/>
    <col min="11785" max="11785" width="10.42578125" style="3" customWidth="1"/>
    <col min="11786" max="11786" width="9.5703125" style="3" customWidth="1"/>
    <col min="11787" max="11787" width="8.42578125" style="3" customWidth="1"/>
    <col min="11788" max="11788" width="10.5703125" style="3" customWidth="1"/>
    <col min="11789" max="11789" width="10.85546875" style="3" customWidth="1"/>
    <col min="11790" max="11790" width="7.28515625" style="3" customWidth="1"/>
    <col min="11791" max="11791" width="10.5703125" style="3" customWidth="1"/>
    <col min="11792" max="12032" width="9.140625" style="3"/>
    <col min="12033" max="12033" width="17.140625" style="3" customWidth="1"/>
    <col min="12034" max="12034" width="9.85546875" style="3" customWidth="1"/>
    <col min="12035" max="12035" width="9" style="3" customWidth="1"/>
    <col min="12036" max="12036" width="9.85546875" style="3" customWidth="1"/>
    <col min="12037" max="12037" width="9.140625" style="3" customWidth="1"/>
    <col min="12038" max="12038" width="9" style="3" customWidth="1"/>
    <col min="12039" max="12039" width="10" style="3" customWidth="1"/>
    <col min="12040" max="12040" width="8.28515625" style="3" customWidth="1"/>
    <col min="12041" max="12041" width="10.42578125" style="3" customWidth="1"/>
    <col min="12042" max="12042" width="9.5703125" style="3" customWidth="1"/>
    <col min="12043" max="12043" width="8.42578125" style="3" customWidth="1"/>
    <col min="12044" max="12044" width="10.5703125" style="3" customWidth="1"/>
    <col min="12045" max="12045" width="10.85546875" style="3" customWidth="1"/>
    <col min="12046" max="12046" width="7.28515625" style="3" customWidth="1"/>
    <col min="12047" max="12047" width="10.5703125" style="3" customWidth="1"/>
    <col min="12048" max="12288" width="9.140625" style="3"/>
    <col min="12289" max="12289" width="17.140625" style="3" customWidth="1"/>
    <col min="12290" max="12290" width="9.85546875" style="3" customWidth="1"/>
    <col min="12291" max="12291" width="9" style="3" customWidth="1"/>
    <col min="12292" max="12292" width="9.85546875" style="3" customWidth="1"/>
    <col min="12293" max="12293" width="9.140625" style="3" customWidth="1"/>
    <col min="12294" max="12294" width="9" style="3" customWidth="1"/>
    <col min="12295" max="12295" width="10" style="3" customWidth="1"/>
    <col min="12296" max="12296" width="8.28515625" style="3" customWidth="1"/>
    <col min="12297" max="12297" width="10.42578125" style="3" customWidth="1"/>
    <col min="12298" max="12298" width="9.5703125" style="3" customWidth="1"/>
    <col min="12299" max="12299" width="8.42578125" style="3" customWidth="1"/>
    <col min="12300" max="12300" width="10.5703125" style="3" customWidth="1"/>
    <col min="12301" max="12301" width="10.85546875" style="3" customWidth="1"/>
    <col min="12302" max="12302" width="7.28515625" style="3" customWidth="1"/>
    <col min="12303" max="12303" width="10.5703125" style="3" customWidth="1"/>
    <col min="12304" max="12544" width="9.140625" style="3"/>
    <col min="12545" max="12545" width="17.140625" style="3" customWidth="1"/>
    <col min="12546" max="12546" width="9.85546875" style="3" customWidth="1"/>
    <col min="12547" max="12547" width="9" style="3" customWidth="1"/>
    <col min="12548" max="12548" width="9.85546875" style="3" customWidth="1"/>
    <col min="12549" max="12549" width="9.140625" style="3" customWidth="1"/>
    <col min="12550" max="12550" width="9" style="3" customWidth="1"/>
    <col min="12551" max="12551" width="10" style="3" customWidth="1"/>
    <col min="12552" max="12552" width="8.28515625" style="3" customWidth="1"/>
    <col min="12553" max="12553" width="10.42578125" style="3" customWidth="1"/>
    <col min="12554" max="12554" width="9.5703125" style="3" customWidth="1"/>
    <col min="12555" max="12555" width="8.42578125" style="3" customWidth="1"/>
    <col min="12556" max="12556" width="10.5703125" style="3" customWidth="1"/>
    <col min="12557" max="12557" width="10.85546875" style="3" customWidth="1"/>
    <col min="12558" max="12558" width="7.28515625" style="3" customWidth="1"/>
    <col min="12559" max="12559" width="10.5703125" style="3" customWidth="1"/>
    <col min="12560" max="12800" width="9.140625" style="3"/>
    <col min="12801" max="12801" width="17.140625" style="3" customWidth="1"/>
    <col min="12802" max="12802" width="9.85546875" style="3" customWidth="1"/>
    <col min="12803" max="12803" width="9" style="3" customWidth="1"/>
    <col min="12804" max="12804" width="9.85546875" style="3" customWidth="1"/>
    <col min="12805" max="12805" width="9.140625" style="3" customWidth="1"/>
    <col min="12806" max="12806" width="9" style="3" customWidth="1"/>
    <col min="12807" max="12807" width="10" style="3" customWidth="1"/>
    <col min="12808" max="12808" width="8.28515625" style="3" customWidth="1"/>
    <col min="12809" max="12809" width="10.42578125" style="3" customWidth="1"/>
    <col min="12810" max="12810" width="9.5703125" style="3" customWidth="1"/>
    <col min="12811" max="12811" width="8.42578125" style="3" customWidth="1"/>
    <col min="12812" max="12812" width="10.5703125" style="3" customWidth="1"/>
    <col min="12813" max="12813" width="10.85546875" style="3" customWidth="1"/>
    <col min="12814" max="12814" width="7.28515625" style="3" customWidth="1"/>
    <col min="12815" max="12815" width="10.5703125" style="3" customWidth="1"/>
    <col min="12816" max="13056" width="9.140625" style="3"/>
    <col min="13057" max="13057" width="17.140625" style="3" customWidth="1"/>
    <col min="13058" max="13058" width="9.85546875" style="3" customWidth="1"/>
    <col min="13059" max="13059" width="9" style="3" customWidth="1"/>
    <col min="13060" max="13060" width="9.85546875" style="3" customWidth="1"/>
    <col min="13061" max="13061" width="9.140625" style="3" customWidth="1"/>
    <col min="13062" max="13062" width="9" style="3" customWidth="1"/>
    <col min="13063" max="13063" width="10" style="3" customWidth="1"/>
    <col min="13064" max="13064" width="8.28515625" style="3" customWidth="1"/>
    <col min="13065" max="13065" width="10.42578125" style="3" customWidth="1"/>
    <col min="13066" max="13066" width="9.5703125" style="3" customWidth="1"/>
    <col min="13067" max="13067" width="8.42578125" style="3" customWidth="1"/>
    <col min="13068" max="13068" width="10.5703125" style="3" customWidth="1"/>
    <col min="13069" max="13069" width="10.85546875" style="3" customWidth="1"/>
    <col min="13070" max="13070" width="7.28515625" style="3" customWidth="1"/>
    <col min="13071" max="13071" width="10.5703125" style="3" customWidth="1"/>
    <col min="13072" max="13312" width="9.140625" style="3"/>
    <col min="13313" max="13313" width="17.140625" style="3" customWidth="1"/>
    <col min="13314" max="13314" width="9.85546875" style="3" customWidth="1"/>
    <col min="13315" max="13315" width="9" style="3" customWidth="1"/>
    <col min="13316" max="13316" width="9.85546875" style="3" customWidth="1"/>
    <col min="13317" max="13317" width="9.140625" style="3" customWidth="1"/>
    <col min="13318" max="13318" width="9" style="3" customWidth="1"/>
    <col min="13319" max="13319" width="10" style="3" customWidth="1"/>
    <col min="13320" max="13320" width="8.28515625" style="3" customWidth="1"/>
    <col min="13321" max="13321" width="10.42578125" style="3" customWidth="1"/>
    <col min="13322" max="13322" width="9.5703125" style="3" customWidth="1"/>
    <col min="13323" max="13323" width="8.42578125" style="3" customWidth="1"/>
    <col min="13324" max="13324" width="10.5703125" style="3" customWidth="1"/>
    <col min="13325" max="13325" width="10.85546875" style="3" customWidth="1"/>
    <col min="13326" max="13326" width="7.28515625" style="3" customWidth="1"/>
    <col min="13327" max="13327" width="10.5703125" style="3" customWidth="1"/>
    <col min="13328" max="13568" width="9.140625" style="3"/>
    <col min="13569" max="13569" width="17.140625" style="3" customWidth="1"/>
    <col min="13570" max="13570" width="9.85546875" style="3" customWidth="1"/>
    <col min="13571" max="13571" width="9" style="3" customWidth="1"/>
    <col min="13572" max="13572" width="9.85546875" style="3" customWidth="1"/>
    <col min="13573" max="13573" width="9.140625" style="3" customWidth="1"/>
    <col min="13574" max="13574" width="9" style="3" customWidth="1"/>
    <col min="13575" max="13575" width="10" style="3" customWidth="1"/>
    <col min="13576" max="13576" width="8.28515625" style="3" customWidth="1"/>
    <col min="13577" max="13577" width="10.42578125" style="3" customWidth="1"/>
    <col min="13578" max="13578" width="9.5703125" style="3" customWidth="1"/>
    <col min="13579" max="13579" width="8.42578125" style="3" customWidth="1"/>
    <col min="13580" max="13580" width="10.5703125" style="3" customWidth="1"/>
    <col min="13581" max="13581" width="10.85546875" style="3" customWidth="1"/>
    <col min="13582" max="13582" width="7.28515625" style="3" customWidth="1"/>
    <col min="13583" max="13583" width="10.5703125" style="3" customWidth="1"/>
    <col min="13584" max="13824" width="9.140625" style="3"/>
    <col min="13825" max="13825" width="17.140625" style="3" customWidth="1"/>
    <col min="13826" max="13826" width="9.85546875" style="3" customWidth="1"/>
    <col min="13827" max="13827" width="9" style="3" customWidth="1"/>
    <col min="13828" max="13828" width="9.85546875" style="3" customWidth="1"/>
    <col min="13829" max="13829" width="9.140625" style="3" customWidth="1"/>
    <col min="13830" max="13830" width="9" style="3" customWidth="1"/>
    <col min="13831" max="13831" width="10" style="3" customWidth="1"/>
    <col min="13832" max="13832" width="8.28515625" style="3" customWidth="1"/>
    <col min="13833" max="13833" width="10.42578125" style="3" customWidth="1"/>
    <col min="13834" max="13834" width="9.5703125" style="3" customWidth="1"/>
    <col min="13835" max="13835" width="8.42578125" style="3" customWidth="1"/>
    <col min="13836" max="13836" width="10.5703125" style="3" customWidth="1"/>
    <col min="13837" max="13837" width="10.85546875" style="3" customWidth="1"/>
    <col min="13838" max="13838" width="7.28515625" style="3" customWidth="1"/>
    <col min="13839" max="13839" width="10.5703125" style="3" customWidth="1"/>
    <col min="13840" max="14080" width="9.140625" style="3"/>
    <col min="14081" max="14081" width="17.140625" style="3" customWidth="1"/>
    <col min="14082" max="14082" width="9.85546875" style="3" customWidth="1"/>
    <col min="14083" max="14083" width="9" style="3" customWidth="1"/>
    <col min="14084" max="14084" width="9.85546875" style="3" customWidth="1"/>
    <col min="14085" max="14085" width="9.140625" style="3" customWidth="1"/>
    <col min="14086" max="14086" width="9" style="3" customWidth="1"/>
    <col min="14087" max="14087" width="10" style="3" customWidth="1"/>
    <col min="14088" max="14088" width="8.28515625" style="3" customWidth="1"/>
    <col min="14089" max="14089" width="10.42578125" style="3" customWidth="1"/>
    <col min="14090" max="14090" width="9.5703125" style="3" customWidth="1"/>
    <col min="14091" max="14091" width="8.42578125" style="3" customWidth="1"/>
    <col min="14092" max="14092" width="10.5703125" style="3" customWidth="1"/>
    <col min="14093" max="14093" width="10.85546875" style="3" customWidth="1"/>
    <col min="14094" max="14094" width="7.28515625" style="3" customWidth="1"/>
    <col min="14095" max="14095" width="10.5703125" style="3" customWidth="1"/>
    <col min="14096" max="14336" width="9.140625" style="3"/>
    <col min="14337" max="14337" width="17.140625" style="3" customWidth="1"/>
    <col min="14338" max="14338" width="9.85546875" style="3" customWidth="1"/>
    <col min="14339" max="14339" width="9" style="3" customWidth="1"/>
    <col min="14340" max="14340" width="9.85546875" style="3" customWidth="1"/>
    <col min="14341" max="14341" width="9.140625" style="3" customWidth="1"/>
    <col min="14342" max="14342" width="9" style="3" customWidth="1"/>
    <col min="14343" max="14343" width="10" style="3" customWidth="1"/>
    <col min="14344" max="14344" width="8.28515625" style="3" customWidth="1"/>
    <col min="14345" max="14345" width="10.42578125" style="3" customWidth="1"/>
    <col min="14346" max="14346" width="9.5703125" style="3" customWidth="1"/>
    <col min="14347" max="14347" width="8.42578125" style="3" customWidth="1"/>
    <col min="14348" max="14348" width="10.5703125" style="3" customWidth="1"/>
    <col min="14349" max="14349" width="10.85546875" style="3" customWidth="1"/>
    <col min="14350" max="14350" width="7.28515625" style="3" customWidth="1"/>
    <col min="14351" max="14351" width="10.5703125" style="3" customWidth="1"/>
    <col min="14352" max="14592" width="9.140625" style="3"/>
    <col min="14593" max="14593" width="17.140625" style="3" customWidth="1"/>
    <col min="14594" max="14594" width="9.85546875" style="3" customWidth="1"/>
    <col min="14595" max="14595" width="9" style="3" customWidth="1"/>
    <col min="14596" max="14596" width="9.85546875" style="3" customWidth="1"/>
    <col min="14597" max="14597" width="9.140625" style="3" customWidth="1"/>
    <col min="14598" max="14598" width="9" style="3" customWidth="1"/>
    <col min="14599" max="14599" width="10" style="3" customWidth="1"/>
    <col min="14600" max="14600" width="8.28515625" style="3" customWidth="1"/>
    <col min="14601" max="14601" width="10.42578125" style="3" customWidth="1"/>
    <col min="14602" max="14602" width="9.5703125" style="3" customWidth="1"/>
    <col min="14603" max="14603" width="8.42578125" style="3" customWidth="1"/>
    <col min="14604" max="14604" width="10.5703125" style="3" customWidth="1"/>
    <col min="14605" max="14605" width="10.85546875" style="3" customWidth="1"/>
    <col min="14606" max="14606" width="7.28515625" style="3" customWidth="1"/>
    <col min="14607" max="14607" width="10.5703125" style="3" customWidth="1"/>
    <col min="14608" max="14848" width="9.140625" style="3"/>
    <col min="14849" max="14849" width="17.140625" style="3" customWidth="1"/>
    <col min="14850" max="14850" width="9.85546875" style="3" customWidth="1"/>
    <col min="14851" max="14851" width="9" style="3" customWidth="1"/>
    <col min="14852" max="14852" width="9.85546875" style="3" customWidth="1"/>
    <col min="14853" max="14853" width="9.140625" style="3" customWidth="1"/>
    <col min="14854" max="14854" width="9" style="3" customWidth="1"/>
    <col min="14855" max="14855" width="10" style="3" customWidth="1"/>
    <col min="14856" max="14856" width="8.28515625" style="3" customWidth="1"/>
    <col min="14857" max="14857" width="10.42578125" style="3" customWidth="1"/>
    <col min="14858" max="14858" width="9.5703125" style="3" customWidth="1"/>
    <col min="14859" max="14859" width="8.42578125" style="3" customWidth="1"/>
    <col min="14860" max="14860" width="10.5703125" style="3" customWidth="1"/>
    <col min="14861" max="14861" width="10.85546875" style="3" customWidth="1"/>
    <col min="14862" max="14862" width="7.28515625" style="3" customWidth="1"/>
    <col min="14863" max="14863" width="10.5703125" style="3" customWidth="1"/>
    <col min="14864" max="15104" width="9.140625" style="3"/>
    <col min="15105" max="15105" width="17.140625" style="3" customWidth="1"/>
    <col min="15106" max="15106" width="9.85546875" style="3" customWidth="1"/>
    <col min="15107" max="15107" width="9" style="3" customWidth="1"/>
    <col min="15108" max="15108" width="9.85546875" style="3" customWidth="1"/>
    <col min="15109" max="15109" width="9.140625" style="3" customWidth="1"/>
    <col min="15110" max="15110" width="9" style="3" customWidth="1"/>
    <col min="15111" max="15111" width="10" style="3" customWidth="1"/>
    <col min="15112" max="15112" width="8.28515625" style="3" customWidth="1"/>
    <col min="15113" max="15113" width="10.42578125" style="3" customWidth="1"/>
    <col min="15114" max="15114" width="9.5703125" style="3" customWidth="1"/>
    <col min="15115" max="15115" width="8.42578125" style="3" customWidth="1"/>
    <col min="15116" max="15116" width="10.5703125" style="3" customWidth="1"/>
    <col min="15117" max="15117" width="10.85546875" style="3" customWidth="1"/>
    <col min="15118" max="15118" width="7.28515625" style="3" customWidth="1"/>
    <col min="15119" max="15119" width="10.5703125" style="3" customWidth="1"/>
    <col min="15120" max="15360" width="9.140625" style="3"/>
    <col min="15361" max="15361" width="17.140625" style="3" customWidth="1"/>
    <col min="15362" max="15362" width="9.85546875" style="3" customWidth="1"/>
    <col min="15363" max="15363" width="9" style="3" customWidth="1"/>
    <col min="15364" max="15364" width="9.85546875" style="3" customWidth="1"/>
    <col min="15365" max="15365" width="9.140625" style="3" customWidth="1"/>
    <col min="15366" max="15366" width="9" style="3" customWidth="1"/>
    <col min="15367" max="15367" width="10" style="3" customWidth="1"/>
    <col min="15368" max="15368" width="8.28515625" style="3" customWidth="1"/>
    <col min="15369" max="15369" width="10.42578125" style="3" customWidth="1"/>
    <col min="15370" max="15370" width="9.5703125" style="3" customWidth="1"/>
    <col min="15371" max="15371" width="8.42578125" style="3" customWidth="1"/>
    <col min="15372" max="15372" width="10.5703125" style="3" customWidth="1"/>
    <col min="15373" max="15373" width="10.85546875" style="3" customWidth="1"/>
    <col min="15374" max="15374" width="7.28515625" style="3" customWidth="1"/>
    <col min="15375" max="15375" width="10.5703125" style="3" customWidth="1"/>
    <col min="15376" max="15616" width="9.140625" style="3"/>
    <col min="15617" max="15617" width="17.140625" style="3" customWidth="1"/>
    <col min="15618" max="15618" width="9.85546875" style="3" customWidth="1"/>
    <col min="15619" max="15619" width="9" style="3" customWidth="1"/>
    <col min="15620" max="15620" width="9.85546875" style="3" customWidth="1"/>
    <col min="15621" max="15621" width="9.140625" style="3" customWidth="1"/>
    <col min="15622" max="15622" width="9" style="3" customWidth="1"/>
    <col min="15623" max="15623" width="10" style="3" customWidth="1"/>
    <col min="15624" max="15624" width="8.28515625" style="3" customWidth="1"/>
    <col min="15625" max="15625" width="10.42578125" style="3" customWidth="1"/>
    <col min="15626" max="15626" width="9.5703125" style="3" customWidth="1"/>
    <col min="15627" max="15627" width="8.42578125" style="3" customWidth="1"/>
    <col min="15628" max="15628" width="10.5703125" style="3" customWidth="1"/>
    <col min="15629" max="15629" width="10.85546875" style="3" customWidth="1"/>
    <col min="15630" max="15630" width="7.28515625" style="3" customWidth="1"/>
    <col min="15631" max="15631" width="10.5703125" style="3" customWidth="1"/>
    <col min="15632" max="15872" width="9.140625" style="3"/>
    <col min="15873" max="15873" width="17.140625" style="3" customWidth="1"/>
    <col min="15874" max="15874" width="9.85546875" style="3" customWidth="1"/>
    <col min="15875" max="15875" width="9" style="3" customWidth="1"/>
    <col min="15876" max="15876" width="9.85546875" style="3" customWidth="1"/>
    <col min="15877" max="15877" width="9.140625" style="3" customWidth="1"/>
    <col min="15878" max="15878" width="9" style="3" customWidth="1"/>
    <col min="15879" max="15879" width="10" style="3" customWidth="1"/>
    <col min="15880" max="15880" width="8.28515625" style="3" customWidth="1"/>
    <col min="15881" max="15881" width="10.42578125" style="3" customWidth="1"/>
    <col min="15882" max="15882" width="9.5703125" style="3" customWidth="1"/>
    <col min="15883" max="15883" width="8.42578125" style="3" customWidth="1"/>
    <col min="15884" max="15884" width="10.5703125" style="3" customWidth="1"/>
    <col min="15885" max="15885" width="10.85546875" style="3" customWidth="1"/>
    <col min="15886" max="15886" width="7.28515625" style="3" customWidth="1"/>
    <col min="15887" max="15887" width="10.5703125" style="3" customWidth="1"/>
    <col min="15888" max="16128" width="9.140625" style="3"/>
    <col min="16129" max="16129" width="17.140625" style="3" customWidth="1"/>
    <col min="16130" max="16130" width="9.85546875" style="3" customWidth="1"/>
    <col min="16131" max="16131" width="9" style="3" customWidth="1"/>
    <col min="16132" max="16132" width="9.85546875" style="3" customWidth="1"/>
    <col min="16133" max="16133" width="9.140625" style="3" customWidth="1"/>
    <col min="16134" max="16134" width="9" style="3" customWidth="1"/>
    <col min="16135" max="16135" width="10" style="3" customWidth="1"/>
    <col min="16136" max="16136" width="8.28515625" style="3" customWidth="1"/>
    <col min="16137" max="16137" width="10.42578125" style="3" customWidth="1"/>
    <col min="16138" max="16138" width="9.5703125" style="3" customWidth="1"/>
    <col min="16139" max="16139" width="8.42578125" style="3" customWidth="1"/>
    <col min="16140" max="16140" width="10.5703125" style="3" customWidth="1"/>
    <col min="16141" max="16141" width="10.85546875" style="3" customWidth="1"/>
    <col min="16142" max="16142" width="7.28515625" style="3" customWidth="1"/>
    <col min="16143" max="16143" width="10.5703125" style="3" customWidth="1"/>
    <col min="16144" max="16384" width="9.140625" style="3"/>
  </cols>
  <sheetData>
    <row r="1" spans="1:15" s="13" customFormat="1" ht="16.5" customHeight="1">
      <c r="A1" s="29" t="str">
        <f>'[3]SUM-OA'!A1</f>
        <v>Summary of CY 2012  Allotment Releases</v>
      </c>
      <c r="B1" s="29"/>
      <c r="C1" s="29"/>
      <c r="O1" s="57"/>
    </row>
    <row r="2" spans="1:15" s="13" customFormat="1">
      <c r="A2" s="58" t="s">
        <v>168</v>
      </c>
      <c r="B2" s="58"/>
      <c r="C2" s="58"/>
    </row>
    <row r="3" spans="1:15" s="13" customFormat="1" ht="15" customHeight="1">
      <c r="A3" s="29" t="str">
        <f>'[3]SUM-OA'!A3</f>
        <v xml:space="preserve">January 1 -December 31, 2012 </v>
      </c>
      <c r="B3" s="29"/>
      <c r="C3" s="29"/>
      <c r="E3" s="2"/>
      <c r="F3" s="2"/>
    </row>
    <row r="4" spans="1:15" s="13" customFormat="1">
      <c r="A4" s="29" t="s">
        <v>0</v>
      </c>
      <c r="B4" s="29"/>
      <c r="C4" s="29"/>
      <c r="E4" s="2"/>
      <c r="F4" s="2"/>
    </row>
    <row r="5" spans="1:15" s="67" customFormat="1" ht="66" customHeight="1">
      <c r="A5" s="66" t="s">
        <v>1</v>
      </c>
      <c r="B5" s="190" t="s">
        <v>169</v>
      </c>
      <c r="C5" s="190" t="s">
        <v>275</v>
      </c>
      <c r="D5" s="190" t="s">
        <v>212</v>
      </c>
      <c r="E5" s="190" t="s">
        <v>170</v>
      </c>
      <c r="F5" s="190" t="s">
        <v>217</v>
      </c>
      <c r="G5" s="190" t="s">
        <v>218</v>
      </c>
      <c r="H5" s="190" t="s">
        <v>171</v>
      </c>
      <c r="I5" s="191" t="s">
        <v>172</v>
      </c>
      <c r="J5" s="191" t="s">
        <v>173</v>
      </c>
      <c r="K5" s="190" t="s">
        <v>213</v>
      </c>
      <c r="L5" s="190" t="s">
        <v>210</v>
      </c>
      <c r="M5" s="189" t="s">
        <v>174</v>
      </c>
      <c r="N5" s="190" t="s">
        <v>175</v>
      </c>
      <c r="O5" s="190" t="s">
        <v>10</v>
      </c>
    </row>
    <row r="6" spans="1:15" ht="14.25" customHeight="1">
      <c r="A6" s="35" t="s">
        <v>100</v>
      </c>
      <c r="B6" s="63">
        <f>[3]AUTOMATIC!F7</f>
        <v>278290</v>
      </c>
      <c r="C6" s="63">
        <f>[3]AUTOMATIC!J7</f>
        <v>0</v>
      </c>
      <c r="D6" s="63">
        <f>[3]AUTOMATIC!M7</f>
        <v>0</v>
      </c>
      <c r="E6" s="63">
        <f>[3]AUTOMATIC!Q7</f>
        <v>0</v>
      </c>
      <c r="F6" s="63"/>
      <c r="G6" s="63">
        <f>[3]AUTOMATIC!AB7</f>
        <v>0</v>
      </c>
      <c r="H6" s="63">
        <f>[3]AUTOMATIC!AC7</f>
        <v>0</v>
      </c>
      <c r="I6" s="63">
        <f>[3]AUTOMATIC!AD7</f>
        <v>0</v>
      </c>
      <c r="J6" s="63">
        <f>[3]AUTOMATIC!AE7</f>
        <v>0</v>
      </c>
      <c r="K6" s="63">
        <f>[3]AUTOMATIC!AH7</f>
        <v>0</v>
      </c>
      <c r="L6" s="63">
        <f>[3]AUTOMATIC!AK7</f>
        <v>0</v>
      </c>
      <c r="M6" s="63">
        <f>[3]AUTOMATIC!AO7</f>
        <v>0</v>
      </c>
      <c r="N6" s="63">
        <f>[3]AUTOMATIC!AP7</f>
        <v>0</v>
      </c>
      <c r="O6" s="63">
        <f t="shared" ref="O6:O11" si="0">SUM(B6:N6)</f>
        <v>278290</v>
      </c>
    </row>
    <row r="7" spans="1:15">
      <c r="A7" s="18" t="s">
        <v>101</v>
      </c>
      <c r="B7" s="63">
        <f>[3]AUTOMATIC!F8</f>
        <v>31074</v>
      </c>
      <c r="C7" s="63">
        <f>[3]AUTOMATIC!J8</f>
        <v>1418</v>
      </c>
      <c r="D7" s="63">
        <f>[3]AUTOMATIC!M8</f>
        <v>0</v>
      </c>
      <c r="E7" s="63">
        <f>[3]AUTOMATIC!Q8</f>
        <v>116596</v>
      </c>
      <c r="F7" s="63"/>
      <c r="G7" s="63">
        <f>[3]AUTOMATIC!AB8</f>
        <v>0</v>
      </c>
      <c r="H7" s="63">
        <f>[3]AUTOMATIC!AC8</f>
        <v>331</v>
      </c>
      <c r="I7" s="63">
        <f>[3]AUTOMATIC!AD8</f>
        <v>0</v>
      </c>
      <c r="J7" s="63">
        <f>[3]AUTOMATIC!AE8</f>
        <v>0</v>
      </c>
      <c r="K7" s="63">
        <f>[3]AUTOMATIC!AH8</f>
        <v>0</v>
      </c>
      <c r="L7" s="63">
        <f>[3]AUTOMATIC!AK8</f>
        <v>0</v>
      </c>
      <c r="M7" s="63">
        <f>[3]AUTOMATIC!AO8</f>
        <v>0</v>
      </c>
      <c r="N7" s="63">
        <f>[3]AUTOMATIC!AP8</f>
        <v>0</v>
      </c>
      <c r="O7" s="63">
        <f t="shared" si="0"/>
        <v>149419</v>
      </c>
    </row>
    <row r="8" spans="1:15">
      <c r="A8" s="18" t="s">
        <v>102</v>
      </c>
      <c r="B8" s="63">
        <f>[3]AUTOMATIC!F9</f>
        <v>3664</v>
      </c>
      <c r="C8" s="63">
        <f>[3]AUTOMATIC!J9</f>
        <v>0</v>
      </c>
      <c r="D8" s="63">
        <f>[3]AUTOMATIC!M9</f>
        <v>0</v>
      </c>
      <c r="E8" s="63">
        <f>[3]AUTOMATIC!Q9</f>
        <v>0</v>
      </c>
      <c r="F8" s="63"/>
      <c r="G8" s="63">
        <f>[3]AUTOMATIC!AB9</f>
        <v>0</v>
      </c>
      <c r="H8" s="63">
        <f>[3]AUTOMATIC!AC9</f>
        <v>0</v>
      </c>
      <c r="I8" s="63">
        <f>[3]AUTOMATIC!AD9</f>
        <v>0</v>
      </c>
      <c r="J8" s="63">
        <f>[3]AUTOMATIC!AE9</f>
        <v>0</v>
      </c>
      <c r="K8" s="63">
        <f>[3]AUTOMATIC!AH9</f>
        <v>0</v>
      </c>
      <c r="L8" s="63">
        <f>[3]AUTOMATIC!AK9</f>
        <v>0</v>
      </c>
      <c r="M8" s="63">
        <f>[3]AUTOMATIC!AO9</f>
        <v>0</v>
      </c>
      <c r="N8" s="63">
        <f>[3]AUTOMATIC!AP9</f>
        <v>0</v>
      </c>
      <c r="O8" s="63">
        <f t="shared" si="0"/>
        <v>3664</v>
      </c>
    </row>
    <row r="9" spans="1:15">
      <c r="A9" s="18" t="s">
        <v>103</v>
      </c>
      <c r="B9" s="63">
        <f>[3]AUTOMATIC!F10</f>
        <v>416812</v>
      </c>
      <c r="C9" s="63">
        <f>[3]AUTOMATIC!J10</f>
        <v>0</v>
      </c>
      <c r="D9" s="63">
        <f>[3]AUTOMATIC!M10</f>
        <v>0</v>
      </c>
      <c r="E9" s="63">
        <f>[3]AUTOMATIC!Q10</f>
        <v>0</v>
      </c>
      <c r="F9" s="63"/>
      <c r="G9" s="63">
        <f>[3]AUTOMATIC!AB10</f>
        <v>0</v>
      </c>
      <c r="H9" s="63">
        <f>[3]AUTOMATIC!AC10</f>
        <v>0</v>
      </c>
      <c r="I9" s="63">
        <f>[3]AUTOMATIC!AD10</f>
        <v>0</v>
      </c>
      <c r="J9" s="63">
        <f>[3]AUTOMATIC!AE10</f>
        <v>0</v>
      </c>
      <c r="K9" s="63">
        <f>[3]AUTOMATIC!AH10</f>
        <v>0</v>
      </c>
      <c r="L9" s="63">
        <f>[3]AUTOMATIC!AK10</f>
        <v>0</v>
      </c>
      <c r="M9" s="63">
        <f>[3]AUTOMATIC!AO10</f>
        <v>0</v>
      </c>
      <c r="N9" s="63">
        <f>[3]AUTOMATIC!AP10</f>
        <v>0</v>
      </c>
      <c r="O9" s="63">
        <f t="shared" si="0"/>
        <v>416812</v>
      </c>
    </row>
    <row r="10" spans="1:15">
      <c r="A10" s="18" t="s">
        <v>104</v>
      </c>
      <c r="B10" s="63">
        <f>[3]AUTOMATIC!F11</f>
        <v>310908</v>
      </c>
      <c r="C10" s="63">
        <f>[3]AUTOMATIC!J11</f>
        <v>169960</v>
      </c>
      <c r="D10" s="63">
        <f>[3]AUTOMATIC!M11</f>
        <v>0</v>
      </c>
      <c r="E10" s="63">
        <f>[3]AUTOMATIC!Q11</f>
        <v>10566</v>
      </c>
      <c r="F10" s="63"/>
      <c r="G10" s="63">
        <f>[3]AUTOMATIC!AB11</f>
        <v>0</v>
      </c>
      <c r="H10" s="63">
        <f>[3]AUTOMATIC!AC11</f>
        <v>0</v>
      </c>
      <c r="I10" s="63">
        <f>[3]AUTOMATIC!AD11</f>
        <v>0</v>
      </c>
      <c r="J10" s="63">
        <f>[3]AUTOMATIC!AE11</f>
        <v>0</v>
      </c>
      <c r="K10" s="63">
        <f>[3]AUTOMATIC!AH11</f>
        <v>0</v>
      </c>
      <c r="L10" s="63">
        <f>[3]AUTOMATIC!AK11</f>
        <v>0</v>
      </c>
      <c r="M10" s="63">
        <f>[3]AUTOMATIC!AO11</f>
        <v>0</v>
      </c>
      <c r="N10" s="63">
        <f>[3]AUTOMATIC!AP11</f>
        <v>0</v>
      </c>
      <c r="O10" s="63">
        <f t="shared" si="0"/>
        <v>491434</v>
      </c>
    </row>
    <row r="11" spans="1:15">
      <c r="A11" s="18" t="s">
        <v>105</v>
      </c>
      <c r="B11" s="63">
        <f>[3]AUTOMATIC!F12</f>
        <v>660002</v>
      </c>
      <c r="C11" s="63">
        <f>[3]AUTOMATIC!J12</f>
        <v>36740</v>
      </c>
      <c r="D11" s="63">
        <f>[3]AUTOMATIC!M12</f>
        <v>0</v>
      </c>
      <c r="E11" s="63">
        <f>[3]AUTOMATIC!Q12</f>
        <v>0</v>
      </c>
      <c r="F11" s="63"/>
      <c r="G11" s="63">
        <f>[3]AUTOMATIC!AB12</f>
        <v>0</v>
      </c>
      <c r="H11" s="63">
        <f>[3]AUTOMATIC!AC12</f>
        <v>0</v>
      </c>
      <c r="I11" s="63">
        <f>[3]AUTOMATIC!AD12</f>
        <v>0</v>
      </c>
      <c r="J11" s="63">
        <f>[3]AUTOMATIC!AE12</f>
        <v>0</v>
      </c>
      <c r="K11" s="63">
        <f>[3]AUTOMATIC!AH12</f>
        <v>0</v>
      </c>
      <c r="L11" s="63">
        <f>[3]AUTOMATIC!AK12</f>
        <v>0</v>
      </c>
      <c r="M11" s="63">
        <f>[3]AUTOMATIC!AO12</f>
        <v>0</v>
      </c>
      <c r="N11" s="63">
        <f>[3]AUTOMATIC!AP12</f>
        <v>0</v>
      </c>
      <c r="O11" s="63">
        <f t="shared" si="0"/>
        <v>696742</v>
      </c>
    </row>
    <row r="12" spans="1:15">
      <c r="A12" s="18" t="s">
        <v>106</v>
      </c>
      <c r="B12" s="63">
        <f t="shared" ref="B12:N12" si="1">+B13+B14</f>
        <v>17298003</v>
      </c>
      <c r="C12" s="63">
        <f t="shared" si="1"/>
        <v>0</v>
      </c>
      <c r="D12" s="63">
        <f t="shared" si="1"/>
        <v>278</v>
      </c>
      <c r="E12" s="63">
        <f t="shared" si="1"/>
        <v>0</v>
      </c>
      <c r="F12" s="63"/>
      <c r="G12" s="63">
        <f t="shared" si="1"/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0</v>
      </c>
      <c r="O12" s="63">
        <f>+O13+O14</f>
        <v>17298281</v>
      </c>
    </row>
    <row r="13" spans="1:15" hidden="1">
      <c r="A13" s="18" t="s">
        <v>107</v>
      </c>
      <c r="B13" s="63">
        <f>[3]AUTOMATIC!F14</f>
        <v>41007</v>
      </c>
      <c r="C13" s="63">
        <f>[3]AUTOMATIC!J14</f>
        <v>0</v>
      </c>
      <c r="D13" s="63">
        <f>[3]AUTOMATIC!M14</f>
        <v>0</v>
      </c>
      <c r="E13" s="63">
        <f>[3]AUTOMATIC!Q14</f>
        <v>0</v>
      </c>
      <c r="F13" s="63"/>
      <c r="G13" s="63">
        <f>[3]AUTOMATIC!AB14</f>
        <v>0</v>
      </c>
      <c r="H13" s="63">
        <f>[3]AUTOMATIC!AC14</f>
        <v>0</v>
      </c>
      <c r="I13" s="63">
        <f>[3]AUTOMATIC!AD14</f>
        <v>0</v>
      </c>
      <c r="J13" s="63">
        <f>[3]AUTOMATIC!AE14</f>
        <v>0</v>
      </c>
      <c r="K13" s="63">
        <f>[3]AUTOMATIC!AH14</f>
        <v>0</v>
      </c>
      <c r="L13" s="63">
        <f>[3]AUTOMATIC!AK14</f>
        <v>0</v>
      </c>
      <c r="M13" s="63">
        <f>[3]AUTOMATIC!AO14</f>
        <v>0</v>
      </c>
      <c r="N13" s="63">
        <f>[3]AUTOMATIC!AP14</f>
        <v>0</v>
      </c>
      <c r="O13" s="63">
        <f t="shared" ref="O13:O19" si="2">SUM(B13:N13)</f>
        <v>41007</v>
      </c>
    </row>
    <row r="14" spans="1:15" hidden="1">
      <c r="A14" s="18" t="s">
        <v>108</v>
      </c>
      <c r="B14" s="63">
        <f>[3]AUTOMATIC!F15</f>
        <v>17256996</v>
      </c>
      <c r="C14" s="63">
        <f>[3]AUTOMATIC!J15</f>
        <v>0</v>
      </c>
      <c r="D14" s="63">
        <f>[3]AUTOMATIC!M15</f>
        <v>278</v>
      </c>
      <c r="E14" s="63">
        <f>[3]AUTOMATIC!Q15</f>
        <v>0</v>
      </c>
      <c r="F14" s="63"/>
      <c r="G14" s="63">
        <f>[3]AUTOMATIC!AB15</f>
        <v>0</v>
      </c>
      <c r="H14" s="63">
        <f>[3]AUTOMATIC!AC15</f>
        <v>0</v>
      </c>
      <c r="I14" s="63">
        <f>[3]AUTOMATIC!AD15</f>
        <v>0</v>
      </c>
      <c r="J14" s="63">
        <f>[3]AUTOMATIC!AE15</f>
        <v>0</v>
      </c>
      <c r="K14" s="63">
        <f>[3]AUTOMATIC!AH15</f>
        <v>0</v>
      </c>
      <c r="L14" s="63">
        <f>[3]AUTOMATIC!AK15</f>
        <v>0</v>
      </c>
      <c r="M14" s="63">
        <f>[3]AUTOMATIC!AO15</f>
        <v>0</v>
      </c>
      <c r="N14" s="63">
        <f>[3]AUTOMATIC!AP15</f>
        <v>0</v>
      </c>
      <c r="O14" s="63">
        <f t="shared" si="2"/>
        <v>17257274</v>
      </c>
    </row>
    <row r="15" spans="1:15">
      <c r="A15" s="18" t="s">
        <v>109</v>
      </c>
      <c r="B15" s="63">
        <f>[3]AUTOMATIC!F16</f>
        <v>2128561</v>
      </c>
      <c r="C15" s="63">
        <f>[3]AUTOMATIC!J16</f>
        <v>0</v>
      </c>
      <c r="D15" s="63">
        <f>[3]AUTOMATIC!M16</f>
        <v>0</v>
      </c>
      <c r="E15" s="63">
        <f>[3]AUTOMATIC!Q16</f>
        <v>0</v>
      </c>
      <c r="F15" s="63"/>
      <c r="G15" s="63">
        <f>[3]AUTOMATIC!AB16</f>
        <v>0</v>
      </c>
      <c r="H15" s="63">
        <f>[3]AUTOMATIC!AC16</f>
        <v>0</v>
      </c>
      <c r="I15" s="63">
        <f>[3]AUTOMATIC!AD16</f>
        <v>0</v>
      </c>
      <c r="J15" s="63">
        <f>[3]AUTOMATIC!AE16</f>
        <v>0</v>
      </c>
      <c r="K15" s="63">
        <f>[3]AUTOMATIC!AH16</f>
        <v>0</v>
      </c>
      <c r="L15" s="63">
        <f>[3]AUTOMATIC!AK16</f>
        <v>0</v>
      </c>
      <c r="M15" s="63">
        <f>[3]AUTOMATIC!AO16</f>
        <v>0</v>
      </c>
      <c r="N15" s="63">
        <f>[3]AUTOMATIC!AP16</f>
        <v>0</v>
      </c>
      <c r="O15" s="63">
        <f t="shared" si="2"/>
        <v>2128561</v>
      </c>
    </row>
    <row r="16" spans="1:15">
      <c r="A16" s="18" t="s">
        <v>110</v>
      </c>
      <c r="B16" s="63">
        <f>[3]AUTOMATIC!F17</f>
        <v>26713</v>
      </c>
      <c r="C16" s="63">
        <f>[3]AUTOMATIC!J17</f>
        <v>147885</v>
      </c>
      <c r="D16" s="63">
        <f>[3]AUTOMATIC!M17</f>
        <v>0</v>
      </c>
      <c r="E16" s="63">
        <f>[3]AUTOMATIC!Q17</f>
        <v>282974</v>
      </c>
      <c r="F16" s="63"/>
      <c r="G16" s="63">
        <f>[3]AUTOMATIC!AB17</f>
        <v>0</v>
      </c>
      <c r="H16" s="63">
        <f>[3]AUTOMATIC!AC17</f>
        <v>0</v>
      </c>
      <c r="I16" s="63">
        <f>[3]AUTOMATIC!AD17</f>
        <v>0</v>
      </c>
      <c r="J16" s="63">
        <f>[3]AUTOMATIC!AE17</f>
        <v>0</v>
      </c>
      <c r="K16" s="63">
        <f>[3]AUTOMATIC!AH17</f>
        <v>0</v>
      </c>
      <c r="L16" s="63">
        <f>[3]AUTOMATIC!AK17</f>
        <v>0</v>
      </c>
      <c r="M16" s="63">
        <f>[3]AUTOMATIC!AO17</f>
        <v>0</v>
      </c>
      <c r="N16" s="63">
        <f>[3]AUTOMATIC!AP17</f>
        <v>0</v>
      </c>
      <c r="O16" s="63">
        <f t="shared" si="2"/>
        <v>457572</v>
      </c>
    </row>
    <row r="17" spans="1:15">
      <c r="A17" s="18" t="s">
        <v>111</v>
      </c>
      <c r="B17" s="63">
        <f>[3]AUTOMATIC!F18</f>
        <v>487834</v>
      </c>
      <c r="C17" s="63">
        <f>[3]AUTOMATIC!J18</f>
        <v>37174</v>
      </c>
      <c r="D17" s="63">
        <f>[3]AUTOMATIC!M18</f>
        <v>0</v>
      </c>
      <c r="E17" s="63">
        <f>[3]AUTOMATIC!Q18</f>
        <v>24650</v>
      </c>
      <c r="F17" s="63"/>
      <c r="G17" s="63">
        <f>[3]AUTOMATIC!AB18</f>
        <v>398</v>
      </c>
      <c r="H17" s="63">
        <f>[3]AUTOMATIC!AC18</f>
        <v>0</v>
      </c>
      <c r="I17" s="63">
        <f>[3]AUTOMATIC!AD18</f>
        <v>0</v>
      </c>
      <c r="J17" s="63">
        <f>[3]AUTOMATIC!AE18</f>
        <v>0</v>
      </c>
      <c r="K17" s="63">
        <f>[3]AUTOMATIC!AH18</f>
        <v>0</v>
      </c>
      <c r="L17" s="63">
        <f>[3]AUTOMATIC!AK18</f>
        <v>0</v>
      </c>
      <c r="M17" s="63">
        <f>[3]AUTOMATIC!AO18</f>
        <v>0</v>
      </c>
      <c r="N17" s="63">
        <f>[3]AUTOMATIC!AP18</f>
        <v>0</v>
      </c>
      <c r="O17" s="63">
        <f t="shared" si="2"/>
        <v>550056</v>
      </c>
    </row>
    <row r="18" spans="1:15">
      <c r="A18" s="18" t="s">
        <v>112</v>
      </c>
      <c r="B18" s="63">
        <f>[3]AUTOMATIC!F19</f>
        <v>555607</v>
      </c>
      <c r="C18" s="63">
        <f>[3]AUTOMATIC!J19</f>
        <v>6331</v>
      </c>
      <c r="D18" s="63">
        <f>[3]AUTOMATIC!M19</f>
        <v>5694500</v>
      </c>
      <c r="E18" s="63">
        <f>[3]AUTOMATIC!Q19</f>
        <v>424670</v>
      </c>
      <c r="F18" s="63"/>
      <c r="G18" s="63">
        <f>[3]AUTOMATIC!AB19</f>
        <v>283</v>
      </c>
      <c r="H18" s="63">
        <f>[3]AUTOMATIC!AC19</f>
        <v>0</v>
      </c>
      <c r="I18" s="63">
        <f>[3]AUTOMATIC!AD19</f>
        <v>0</v>
      </c>
      <c r="J18" s="63">
        <f>[3]AUTOMATIC!AE19</f>
        <v>0</v>
      </c>
      <c r="K18" s="63">
        <f>[3]AUTOMATIC!AH19</f>
        <v>0</v>
      </c>
      <c r="L18" s="63">
        <f>[3]AUTOMATIC!AK19</f>
        <v>0</v>
      </c>
      <c r="M18" s="63">
        <f>[3]AUTOMATIC!AO19</f>
        <v>0</v>
      </c>
      <c r="N18" s="63">
        <f>[3]AUTOMATIC!AP19</f>
        <v>599760</v>
      </c>
      <c r="O18" s="63">
        <f t="shared" si="2"/>
        <v>7281151</v>
      </c>
    </row>
    <row r="19" spans="1:15">
      <c r="A19" s="18" t="s">
        <v>113</v>
      </c>
      <c r="B19" s="63">
        <f>[3]AUTOMATIC!F20</f>
        <v>91696</v>
      </c>
      <c r="C19" s="63">
        <f>[3]AUTOMATIC!J20</f>
        <v>0</v>
      </c>
      <c r="D19" s="63">
        <f>[3]AUTOMATIC!M20</f>
        <v>162</v>
      </c>
      <c r="E19" s="63">
        <f>[3]AUTOMATIC!Q20</f>
        <v>0</v>
      </c>
      <c r="F19" s="63"/>
      <c r="G19" s="63">
        <f>[3]AUTOMATIC!AB20</f>
        <v>0</v>
      </c>
      <c r="H19" s="63">
        <f>[3]AUTOMATIC!AC20</f>
        <v>0</v>
      </c>
      <c r="I19" s="63">
        <f>[3]AUTOMATIC!AD20</f>
        <v>0</v>
      </c>
      <c r="J19" s="63">
        <f>[3]AUTOMATIC!AE20</f>
        <v>0</v>
      </c>
      <c r="K19" s="63">
        <f>[3]AUTOMATIC!AH20</f>
        <v>0</v>
      </c>
      <c r="L19" s="63">
        <f>[3]AUTOMATIC!AK20</f>
        <v>0</v>
      </c>
      <c r="M19" s="63">
        <f>[3]AUTOMATIC!AO20</f>
        <v>0</v>
      </c>
      <c r="N19" s="63">
        <f>[3]AUTOMATIC!AP20</f>
        <v>0</v>
      </c>
      <c r="O19" s="63">
        <f t="shared" si="2"/>
        <v>91858</v>
      </c>
    </row>
    <row r="20" spans="1:15" ht="12.75" customHeight="1">
      <c r="A20" s="18" t="s">
        <v>114</v>
      </c>
      <c r="B20" s="63">
        <f t="shared" ref="B20:N20" si="3">+B21+B22</f>
        <v>790297</v>
      </c>
      <c r="C20" s="63">
        <f t="shared" si="3"/>
        <v>630674</v>
      </c>
      <c r="D20" s="63">
        <f t="shared" si="3"/>
        <v>298634</v>
      </c>
      <c r="E20" s="63">
        <f t="shared" si="3"/>
        <v>20421</v>
      </c>
      <c r="F20" s="63"/>
      <c r="G20" s="63">
        <f t="shared" si="3"/>
        <v>0</v>
      </c>
      <c r="H20" s="63">
        <f t="shared" si="3"/>
        <v>0</v>
      </c>
      <c r="I20" s="63">
        <f t="shared" si="3"/>
        <v>0</v>
      </c>
      <c r="J20" s="63">
        <f t="shared" si="3"/>
        <v>0</v>
      </c>
      <c r="K20" s="63">
        <f t="shared" si="3"/>
        <v>0</v>
      </c>
      <c r="L20" s="63">
        <f t="shared" si="3"/>
        <v>0</v>
      </c>
      <c r="M20" s="63">
        <f t="shared" si="3"/>
        <v>0</v>
      </c>
      <c r="N20" s="63">
        <f t="shared" si="3"/>
        <v>0</v>
      </c>
      <c r="O20" s="63">
        <f>+O21+O22</f>
        <v>1740026</v>
      </c>
    </row>
    <row r="21" spans="1:15" hidden="1">
      <c r="A21" s="18" t="s">
        <v>107</v>
      </c>
      <c r="B21" s="63">
        <f>[3]AUTOMATIC!F22</f>
        <v>317979</v>
      </c>
      <c r="C21" s="63">
        <f>[3]AUTOMATIC!J22</f>
        <v>627268</v>
      </c>
      <c r="D21" s="63">
        <f>[3]AUTOMATIC!M22</f>
        <v>298634</v>
      </c>
      <c r="E21" s="63">
        <f>[3]AUTOMATIC!Q22</f>
        <v>20421</v>
      </c>
      <c r="F21" s="63"/>
      <c r="G21" s="63">
        <f>[3]AUTOMATIC!AB22</f>
        <v>0</v>
      </c>
      <c r="H21" s="63">
        <f>[3]AUTOMATIC!AC22</f>
        <v>0</v>
      </c>
      <c r="I21" s="63">
        <f>[3]AUTOMATIC!AD22</f>
        <v>0</v>
      </c>
      <c r="J21" s="63">
        <f>[3]AUTOMATIC!AE22</f>
        <v>0</v>
      </c>
      <c r="K21" s="63">
        <f>[3]AUTOMATIC!AH22</f>
        <v>0</v>
      </c>
      <c r="L21" s="63">
        <f>[3]AUTOMATIC!AK22</f>
        <v>0</v>
      </c>
      <c r="M21" s="63">
        <f>[3]AUTOMATIC!AO22</f>
        <v>0</v>
      </c>
      <c r="N21" s="63">
        <f>[3]AUTOMATIC!AP22</f>
        <v>0</v>
      </c>
      <c r="O21" s="63">
        <f>SUM(B21:N21)</f>
        <v>1264302</v>
      </c>
    </row>
    <row r="22" spans="1:15" hidden="1">
      <c r="A22" s="18" t="s">
        <v>108</v>
      </c>
      <c r="B22" s="63">
        <f>[3]AUTOMATIC!F23</f>
        <v>472318</v>
      </c>
      <c r="C22" s="63">
        <f>[3]AUTOMATIC!J23</f>
        <v>3406</v>
      </c>
      <c r="D22" s="63">
        <f>[3]AUTOMATIC!M23</f>
        <v>0</v>
      </c>
      <c r="E22" s="63">
        <f>[3]AUTOMATIC!Q23</f>
        <v>0</v>
      </c>
      <c r="F22" s="63"/>
      <c r="G22" s="63">
        <f>[3]AUTOMATIC!AB23</f>
        <v>0</v>
      </c>
      <c r="H22" s="63">
        <f>[3]AUTOMATIC!AC23</f>
        <v>0</v>
      </c>
      <c r="I22" s="63">
        <f>[3]AUTOMATIC!AD23</f>
        <v>0</v>
      </c>
      <c r="J22" s="63">
        <f>[3]AUTOMATIC!AE23</f>
        <v>0</v>
      </c>
      <c r="K22" s="63">
        <f>[3]AUTOMATIC!AH23</f>
        <v>0</v>
      </c>
      <c r="L22" s="63">
        <f>[3]AUTOMATIC!AK23</f>
        <v>0</v>
      </c>
      <c r="M22" s="63">
        <f>[3]AUTOMATIC!AO23</f>
        <v>0</v>
      </c>
      <c r="N22" s="63">
        <f>[3]AUTOMATIC!AP23</f>
        <v>0</v>
      </c>
      <c r="O22" s="63">
        <f>SUM(B22:N22)</f>
        <v>475724</v>
      </c>
    </row>
    <row r="23" spans="1:15">
      <c r="A23" s="18" t="s">
        <v>115</v>
      </c>
      <c r="B23" s="63">
        <f>[3]AUTOMATIC!F24</f>
        <v>384151</v>
      </c>
      <c r="C23" s="63">
        <f>[3]AUTOMATIC!J24</f>
        <v>934</v>
      </c>
      <c r="D23" s="63">
        <f>[3]AUTOMATIC!M24</f>
        <v>0</v>
      </c>
      <c r="E23" s="63">
        <f>[3]AUTOMATIC!Q24</f>
        <v>722907</v>
      </c>
      <c r="F23" s="63"/>
      <c r="G23" s="63">
        <f>[3]AUTOMATIC!AB24</f>
        <v>375</v>
      </c>
      <c r="H23" s="63">
        <f>[3]AUTOMATIC!AC24</f>
        <v>0</v>
      </c>
      <c r="I23" s="63">
        <f>[3]AUTOMATIC!AD24</f>
        <v>0</v>
      </c>
      <c r="J23" s="63">
        <f>[3]AUTOMATIC!AE24</f>
        <v>0</v>
      </c>
      <c r="K23" s="63">
        <f>[3]AUTOMATIC!AH24</f>
        <v>18530</v>
      </c>
      <c r="L23" s="63">
        <f>[3]AUTOMATIC!AK24</f>
        <v>0</v>
      </c>
      <c r="M23" s="63">
        <f>[3]AUTOMATIC!AO24</f>
        <v>0</v>
      </c>
      <c r="N23" s="63">
        <f>[3]AUTOMATIC!AP24</f>
        <v>0</v>
      </c>
      <c r="O23" s="63">
        <f>SUM(B23:N23)</f>
        <v>1126897</v>
      </c>
    </row>
    <row r="24" spans="1:15">
      <c r="A24" s="18" t="s">
        <v>116</v>
      </c>
      <c r="B24" s="63">
        <f>[3]AUTOMATIC!F25</f>
        <v>531483</v>
      </c>
      <c r="C24" s="63">
        <f>[3]AUTOMATIC!J25</f>
        <v>0</v>
      </c>
      <c r="D24" s="63">
        <f>[3]AUTOMATIC!M25</f>
        <v>0</v>
      </c>
      <c r="E24" s="63">
        <f>[3]AUTOMATIC!Q25</f>
        <v>294425</v>
      </c>
      <c r="F24" s="63"/>
      <c r="G24" s="63">
        <f>[3]AUTOMATIC!AB25</f>
        <v>60</v>
      </c>
      <c r="H24" s="63">
        <f>[3]AUTOMATIC!AC25</f>
        <v>0</v>
      </c>
      <c r="I24" s="63">
        <f>[3]AUTOMATIC!AD25</f>
        <v>0</v>
      </c>
      <c r="J24" s="63">
        <f>[3]AUTOMATIC!AE25</f>
        <v>0</v>
      </c>
      <c r="K24" s="63">
        <f>[3]AUTOMATIC!AH25</f>
        <v>0</v>
      </c>
      <c r="L24" s="63">
        <f>[3]AUTOMATIC!AK25</f>
        <v>0</v>
      </c>
      <c r="M24" s="63">
        <f>[3]AUTOMATIC!AO25</f>
        <v>0</v>
      </c>
      <c r="N24" s="63">
        <f>[3]AUTOMATIC!AP25</f>
        <v>0</v>
      </c>
      <c r="O24" s="63">
        <f>SUM(B24:N24)</f>
        <v>825968</v>
      </c>
    </row>
    <row r="25" spans="1:15">
      <c r="A25" s="18" t="s">
        <v>117</v>
      </c>
      <c r="B25" s="63">
        <f t="shared" ref="B25:N25" si="4">+B26+B27</f>
        <v>301206</v>
      </c>
      <c r="C25" s="63">
        <f t="shared" si="4"/>
        <v>0</v>
      </c>
      <c r="D25" s="63">
        <f t="shared" si="4"/>
        <v>0</v>
      </c>
      <c r="E25" s="63">
        <f t="shared" si="4"/>
        <v>570</v>
      </c>
      <c r="F25" s="63"/>
      <c r="G25" s="63">
        <f t="shared" si="4"/>
        <v>0</v>
      </c>
      <c r="H25" s="63">
        <f t="shared" si="4"/>
        <v>0</v>
      </c>
      <c r="I25" s="63">
        <f t="shared" si="4"/>
        <v>0</v>
      </c>
      <c r="J25" s="63">
        <f t="shared" si="4"/>
        <v>0</v>
      </c>
      <c r="K25" s="63">
        <f t="shared" si="4"/>
        <v>0</v>
      </c>
      <c r="L25" s="63">
        <f t="shared" si="4"/>
        <v>0</v>
      </c>
      <c r="M25" s="63">
        <f t="shared" si="4"/>
        <v>0</v>
      </c>
      <c r="N25" s="63">
        <f t="shared" si="4"/>
        <v>0</v>
      </c>
      <c r="O25" s="63">
        <f>+O26+O27</f>
        <v>301776</v>
      </c>
    </row>
    <row r="26" spans="1:15" hidden="1">
      <c r="A26" s="18" t="s">
        <v>107</v>
      </c>
      <c r="B26" s="63">
        <f>[3]AUTOMATIC!F27</f>
        <v>186915</v>
      </c>
      <c r="C26" s="63">
        <f>[3]AUTOMATIC!J27</f>
        <v>0</v>
      </c>
      <c r="D26" s="63">
        <f>[3]AUTOMATIC!M27</f>
        <v>0</v>
      </c>
      <c r="E26" s="63">
        <f>[3]AUTOMATIC!Q27</f>
        <v>570</v>
      </c>
      <c r="F26" s="63"/>
      <c r="G26" s="63">
        <f>[3]AUTOMATIC!AB27</f>
        <v>0</v>
      </c>
      <c r="H26" s="63">
        <f>[3]AUTOMATIC!AC27</f>
        <v>0</v>
      </c>
      <c r="I26" s="63">
        <f>[3]AUTOMATIC!AD27</f>
        <v>0</v>
      </c>
      <c r="J26" s="63">
        <f>[3]AUTOMATIC!AE27</f>
        <v>0</v>
      </c>
      <c r="K26" s="63">
        <f>[3]AUTOMATIC!AH27</f>
        <v>0</v>
      </c>
      <c r="L26" s="63">
        <f>[3]AUTOMATIC!AK27</f>
        <v>0</v>
      </c>
      <c r="M26" s="63">
        <f>[3]AUTOMATIC!AO27</f>
        <v>0</v>
      </c>
      <c r="N26" s="63">
        <f>[3]AUTOMATIC!AP27</f>
        <v>0</v>
      </c>
      <c r="O26" s="63">
        <f>SUM(B26:N26)</f>
        <v>187485</v>
      </c>
    </row>
    <row r="27" spans="1:15" hidden="1">
      <c r="A27" s="18" t="s">
        <v>108</v>
      </c>
      <c r="B27" s="63">
        <f>[3]AUTOMATIC!F28</f>
        <v>114291</v>
      </c>
      <c r="C27" s="63">
        <f>[3]AUTOMATIC!J28</f>
        <v>0</v>
      </c>
      <c r="D27" s="63">
        <f>[3]AUTOMATIC!M28</f>
        <v>0</v>
      </c>
      <c r="E27" s="63">
        <f>[3]AUTOMATIC!Q28</f>
        <v>0</v>
      </c>
      <c r="F27" s="63"/>
      <c r="G27" s="63">
        <f>[3]AUTOMATIC!AB28</f>
        <v>0</v>
      </c>
      <c r="H27" s="63">
        <f>[3]AUTOMATIC!AC28</f>
        <v>0</v>
      </c>
      <c r="I27" s="63">
        <f>[3]AUTOMATIC!AD28</f>
        <v>0</v>
      </c>
      <c r="J27" s="63">
        <f>[3]AUTOMATIC!AE28</f>
        <v>0</v>
      </c>
      <c r="K27" s="63">
        <f>[3]AUTOMATIC!AH28</f>
        <v>0</v>
      </c>
      <c r="L27" s="63">
        <f>[3]AUTOMATIC!AK28</f>
        <v>0</v>
      </c>
      <c r="M27" s="63">
        <f>[3]AUTOMATIC!AO28</f>
        <v>0</v>
      </c>
      <c r="N27" s="63">
        <f>[3]AUTOMATIC!AP28</f>
        <v>0</v>
      </c>
      <c r="O27" s="63">
        <f>SUM(B27:N27)</f>
        <v>114291</v>
      </c>
    </row>
    <row r="28" spans="1:15">
      <c r="A28" s="18" t="s">
        <v>118</v>
      </c>
      <c r="B28" s="63">
        <f>[3]AUTOMATIC!F29</f>
        <v>189463</v>
      </c>
      <c r="C28" s="63">
        <f>[3]AUTOMATIC!J29</f>
        <v>0</v>
      </c>
      <c r="D28" s="63">
        <f>[3]AUTOMATIC!M29</f>
        <v>1441270</v>
      </c>
      <c r="E28" s="63">
        <f>[3]AUTOMATIC!Q29</f>
        <v>880615</v>
      </c>
      <c r="F28" s="63"/>
      <c r="G28" s="63">
        <f>[3]AUTOMATIC!AB29</f>
        <v>0</v>
      </c>
      <c r="H28" s="63">
        <f>[3]AUTOMATIC!AC29</f>
        <v>0</v>
      </c>
      <c r="I28" s="63">
        <f>[3]AUTOMATIC!AD29</f>
        <v>0</v>
      </c>
      <c r="J28" s="63">
        <f>[3]AUTOMATIC!AE29</f>
        <v>0</v>
      </c>
      <c r="K28" s="63">
        <f>[3]AUTOMATIC!AH29</f>
        <v>1424253</v>
      </c>
      <c r="L28" s="63">
        <f>[3]AUTOMATIC!AK29</f>
        <v>11294533</v>
      </c>
      <c r="M28" s="63">
        <f>[3]AUTOMATIC!AO29</f>
        <v>0</v>
      </c>
      <c r="N28" s="63">
        <f>[3]AUTOMATIC!AP29</f>
        <v>0</v>
      </c>
      <c r="O28" s="63">
        <f>SUM(B28:N28)</f>
        <v>15230134</v>
      </c>
    </row>
    <row r="29" spans="1:15">
      <c r="A29" s="18" t="s">
        <v>119</v>
      </c>
      <c r="B29" s="63">
        <f t="shared" ref="B29:N29" si="5">+B30+B31</f>
        <v>447412</v>
      </c>
      <c r="C29" s="63">
        <f t="shared" si="5"/>
        <v>0</v>
      </c>
      <c r="D29" s="63">
        <f t="shared" si="5"/>
        <v>1034213</v>
      </c>
      <c r="E29" s="63">
        <f t="shared" si="5"/>
        <v>0</v>
      </c>
      <c r="F29" s="63">
        <f t="shared" si="5"/>
        <v>12652165</v>
      </c>
      <c r="G29" s="63">
        <f t="shared" si="5"/>
        <v>85</v>
      </c>
      <c r="H29" s="63">
        <f t="shared" si="5"/>
        <v>0</v>
      </c>
      <c r="I29" s="63">
        <f t="shared" si="5"/>
        <v>0</v>
      </c>
      <c r="J29" s="63">
        <f t="shared" si="5"/>
        <v>0</v>
      </c>
      <c r="K29" s="63">
        <f t="shared" si="5"/>
        <v>0</v>
      </c>
      <c r="L29" s="63">
        <f t="shared" si="5"/>
        <v>0</v>
      </c>
      <c r="M29" s="63">
        <f t="shared" si="5"/>
        <v>0</v>
      </c>
      <c r="N29" s="63">
        <f t="shared" si="5"/>
        <v>0</v>
      </c>
      <c r="O29" s="63">
        <f>+O30+O31</f>
        <v>14133875</v>
      </c>
    </row>
    <row r="30" spans="1:15" hidden="1">
      <c r="A30" s="18" t="s">
        <v>107</v>
      </c>
      <c r="B30" s="63">
        <f>[3]AUTOMATIC!F31</f>
        <v>73170</v>
      </c>
      <c r="C30" s="63">
        <f>[3]AUTOMATIC!J31</f>
        <v>0</v>
      </c>
      <c r="D30" s="63">
        <f>[3]AUTOMATIC!M31</f>
        <v>1034213</v>
      </c>
      <c r="E30" s="63">
        <f>[3]AUTOMATIC!Q31</f>
        <v>0</v>
      </c>
      <c r="F30" s="63">
        <f>[3]AUTOMATIC!U31</f>
        <v>12652165</v>
      </c>
      <c r="G30" s="63">
        <f>[3]AUTOMATIC!AB31</f>
        <v>0</v>
      </c>
      <c r="H30" s="63">
        <f>[3]AUTOMATIC!AC31</f>
        <v>0</v>
      </c>
      <c r="I30" s="63">
        <f>[3]AUTOMATIC!AD31</f>
        <v>0</v>
      </c>
      <c r="J30" s="63">
        <f>[3]AUTOMATIC!AE31</f>
        <v>0</v>
      </c>
      <c r="K30" s="63">
        <f>[3]AUTOMATIC!AH31</f>
        <v>0</v>
      </c>
      <c r="L30" s="63">
        <f>[3]AUTOMATIC!AK31</f>
        <v>0</v>
      </c>
      <c r="M30" s="63">
        <f>[3]AUTOMATIC!AO31</f>
        <v>0</v>
      </c>
      <c r="N30" s="63">
        <f>[3]AUTOMATIC!AP31</f>
        <v>0</v>
      </c>
      <c r="O30" s="63">
        <f t="shared" ref="O30:O46" si="6">SUM(B30:N30)</f>
        <v>13759548</v>
      </c>
    </row>
    <row r="31" spans="1:15" hidden="1">
      <c r="A31" s="18" t="s">
        <v>108</v>
      </c>
      <c r="B31" s="63">
        <f>[3]AUTOMATIC!F32</f>
        <v>374242</v>
      </c>
      <c r="C31" s="63">
        <f>[3]AUTOMATIC!J32</f>
        <v>0</v>
      </c>
      <c r="D31" s="63">
        <f>[3]AUTOMATIC!M32</f>
        <v>0</v>
      </c>
      <c r="E31" s="63">
        <f>[3]AUTOMATIC!Q32</f>
        <v>0</v>
      </c>
      <c r="F31" s="63">
        <f>[3]AUTOMATIC!U32</f>
        <v>0</v>
      </c>
      <c r="G31" s="63">
        <f>[3]AUTOMATIC!AB32</f>
        <v>85</v>
      </c>
      <c r="H31" s="63">
        <f>[3]AUTOMATIC!AC32</f>
        <v>0</v>
      </c>
      <c r="I31" s="63">
        <f>[3]AUTOMATIC!AD32</f>
        <v>0</v>
      </c>
      <c r="J31" s="63">
        <f>[3]AUTOMATIC!AE32</f>
        <v>0</v>
      </c>
      <c r="K31" s="63">
        <f>[3]AUTOMATIC!AH32</f>
        <v>0</v>
      </c>
      <c r="L31" s="63">
        <f>[3]AUTOMATIC!AK32</f>
        <v>0</v>
      </c>
      <c r="M31" s="63">
        <f>[3]AUTOMATIC!AO32</f>
        <v>0</v>
      </c>
      <c r="N31" s="63">
        <f>[3]AUTOMATIC!AP32</f>
        <v>0</v>
      </c>
      <c r="O31" s="63">
        <f t="shared" si="6"/>
        <v>374327</v>
      </c>
    </row>
    <row r="32" spans="1:15">
      <c r="A32" s="18" t="s">
        <v>120</v>
      </c>
      <c r="B32" s="63">
        <f>[3]AUTOMATIC!F33</f>
        <v>245822</v>
      </c>
      <c r="C32" s="63">
        <f>[3]AUTOMATIC!J33</f>
        <v>4858</v>
      </c>
      <c r="D32" s="63">
        <f>[3]AUTOMATIC!M33</f>
        <v>38108</v>
      </c>
      <c r="E32" s="63">
        <f>[3]AUTOMATIC!Q33</f>
        <v>0</v>
      </c>
      <c r="F32" s="63"/>
      <c r="G32" s="63">
        <f>[3]AUTOMATIC!AB33</f>
        <v>1137</v>
      </c>
      <c r="H32" s="63">
        <f>[3]AUTOMATIC!AC33</f>
        <v>0</v>
      </c>
      <c r="I32" s="63">
        <f>[3]AUTOMATIC!AD33</f>
        <v>0</v>
      </c>
      <c r="J32" s="63">
        <f>[3]AUTOMATIC!AE33</f>
        <v>0</v>
      </c>
      <c r="K32" s="63">
        <f>[3]AUTOMATIC!AH33</f>
        <v>263009</v>
      </c>
      <c r="L32" s="63">
        <f>[3]AUTOMATIC!AK33</f>
        <v>0</v>
      </c>
      <c r="M32" s="63">
        <f>[3]AUTOMATIC!AO33</f>
        <v>0</v>
      </c>
      <c r="N32" s="63">
        <f>[3]AUTOMATIC!AP33</f>
        <v>0</v>
      </c>
      <c r="O32" s="63">
        <f t="shared" si="6"/>
        <v>552934</v>
      </c>
    </row>
    <row r="33" spans="1:15">
      <c r="A33" s="18" t="s">
        <v>121</v>
      </c>
      <c r="B33" s="63">
        <f>[3]AUTOMATIC!F34</f>
        <v>89191</v>
      </c>
      <c r="C33" s="63">
        <f>[3]AUTOMATIC!J34</f>
        <v>271326</v>
      </c>
      <c r="D33" s="63">
        <f>[3]AUTOMATIC!M34</f>
        <v>28924</v>
      </c>
      <c r="E33" s="63">
        <f>[3]AUTOMATIC!Q34</f>
        <v>0</v>
      </c>
      <c r="F33" s="63"/>
      <c r="G33" s="63">
        <f>[3]AUTOMATIC!AB34</f>
        <v>0</v>
      </c>
      <c r="H33" s="63">
        <f>[3]AUTOMATIC!AC34</f>
        <v>0</v>
      </c>
      <c r="I33" s="63">
        <f>[3]AUTOMATIC!AD34</f>
        <v>0</v>
      </c>
      <c r="J33" s="63">
        <f>[3]AUTOMATIC!AE34</f>
        <v>0</v>
      </c>
      <c r="K33" s="63">
        <f>[3]AUTOMATIC!AH34</f>
        <v>35844</v>
      </c>
      <c r="L33" s="63">
        <f>[3]AUTOMATIC!AK34</f>
        <v>0</v>
      </c>
      <c r="M33" s="63">
        <f>[3]AUTOMATIC!AO34</f>
        <v>0</v>
      </c>
      <c r="N33" s="63">
        <f>[3]AUTOMATIC!AP34</f>
        <v>0</v>
      </c>
      <c r="O33" s="63">
        <f t="shared" si="6"/>
        <v>425285</v>
      </c>
    </row>
    <row r="34" spans="1:15">
      <c r="A34" s="18" t="s">
        <v>122</v>
      </c>
      <c r="B34" s="63">
        <f>[3]AUTOMATIC!F35</f>
        <v>26410</v>
      </c>
      <c r="C34" s="63">
        <f>[3]AUTOMATIC!J35</f>
        <v>0</v>
      </c>
      <c r="D34" s="63">
        <f>[3]AUTOMATIC!M35</f>
        <v>0</v>
      </c>
      <c r="E34" s="63">
        <f>[3]AUTOMATIC!Q35</f>
        <v>0</v>
      </c>
      <c r="F34" s="63"/>
      <c r="G34" s="63">
        <f>[3]AUTOMATIC!AB35</f>
        <v>0</v>
      </c>
      <c r="H34" s="63">
        <f>[3]AUTOMATIC!AC35</f>
        <v>0</v>
      </c>
      <c r="I34" s="63">
        <f>[3]AUTOMATIC!AD35</f>
        <v>0</v>
      </c>
      <c r="J34" s="63">
        <f>[3]AUTOMATIC!AE35</f>
        <v>0</v>
      </c>
      <c r="K34" s="63">
        <f>[3]AUTOMATIC!AH35</f>
        <v>0</v>
      </c>
      <c r="L34" s="63">
        <f>[3]AUTOMATIC!AK35</f>
        <v>0</v>
      </c>
      <c r="M34" s="63">
        <f>[3]AUTOMATIC!AO35</f>
        <v>0</v>
      </c>
      <c r="N34" s="63">
        <f>[3]AUTOMATIC!AP35</f>
        <v>0</v>
      </c>
      <c r="O34" s="63">
        <f t="shared" si="6"/>
        <v>26410</v>
      </c>
    </row>
    <row r="35" spans="1:15">
      <c r="A35" s="18" t="s">
        <v>123</v>
      </c>
      <c r="B35" s="63">
        <f>[3]AUTOMATIC!F36</f>
        <v>98377</v>
      </c>
      <c r="C35" s="63">
        <f>[3]AUTOMATIC!J36</f>
        <v>24129</v>
      </c>
      <c r="D35" s="63">
        <f>[3]AUTOMATIC!M36</f>
        <v>109</v>
      </c>
      <c r="E35" s="63">
        <f>[3]AUTOMATIC!Q36</f>
        <v>4026</v>
      </c>
      <c r="F35" s="63"/>
      <c r="G35" s="63">
        <f>[3]AUTOMATIC!AB36</f>
        <v>0</v>
      </c>
      <c r="H35" s="63">
        <f>[3]AUTOMATIC!AC36</f>
        <v>0</v>
      </c>
      <c r="I35" s="63">
        <f>[3]AUTOMATIC!AD36</f>
        <v>0</v>
      </c>
      <c r="J35" s="63">
        <f>[3]AUTOMATIC!AE36</f>
        <v>0</v>
      </c>
      <c r="K35" s="63">
        <f>[3]AUTOMATIC!AH36</f>
        <v>0</v>
      </c>
      <c r="L35" s="63">
        <f>[3]AUTOMATIC!AK36</f>
        <v>0</v>
      </c>
      <c r="M35" s="63">
        <f>[3]AUTOMATIC!AO36</f>
        <v>0</v>
      </c>
      <c r="N35" s="63">
        <f>[3]AUTOMATIC!AP36</f>
        <v>0</v>
      </c>
      <c r="O35" s="63">
        <f t="shared" si="6"/>
        <v>126641</v>
      </c>
    </row>
    <row r="36" spans="1:15">
      <c r="A36" s="18" t="s">
        <v>124</v>
      </c>
      <c r="B36" s="63">
        <f>[3]AUTOMATIC!F37</f>
        <v>124462</v>
      </c>
      <c r="C36" s="63">
        <f>[3]AUTOMATIC!J37</f>
        <v>0</v>
      </c>
      <c r="D36" s="63">
        <f>[3]AUTOMATIC!M37</f>
        <v>2077362</v>
      </c>
      <c r="E36" s="63">
        <f>[3]AUTOMATIC!Q37</f>
        <v>557949</v>
      </c>
      <c r="F36" s="63">
        <f>[3]AUTOMATIC!U37</f>
        <v>0</v>
      </c>
      <c r="G36" s="63">
        <f>[3]AUTOMATIC!AB37</f>
        <v>116</v>
      </c>
      <c r="H36" s="63">
        <f>[3]AUTOMATIC!AC37</f>
        <v>0</v>
      </c>
      <c r="I36" s="63">
        <f>[3]AUTOMATIC!AD37</f>
        <v>0</v>
      </c>
      <c r="J36" s="63">
        <f>[3]AUTOMATIC!AE37</f>
        <v>0</v>
      </c>
      <c r="K36" s="63">
        <f>[3]AUTOMATIC!AH37</f>
        <v>0</v>
      </c>
      <c r="L36" s="63">
        <f>[3]AUTOMATIC!AK37</f>
        <v>0</v>
      </c>
      <c r="M36" s="63">
        <f>[3]AUTOMATIC!AO37</f>
        <v>0</v>
      </c>
      <c r="N36" s="63">
        <f>[3]AUTOMATIC!AP37</f>
        <v>0</v>
      </c>
      <c r="O36" s="63">
        <f t="shared" si="6"/>
        <v>2759889</v>
      </c>
    </row>
    <row r="37" spans="1:15">
      <c r="A37" s="18" t="s">
        <v>125</v>
      </c>
      <c r="B37" s="63">
        <f>[3]AUTOMATIC!F38</f>
        <v>115388</v>
      </c>
      <c r="C37" s="63">
        <f>[3]AUTOMATIC!J38</f>
        <v>76335</v>
      </c>
      <c r="D37" s="63">
        <f>[3]AUTOMATIC!M38</f>
        <v>216</v>
      </c>
      <c r="E37" s="63">
        <f>[3]AUTOMATIC!Q38</f>
        <v>0</v>
      </c>
      <c r="F37" s="63"/>
      <c r="G37" s="63">
        <f>[3]AUTOMATIC!AB38</f>
        <v>793</v>
      </c>
      <c r="H37" s="63">
        <f>[3]AUTOMATIC!AC38</f>
        <v>0</v>
      </c>
      <c r="I37" s="63">
        <f>[3]AUTOMATIC!AD38</f>
        <v>0</v>
      </c>
      <c r="J37" s="63">
        <f>[3]AUTOMATIC!AE38</f>
        <v>0</v>
      </c>
      <c r="K37" s="63">
        <f>[3]AUTOMATIC!AH38</f>
        <v>0</v>
      </c>
      <c r="L37" s="63">
        <f>[3]AUTOMATIC!AK38</f>
        <v>0</v>
      </c>
      <c r="M37" s="63">
        <f>[3]AUTOMATIC!AO38</f>
        <v>0</v>
      </c>
      <c r="N37" s="63">
        <f>[3]AUTOMATIC!AP38</f>
        <v>0</v>
      </c>
      <c r="O37" s="63">
        <f t="shared" si="6"/>
        <v>192732</v>
      </c>
    </row>
    <row r="38" spans="1:15">
      <c r="A38" s="18" t="s">
        <v>126</v>
      </c>
      <c r="B38" s="63">
        <f>[3]AUTOMATIC!F39</f>
        <v>59373</v>
      </c>
      <c r="C38" s="63">
        <f>[3]AUTOMATIC!J39</f>
        <v>0</v>
      </c>
      <c r="D38" s="63">
        <f>[3]AUTOMATIC!M39</f>
        <v>0</v>
      </c>
      <c r="E38" s="63">
        <f>[3]AUTOMATIC!Q39</f>
        <v>0</v>
      </c>
      <c r="F38" s="63"/>
      <c r="G38" s="63">
        <f>[3]AUTOMATIC!AB39</f>
        <v>653</v>
      </c>
      <c r="H38" s="63">
        <f>[3]AUTOMATIC!AC39</f>
        <v>0</v>
      </c>
      <c r="I38" s="63">
        <f>[3]AUTOMATIC!AD39</f>
        <v>0</v>
      </c>
      <c r="J38" s="63">
        <f>[3]AUTOMATIC!AE39</f>
        <v>0</v>
      </c>
      <c r="K38" s="63">
        <f>[3]AUTOMATIC!AH39</f>
        <v>0</v>
      </c>
      <c r="L38" s="63">
        <f>[3]AUTOMATIC!AK39</f>
        <v>0</v>
      </c>
      <c r="M38" s="63">
        <f>[3]AUTOMATIC!AO39</f>
        <v>0</v>
      </c>
      <c r="N38" s="63">
        <f>[3]AUTOMATIC!AP39</f>
        <v>0</v>
      </c>
      <c r="O38" s="63">
        <f t="shared" si="6"/>
        <v>60026</v>
      </c>
    </row>
    <row r="39" spans="1:15">
      <c r="A39" s="18" t="s">
        <v>127</v>
      </c>
      <c r="B39" s="63">
        <f>[3]AUTOMATIC!F40</f>
        <v>197601</v>
      </c>
      <c r="C39" s="63">
        <f>[3]AUTOMATIC!J40</f>
        <v>0</v>
      </c>
      <c r="D39" s="63">
        <f>[3]AUTOMATIC!M40</f>
        <v>0</v>
      </c>
      <c r="E39" s="63">
        <f>[3]AUTOMATIC!Q40</f>
        <v>0</v>
      </c>
      <c r="F39" s="63"/>
      <c r="G39" s="63">
        <f>[3]AUTOMATIC!AB40</f>
        <v>0</v>
      </c>
      <c r="H39" s="63">
        <f>[3]AUTOMATIC!AC40</f>
        <v>0</v>
      </c>
      <c r="I39" s="63">
        <f>[3]AUTOMATIC!AD40</f>
        <v>0</v>
      </c>
      <c r="J39" s="63">
        <f>[3]AUTOMATIC!AE40</f>
        <v>0</v>
      </c>
      <c r="K39" s="63">
        <f>[3]AUTOMATIC!AH40</f>
        <v>0</v>
      </c>
      <c r="L39" s="63">
        <f>[3]AUTOMATIC!AK40</f>
        <v>0</v>
      </c>
      <c r="M39" s="63">
        <f>[3]AUTOMATIC!AO40</f>
        <v>0</v>
      </c>
      <c r="N39" s="63">
        <f>[3]AUTOMATIC!AP40</f>
        <v>0</v>
      </c>
      <c r="O39" s="63">
        <f t="shared" si="6"/>
        <v>197601</v>
      </c>
    </row>
    <row r="40" spans="1:15" hidden="1">
      <c r="A40" s="18" t="s">
        <v>128</v>
      </c>
      <c r="B40" s="63">
        <f>[3]AUTOMATIC!F41</f>
        <v>0</v>
      </c>
      <c r="C40" s="63">
        <f>[3]AUTOMATIC!J41</f>
        <v>0</v>
      </c>
      <c r="D40" s="63">
        <f>[3]AUTOMATIC!M41</f>
        <v>0</v>
      </c>
      <c r="E40" s="63">
        <f>[3]AUTOMATIC!Q41</f>
        <v>0</v>
      </c>
      <c r="F40" s="63"/>
      <c r="G40" s="63">
        <f>[3]AUTOMATIC!AB41</f>
        <v>0</v>
      </c>
      <c r="H40" s="63">
        <f>[3]AUTOMATIC!AC41</f>
        <v>0</v>
      </c>
      <c r="I40" s="63">
        <f>[3]AUTOMATIC!AD41</f>
        <v>0</v>
      </c>
      <c r="J40" s="63">
        <f>[3]AUTOMATIC!AE41</f>
        <v>0</v>
      </c>
      <c r="K40" s="63">
        <f>[3]AUTOMATIC!AH41</f>
        <v>0</v>
      </c>
      <c r="L40" s="63">
        <f>[3]AUTOMATIC!AK41</f>
        <v>0</v>
      </c>
      <c r="M40" s="63">
        <f>[3]AUTOMATIC!AO41</f>
        <v>0</v>
      </c>
      <c r="N40" s="63">
        <f>[3]AUTOMATIC!AP41</f>
        <v>0</v>
      </c>
      <c r="O40" s="63">
        <f t="shared" si="6"/>
        <v>0</v>
      </c>
    </row>
    <row r="41" spans="1:15">
      <c r="A41" s="18" t="s">
        <v>129</v>
      </c>
      <c r="B41" s="63">
        <f>[3]AUTOMATIC!F42</f>
        <v>751489</v>
      </c>
      <c r="C41" s="63">
        <f>[3]AUTOMATIC!J42</f>
        <v>0</v>
      </c>
      <c r="D41" s="63">
        <f>[3]AUTOMATIC!M42</f>
        <v>0</v>
      </c>
      <c r="E41" s="63">
        <f>[3]AUTOMATIC!Q42</f>
        <v>0</v>
      </c>
      <c r="F41" s="63"/>
      <c r="G41" s="63">
        <f>[3]AUTOMATIC!AB42</f>
        <v>0</v>
      </c>
      <c r="H41" s="63">
        <f>[3]AUTOMATIC!AC42</f>
        <v>0</v>
      </c>
      <c r="I41" s="63">
        <f>[3]AUTOMATIC!AD42</f>
        <v>0</v>
      </c>
      <c r="J41" s="63">
        <f>[3]AUTOMATIC!AE42</f>
        <v>0</v>
      </c>
      <c r="K41" s="63">
        <f>[3]AUTOMATIC!AH42</f>
        <v>0</v>
      </c>
      <c r="L41" s="63">
        <f>[3]AUTOMATIC!AK42</f>
        <v>0</v>
      </c>
      <c r="M41" s="63">
        <f>[3]AUTOMATIC!AO42</f>
        <v>0</v>
      </c>
      <c r="N41" s="63">
        <f>[3]AUTOMATIC!AP42</f>
        <v>0</v>
      </c>
      <c r="O41" s="63">
        <f t="shared" si="6"/>
        <v>751489</v>
      </c>
    </row>
    <row r="42" spans="1:15">
      <c r="A42" s="18" t="s">
        <v>130</v>
      </c>
      <c r="B42" s="63">
        <f>[3]AUTOMATIC!F43</f>
        <v>44876</v>
      </c>
      <c r="C42" s="63">
        <f>[3]AUTOMATIC!J43</f>
        <v>0</v>
      </c>
      <c r="D42" s="63">
        <f>[3]AUTOMATIC!M43</f>
        <v>0</v>
      </c>
      <c r="E42" s="63">
        <f>[3]AUTOMATIC!Q43</f>
        <v>0</v>
      </c>
      <c r="F42" s="63"/>
      <c r="G42" s="63">
        <f>[3]AUTOMATIC!AB43</f>
        <v>0</v>
      </c>
      <c r="H42" s="63">
        <f>[3]AUTOMATIC!AC43</f>
        <v>0</v>
      </c>
      <c r="I42" s="63">
        <f>[3]AUTOMATIC!AD43</f>
        <v>0</v>
      </c>
      <c r="J42" s="63">
        <f>[3]AUTOMATIC!AE43</f>
        <v>0</v>
      </c>
      <c r="K42" s="63">
        <f>[3]AUTOMATIC!AH43</f>
        <v>0</v>
      </c>
      <c r="L42" s="63">
        <f>[3]AUTOMATIC!AK43</f>
        <v>0</v>
      </c>
      <c r="M42" s="63">
        <f>[3]AUTOMATIC!AO43</f>
        <v>0</v>
      </c>
      <c r="N42" s="63">
        <f>[3]AUTOMATIC!AP43</f>
        <v>0</v>
      </c>
      <c r="O42" s="63">
        <f t="shared" si="6"/>
        <v>44876</v>
      </c>
    </row>
    <row r="43" spans="1:15">
      <c r="A43" s="18" t="s">
        <v>131</v>
      </c>
      <c r="B43" s="63">
        <f>[3]AUTOMATIC!F44</f>
        <v>412296</v>
      </c>
      <c r="C43" s="63">
        <f>[3]AUTOMATIC!J44</f>
        <v>0</v>
      </c>
      <c r="D43" s="63">
        <f>[3]AUTOMATIC!M44</f>
        <v>0</v>
      </c>
      <c r="E43" s="63">
        <f>[3]AUTOMATIC!Q44</f>
        <v>0</v>
      </c>
      <c r="F43" s="63"/>
      <c r="G43" s="63">
        <f>[3]AUTOMATIC!AB44</f>
        <v>0</v>
      </c>
      <c r="H43" s="63">
        <f>[3]AUTOMATIC!AC44</f>
        <v>0</v>
      </c>
      <c r="I43" s="63">
        <f>[3]AUTOMATIC!AD44</f>
        <v>0</v>
      </c>
      <c r="J43" s="63">
        <f>[3]AUTOMATIC!AE44</f>
        <v>0</v>
      </c>
      <c r="K43" s="63">
        <f>[3]AUTOMATIC!AH44</f>
        <v>0</v>
      </c>
      <c r="L43" s="63">
        <f>[3]AUTOMATIC!AK44</f>
        <v>0</v>
      </c>
      <c r="M43" s="63">
        <f>[3]AUTOMATIC!AO44</f>
        <v>0</v>
      </c>
      <c r="N43" s="63">
        <f>[3]AUTOMATIC!AP44</f>
        <v>0</v>
      </c>
      <c r="O43" s="63">
        <f t="shared" si="6"/>
        <v>412296</v>
      </c>
    </row>
    <row r="44" spans="1:15">
      <c r="A44" s="18" t="s">
        <v>132</v>
      </c>
      <c r="B44" s="63">
        <f>[3]AUTOMATIC!F45</f>
        <v>145245</v>
      </c>
      <c r="C44" s="63">
        <f>[3]AUTOMATIC!J45</f>
        <v>0</v>
      </c>
      <c r="D44" s="63">
        <f>[3]AUTOMATIC!M45</f>
        <v>0</v>
      </c>
      <c r="E44" s="63">
        <f>[3]AUTOMATIC!Q45</f>
        <v>0</v>
      </c>
      <c r="F44" s="63"/>
      <c r="G44" s="63">
        <f>[3]AUTOMATIC!AB45</f>
        <v>0</v>
      </c>
      <c r="H44" s="63">
        <f>[3]AUTOMATIC!AC45</f>
        <v>0</v>
      </c>
      <c r="I44" s="63">
        <f>[3]AUTOMATIC!AD45</f>
        <v>0</v>
      </c>
      <c r="J44" s="63">
        <f>[3]AUTOMATIC!AE45</f>
        <v>0</v>
      </c>
      <c r="K44" s="63">
        <f>[3]AUTOMATIC!AH45</f>
        <v>0</v>
      </c>
      <c r="L44" s="63">
        <f>[3]AUTOMATIC!AK45</f>
        <v>0</v>
      </c>
      <c r="M44" s="63">
        <f>[3]AUTOMATIC!AO45</f>
        <v>0</v>
      </c>
      <c r="N44" s="63">
        <f>[3]AUTOMATIC!AP45</f>
        <v>0</v>
      </c>
      <c r="O44" s="63">
        <f t="shared" si="6"/>
        <v>145245</v>
      </c>
    </row>
    <row r="45" spans="1:15">
      <c r="A45" s="18" t="s">
        <v>133</v>
      </c>
      <c r="B45" s="63">
        <f>[3]AUTOMATIC!F46</f>
        <v>55874</v>
      </c>
      <c r="C45" s="63">
        <f>[3]AUTOMATIC!J46</f>
        <v>0</v>
      </c>
      <c r="D45" s="63">
        <f>[3]AUTOMATIC!M46</f>
        <v>0</v>
      </c>
      <c r="E45" s="63">
        <f>[3]AUTOMATIC!Q46</f>
        <v>0</v>
      </c>
      <c r="F45" s="63"/>
      <c r="G45" s="63">
        <f>[3]AUTOMATIC!AB46</f>
        <v>0</v>
      </c>
      <c r="H45" s="63">
        <f>[3]AUTOMATIC!AC46</f>
        <v>0</v>
      </c>
      <c r="I45" s="63">
        <f>[3]AUTOMATIC!AD46</f>
        <v>0</v>
      </c>
      <c r="J45" s="63">
        <f>[3]AUTOMATIC!AE46</f>
        <v>0</v>
      </c>
      <c r="K45" s="63">
        <f>[3]AUTOMATIC!AH46</f>
        <v>3167</v>
      </c>
      <c r="L45" s="63">
        <f>[3]AUTOMATIC!AK46</f>
        <v>0</v>
      </c>
      <c r="M45" s="63">
        <f>[3]AUTOMATIC!AO46</f>
        <v>0</v>
      </c>
      <c r="N45" s="63">
        <f>[3]AUTOMATIC!AP46</f>
        <v>0</v>
      </c>
      <c r="O45" s="63">
        <f t="shared" si="6"/>
        <v>59041</v>
      </c>
    </row>
    <row r="46" spans="1:15">
      <c r="A46" s="18" t="s">
        <v>134</v>
      </c>
      <c r="B46" s="63">
        <f>[3]AUTOMATIC!F47</f>
        <v>19850</v>
      </c>
      <c r="C46" s="63">
        <f>[3]AUTOMATIC!J47</f>
        <v>0</v>
      </c>
      <c r="D46" s="63">
        <f>[3]AUTOMATIC!M47</f>
        <v>0</v>
      </c>
      <c r="E46" s="63">
        <f>[3]AUTOMATIC!Q47</f>
        <v>0</v>
      </c>
      <c r="F46" s="63"/>
      <c r="G46" s="63">
        <f>[3]AUTOMATIC!AB47</f>
        <v>0</v>
      </c>
      <c r="H46" s="63">
        <f>[3]AUTOMATIC!AC47</f>
        <v>0</v>
      </c>
      <c r="I46" s="63">
        <f>[3]AUTOMATIC!AD47</f>
        <v>0</v>
      </c>
      <c r="J46" s="63">
        <f>[3]AUTOMATIC!AE47</f>
        <v>0</v>
      </c>
      <c r="K46" s="63">
        <f>[3]AUTOMATIC!AH47</f>
        <v>0</v>
      </c>
      <c r="L46" s="63">
        <f>[3]AUTOMATIC!AK47</f>
        <v>0</v>
      </c>
      <c r="M46" s="63">
        <f>[3]AUTOMATIC!AO47</f>
        <v>0</v>
      </c>
      <c r="N46" s="63">
        <f>[3]AUTOMATIC!AP47</f>
        <v>0</v>
      </c>
      <c r="O46" s="63">
        <f t="shared" si="6"/>
        <v>19850</v>
      </c>
    </row>
    <row r="47" spans="1:15" hidden="1">
      <c r="A47" s="18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15">
      <c r="A48" s="18" t="s">
        <v>135</v>
      </c>
      <c r="B48" s="20">
        <f>SUM(B49:B52)+SUM(B55:B66)+SUM(B71:B87)</f>
        <v>289393</v>
      </c>
      <c r="C48" s="20">
        <f t="shared" ref="C48:O48" si="7">SUM(C49:C52)+SUM(C55:C66)+SUM(C71:C87)</f>
        <v>34620</v>
      </c>
      <c r="D48" s="20">
        <f t="shared" si="7"/>
        <v>19355</v>
      </c>
      <c r="E48" s="20">
        <f t="shared" si="7"/>
        <v>1393976</v>
      </c>
      <c r="F48" s="20">
        <f t="shared" si="7"/>
        <v>0</v>
      </c>
      <c r="G48" s="20">
        <f t="shared" si="7"/>
        <v>351</v>
      </c>
      <c r="H48" s="20">
        <f t="shared" si="7"/>
        <v>0</v>
      </c>
      <c r="I48" s="20">
        <f t="shared" si="7"/>
        <v>0</v>
      </c>
      <c r="J48" s="20">
        <f t="shared" si="7"/>
        <v>0</v>
      </c>
      <c r="K48" s="20">
        <f t="shared" si="7"/>
        <v>0</v>
      </c>
      <c r="L48" s="20">
        <f t="shared" si="7"/>
        <v>0</v>
      </c>
      <c r="M48" s="20">
        <f t="shared" si="7"/>
        <v>0</v>
      </c>
      <c r="N48" s="20">
        <f t="shared" si="7"/>
        <v>0</v>
      </c>
      <c r="O48" s="20">
        <f t="shared" si="7"/>
        <v>1737695</v>
      </c>
    </row>
    <row r="49" spans="1:15" hidden="1">
      <c r="A49" s="18" t="s">
        <v>47</v>
      </c>
      <c r="B49" s="63">
        <f>[3]AUTOMATIC!F50</f>
        <v>0</v>
      </c>
      <c r="C49" s="63">
        <f>[3]AUTOMATIC!J50</f>
        <v>0</v>
      </c>
      <c r="D49" s="63">
        <f>[3]AUTOMATIC!M50</f>
        <v>0</v>
      </c>
      <c r="E49" s="63">
        <f>[3]AUTOMATIC!Q50</f>
        <v>0</v>
      </c>
      <c r="F49" s="63"/>
      <c r="G49" s="63">
        <f>[3]AUTOMATIC!AB50</f>
        <v>0</v>
      </c>
      <c r="H49" s="63">
        <f>[3]AUTOMATIC!AC50</f>
        <v>0</v>
      </c>
      <c r="I49" s="63">
        <f>[3]AUTOMATIC!AD50</f>
        <v>0</v>
      </c>
      <c r="J49" s="63">
        <f>[3]AUTOMATIC!AE50</f>
        <v>0</v>
      </c>
      <c r="K49" s="63">
        <f>[3]AUTOMATIC!AH50</f>
        <v>0</v>
      </c>
      <c r="L49" s="63">
        <f>[3]AUTOMATIC!AK50</f>
        <v>0</v>
      </c>
      <c r="M49" s="63">
        <f>[3]AUTOMATIC!AO50</f>
        <v>0</v>
      </c>
      <c r="N49" s="63">
        <f>[3]AUTOMATIC!AP50</f>
        <v>0</v>
      </c>
      <c r="O49" s="63">
        <f>SUM(B49:N49)</f>
        <v>0</v>
      </c>
    </row>
    <row r="50" spans="1:15">
      <c r="A50" s="18" t="s">
        <v>48</v>
      </c>
      <c r="B50" s="63">
        <f>[3]AUTOMATIC!F51</f>
        <v>2126</v>
      </c>
      <c r="C50" s="63">
        <f>[3]AUTOMATIC!J51</f>
        <v>0</v>
      </c>
      <c r="D50" s="63">
        <f>[3]AUTOMATIC!M51</f>
        <v>0</v>
      </c>
      <c r="E50" s="63">
        <f>[3]AUTOMATIC!Q51</f>
        <v>0</v>
      </c>
      <c r="F50" s="63"/>
      <c r="G50" s="63">
        <f>[3]AUTOMATIC!AB51</f>
        <v>0</v>
      </c>
      <c r="H50" s="63">
        <f>[3]AUTOMATIC!AC51</f>
        <v>0</v>
      </c>
      <c r="I50" s="63">
        <f>[3]AUTOMATIC!AD51</f>
        <v>0</v>
      </c>
      <c r="J50" s="63">
        <f>[3]AUTOMATIC!AE51</f>
        <v>0</v>
      </c>
      <c r="K50" s="63">
        <f>[3]AUTOMATIC!AH51</f>
        <v>0</v>
      </c>
      <c r="L50" s="63">
        <f>[3]AUTOMATIC!AK51</f>
        <v>0</v>
      </c>
      <c r="M50" s="63">
        <f>[3]AUTOMATIC!AO51</f>
        <v>0</v>
      </c>
      <c r="N50" s="63">
        <f>[3]AUTOMATIC!AP51</f>
        <v>0</v>
      </c>
      <c r="O50" s="63">
        <f>SUM(B50:N50)</f>
        <v>2126</v>
      </c>
    </row>
    <row r="51" spans="1:15">
      <c r="A51" s="18" t="s">
        <v>49</v>
      </c>
      <c r="B51" s="63">
        <f>[3]AUTOMATIC!F52</f>
        <v>2143</v>
      </c>
      <c r="C51" s="63">
        <f>[3]AUTOMATIC!J52</f>
        <v>0</v>
      </c>
      <c r="D51" s="63">
        <f>[3]AUTOMATIC!M52</f>
        <v>0</v>
      </c>
      <c r="E51" s="63">
        <f>[3]AUTOMATIC!Q52</f>
        <v>0</v>
      </c>
      <c r="F51" s="63"/>
      <c r="G51" s="63">
        <f>[3]AUTOMATIC!AB52</f>
        <v>0</v>
      </c>
      <c r="H51" s="63">
        <f>[3]AUTOMATIC!AC52</f>
        <v>0</v>
      </c>
      <c r="I51" s="63">
        <f>[3]AUTOMATIC!AD52</f>
        <v>0</v>
      </c>
      <c r="J51" s="63">
        <f>[3]AUTOMATIC!AE52</f>
        <v>0</v>
      </c>
      <c r="K51" s="63">
        <f>[3]AUTOMATIC!AH52</f>
        <v>0</v>
      </c>
      <c r="L51" s="63">
        <f>[3]AUTOMATIC!AK52</f>
        <v>0</v>
      </c>
      <c r="M51" s="63">
        <f>[3]AUTOMATIC!AO52</f>
        <v>0</v>
      </c>
      <c r="N51" s="63">
        <f>[3]AUTOMATIC!AP52</f>
        <v>0</v>
      </c>
      <c r="O51" s="63">
        <f>SUM(B51:N51)</f>
        <v>2143</v>
      </c>
    </row>
    <row r="52" spans="1:15" ht="14.25" customHeight="1">
      <c r="A52" s="18" t="s">
        <v>50</v>
      </c>
      <c r="B52" s="63">
        <f t="shared" ref="B52:M52" si="8">+B53+B54</f>
        <v>22446</v>
      </c>
      <c r="C52" s="63">
        <f t="shared" si="8"/>
        <v>0</v>
      </c>
      <c r="D52" s="63">
        <f t="shared" si="8"/>
        <v>0</v>
      </c>
      <c r="E52" s="63">
        <f t="shared" si="8"/>
        <v>774847</v>
      </c>
      <c r="F52" s="63"/>
      <c r="G52" s="63">
        <f t="shared" si="8"/>
        <v>0</v>
      </c>
      <c r="H52" s="63">
        <f t="shared" si="8"/>
        <v>0</v>
      </c>
      <c r="I52" s="63">
        <f t="shared" si="8"/>
        <v>0</v>
      </c>
      <c r="J52" s="63">
        <f t="shared" si="8"/>
        <v>0</v>
      </c>
      <c r="K52" s="63">
        <f t="shared" si="8"/>
        <v>0</v>
      </c>
      <c r="L52" s="63">
        <f t="shared" si="8"/>
        <v>0</v>
      </c>
      <c r="M52" s="63">
        <f t="shared" si="8"/>
        <v>0</v>
      </c>
      <c r="N52" s="63">
        <f>+N53+N54</f>
        <v>0</v>
      </c>
      <c r="O52" s="63">
        <f>+O53+O54</f>
        <v>797293</v>
      </c>
    </row>
    <row r="53" spans="1:15" ht="15" hidden="1" customHeight="1">
      <c r="A53" s="18" t="s">
        <v>136</v>
      </c>
      <c r="B53" s="63">
        <f>[3]AUTOMATIC!F54</f>
        <v>8241</v>
      </c>
      <c r="C53" s="63">
        <f>[3]AUTOMATIC!J54</f>
        <v>0</v>
      </c>
      <c r="D53" s="63">
        <f>[3]AUTOMATIC!M54</f>
        <v>0</v>
      </c>
      <c r="E53" s="63">
        <f>[3]AUTOMATIC!Q54</f>
        <v>774847</v>
      </c>
      <c r="F53" s="63"/>
      <c r="G53" s="63">
        <f>[3]AUTOMATIC!AB54</f>
        <v>0</v>
      </c>
      <c r="H53" s="63">
        <f>[3]AUTOMATIC!AC54</f>
        <v>0</v>
      </c>
      <c r="I53" s="63">
        <f>[3]AUTOMATIC!AD54</f>
        <v>0</v>
      </c>
      <c r="J53" s="63">
        <f>[3]AUTOMATIC!AE54</f>
        <v>0</v>
      </c>
      <c r="K53" s="63">
        <f>[3]AUTOMATIC!AH54</f>
        <v>0</v>
      </c>
      <c r="L53" s="63">
        <f>[3]AUTOMATIC!AK54</f>
        <v>0</v>
      </c>
      <c r="M53" s="63">
        <f>[3]AUTOMATIC!AO54</f>
        <v>0</v>
      </c>
      <c r="N53" s="63">
        <f>[3]AUTOMATIC!AP54</f>
        <v>0</v>
      </c>
      <c r="O53" s="63">
        <f t="shared" ref="O53:O65" si="9">SUM(B53:N53)</f>
        <v>783088</v>
      </c>
    </row>
    <row r="54" spans="1:15" ht="13.5" hidden="1" customHeight="1">
      <c r="A54" s="18" t="s">
        <v>137</v>
      </c>
      <c r="B54" s="63">
        <f>[3]AUTOMATIC!F55</f>
        <v>14205</v>
      </c>
      <c r="C54" s="63">
        <f>[3]AUTOMATIC!J55</f>
        <v>0</v>
      </c>
      <c r="D54" s="63">
        <f>[3]AUTOMATIC!M55</f>
        <v>0</v>
      </c>
      <c r="E54" s="63">
        <f>[3]AUTOMATIC!Q55</f>
        <v>0</v>
      </c>
      <c r="F54" s="63"/>
      <c r="G54" s="63">
        <f>[3]AUTOMATIC!AB55</f>
        <v>0</v>
      </c>
      <c r="H54" s="63">
        <f>[3]AUTOMATIC!AC55</f>
        <v>0</v>
      </c>
      <c r="I54" s="63">
        <f>[3]AUTOMATIC!AD55</f>
        <v>0</v>
      </c>
      <c r="J54" s="63">
        <f>[3]AUTOMATIC!AE55</f>
        <v>0</v>
      </c>
      <c r="K54" s="63">
        <f>[3]AUTOMATIC!AH55</f>
        <v>0</v>
      </c>
      <c r="L54" s="63">
        <f>[3]AUTOMATIC!AK55</f>
        <v>0</v>
      </c>
      <c r="M54" s="63">
        <f>[3]AUTOMATIC!AO55</f>
        <v>0</v>
      </c>
      <c r="N54" s="63">
        <f>[3]AUTOMATIC!AP55</f>
        <v>0</v>
      </c>
      <c r="O54" s="63">
        <f t="shared" si="9"/>
        <v>14205</v>
      </c>
    </row>
    <row r="55" spans="1:15">
      <c r="A55" s="18" t="s">
        <v>53</v>
      </c>
      <c r="B55" s="63">
        <f>[3]AUTOMATIC!F56</f>
        <v>2583</v>
      </c>
      <c r="C55" s="63">
        <f>[3]AUTOMATIC!J56</f>
        <v>0</v>
      </c>
      <c r="D55" s="63">
        <f>[3]AUTOMATIC!M56</f>
        <v>0</v>
      </c>
      <c r="E55" s="63">
        <f>[3]AUTOMATIC!Q56</f>
        <v>0</v>
      </c>
      <c r="F55" s="63"/>
      <c r="G55" s="63">
        <f>[3]AUTOMATIC!AB56</f>
        <v>0</v>
      </c>
      <c r="H55" s="63">
        <f>[3]AUTOMATIC!AC56</f>
        <v>0</v>
      </c>
      <c r="I55" s="63">
        <f>[3]AUTOMATIC!AD56</f>
        <v>0</v>
      </c>
      <c r="J55" s="63">
        <f>[3]AUTOMATIC!AE56</f>
        <v>0</v>
      </c>
      <c r="K55" s="63">
        <f>[3]AUTOMATIC!AH56</f>
        <v>0</v>
      </c>
      <c r="L55" s="63">
        <f>[3]AUTOMATIC!AK56</f>
        <v>0</v>
      </c>
      <c r="M55" s="63">
        <f>[3]AUTOMATIC!AO56</f>
        <v>0</v>
      </c>
      <c r="N55" s="63">
        <f>[3]AUTOMATIC!AP56</f>
        <v>0</v>
      </c>
      <c r="O55" s="63">
        <f t="shared" si="9"/>
        <v>2583</v>
      </c>
    </row>
    <row r="56" spans="1:15">
      <c r="A56" s="18" t="s">
        <v>54</v>
      </c>
      <c r="B56" s="63">
        <f>[3]AUTOMATIC!F57</f>
        <v>3615</v>
      </c>
      <c r="C56" s="63">
        <f>[3]AUTOMATIC!J57</f>
        <v>0</v>
      </c>
      <c r="D56" s="63">
        <f>[3]AUTOMATIC!M57</f>
        <v>0</v>
      </c>
      <c r="E56" s="63">
        <f>[3]AUTOMATIC!Q57</f>
        <v>0</v>
      </c>
      <c r="F56" s="63"/>
      <c r="G56" s="63">
        <f>[3]AUTOMATIC!AB57</f>
        <v>0</v>
      </c>
      <c r="H56" s="63">
        <f>[3]AUTOMATIC!AC57</f>
        <v>0</v>
      </c>
      <c r="I56" s="63">
        <f>[3]AUTOMATIC!AD57</f>
        <v>0</v>
      </c>
      <c r="J56" s="63">
        <f>[3]AUTOMATIC!AE57</f>
        <v>0</v>
      </c>
      <c r="K56" s="63">
        <f>[3]AUTOMATIC!AH57</f>
        <v>0</v>
      </c>
      <c r="L56" s="63">
        <f>[3]AUTOMATIC!AK57</f>
        <v>0</v>
      </c>
      <c r="M56" s="63">
        <f>[3]AUTOMATIC!AO57</f>
        <v>0</v>
      </c>
      <c r="N56" s="63">
        <f>[3]AUTOMATIC!AP57</f>
        <v>0</v>
      </c>
      <c r="O56" s="63">
        <f t="shared" si="9"/>
        <v>3615</v>
      </c>
    </row>
    <row r="57" spans="1:15">
      <c r="A57" s="18" t="s">
        <v>55</v>
      </c>
      <c r="B57" s="63">
        <f>[3]AUTOMATIC!F58</f>
        <v>10828</v>
      </c>
      <c r="C57" s="63">
        <f>[3]AUTOMATIC!J58</f>
        <v>0</v>
      </c>
      <c r="D57" s="63">
        <f>[3]AUTOMATIC!M58</f>
        <v>0</v>
      </c>
      <c r="E57" s="63">
        <f>[3]AUTOMATIC!Q58</f>
        <v>0</v>
      </c>
      <c r="F57" s="63"/>
      <c r="G57" s="63">
        <f>[3]AUTOMATIC!AB58</f>
        <v>0</v>
      </c>
      <c r="H57" s="63">
        <f>[3]AUTOMATIC!AC58</f>
        <v>0</v>
      </c>
      <c r="I57" s="63">
        <f>[3]AUTOMATIC!AD58</f>
        <v>0</v>
      </c>
      <c r="J57" s="63">
        <f>[3]AUTOMATIC!AE58</f>
        <v>0</v>
      </c>
      <c r="K57" s="63">
        <f>[3]AUTOMATIC!AH58</f>
        <v>0</v>
      </c>
      <c r="L57" s="63">
        <f>[3]AUTOMATIC!AK58</f>
        <v>0</v>
      </c>
      <c r="M57" s="63">
        <f>[3]AUTOMATIC!AO58</f>
        <v>0</v>
      </c>
      <c r="N57" s="63">
        <f>[3]AUTOMATIC!AP58</f>
        <v>0</v>
      </c>
      <c r="O57" s="63">
        <f t="shared" si="9"/>
        <v>10828</v>
      </c>
    </row>
    <row r="58" spans="1:15">
      <c r="A58" s="18" t="s">
        <v>56</v>
      </c>
      <c r="B58" s="63">
        <f>[3]AUTOMATIC!F59</f>
        <v>695</v>
      </c>
      <c r="C58" s="63">
        <f>[3]AUTOMATIC!J59</f>
        <v>0</v>
      </c>
      <c r="D58" s="63">
        <f>[3]AUTOMATIC!M59</f>
        <v>0</v>
      </c>
      <c r="E58" s="63">
        <f>[3]AUTOMATIC!Q59</f>
        <v>82307</v>
      </c>
      <c r="F58" s="63"/>
      <c r="G58" s="63">
        <f>[3]AUTOMATIC!AB59</f>
        <v>0</v>
      </c>
      <c r="H58" s="63">
        <f>[3]AUTOMATIC!AC59</f>
        <v>0</v>
      </c>
      <c r="I58" s="63">
        <f>[3]AUTOMATIC!AD59</f>
        <v>0</v>
      </c>
      <c r="J58" s="63">
        <f>[3]AUTOMATIC!AE59</f>
        <v>0</v>
      </c>
      <c r="K58" s="63">
        <f>[3]AUTOMATIC!AH59</f>
        <v>0</v>
      </c>
      <c r="L58" s="63">
        <f>[3]AUTOMATIC!AK59</f>
        <v>0</v>
      </c>
      <c r="M58" s="63">
        <f>[3]AUTOMATIC!AO59</f>
        <v>0</v>
      </c>
      <c r="N58" s="63">
        <f>[3]AUTOMATIC!AP59</f>
        <v>0</v>
      </c>
      <c r="O58" s="63">
        <f t="shared" si="9"/>
        <v>83002</v>
      </c>
    </row>
    <row r="59" spans="1:15">
      <c r="A59" s="18" t="s">
        <v>57</v>
      </c>
      <c r="B59" s="63">
        <f>[3]AUTOMATIC!F60</f>
        <v>4576</v>
      </c>
      <c r="C59" s="63">
        <f>[3]AUTOMATIC!J60</f>
        <v>0</v>
      </c>
      <c r="D59" s="63">
        <f>[3]AUTOMATIC!M60</f>
        <v>0</v>
      </c>
      <c r="E59" s="63">
        <f>[3]AUTOMATIC!Q60</f>
        <v>7810</v>
      </c>
      <c r="F59" s="63"/>
      <c r="G59" s="63">
        <f>[3]AUTOMATIC!AB60</f>
        <v>0</v>
      </c>
      <c r="H59" s="63">
        <f>[3]AUTOMATIC!AC60</f>
        <v>0</v>
      </c>
      <c r="I59" s="63">
        <f>[3]AUTOMATIC!AD60</f>
        <v>0</v>
      </c>
      <c r="J59" s="63">
        <f>[3]AUTOMATIC!AE60</f>
        <v>0</v>
      </c>
      <c r="K59" s="63">
        <f>[3]AUTOMATIC!AH60</f>
        <v>0</v>
      </c>
      <c r="L59" s="63">
        <f>[3]AUTOMATIC!AK60</f>
        <v>0</v>
      </c>
      <c r="M59" s="63">
        <f>[3]AUTOMATIC!AO60</f>
        <v>0</v>
      </c>
      <c r="N59" s="63">
        <f>[3]AUTOMATIC!AP60</f>
        <v>0</v>
      </c>
      <c r="O59" s="63">
        <f t="shared" si="9"/>
        <v>12386</v>
      </c>
    </row>
    <row r="60" spans="1:15">
      <c r="A60" s="18" t="s">
        <v>216</v>
      </c>
      <c r="B60" s="63">
        <f>[3]AUTOMATIC!F61</f>
        <v>818</v>
      </c>
      <c r="C60" s="63">
        <f>[3]AUTOMATIC!J61</f>
        <v>0</v>
      </c>
      <c r="D60" s="63">
        <f>[3]AUTOMATIC!M61</f>
        <v>0</v>
      </c>
      <c r="E60" s="63">
        <f>[3]AUTOMATIC!Q61</f>
        <v>0</v>
      </c>
      <c r="F60" s="63"/>
      <c r="G60" s="63">
        <f>[3]AUTOMATIC!AB61</f>
        <v>0</v>
      </c>
      <c r="H60" s="63">
        <f>[3]AUTOMATIC!AC61</f>
        <v>0</v>
      </c>
      <c r="I60" s="63">
        <f>[3]AUTOMATIC!AD61</f>
        <v>0</v>
      </c>
      <c r="J60" s="63">
        <f>[3]AUTOMATIC!AE61</f>
        <v>0</v>
      </c>
      <c r="K60" s="63">
        <f>[3]AUTOMATIC!AH61</f>
        <v>0</v>
      </c>
      <c r="L60" s="63">
        <f>[3]AUTOMATIC!AK61</f>
        <v>0</v>
      </c>
      <c r="M60" s="63">
        <f>[3]AUTOMATIC!AO61</f>
        <v>0</v>
      </c>
      <c r="N60" s="63">
        <f>[3]AUTOMATIC!AP61</f>
        <v>0</v>
      </c>
      <c r="O60" s="63">
        <f>SUM(B60:N60)</f>
        <v>818</v>
      </c>
    </row>
    <row r="61" spans="1:15">
      <c r="A61" s="18" t="s">
        <v>59</v>
      </c>
      <c r="B61" s="63">
        <f>[3]AUTOMATIC!F62</f>
        <v>16759</v>
      </c>
      <c r="C61" s="63">
        <f>[3]AUTOMATIC!J62</f>
        <v>0</v>
      </c>
      <c r="D61" s="63">
        <f>[3]AUTOMATIC!M62</f>
        <v>0</v>
      </c>
      <c r="E61" s="63">
        <f>[3]AUTOMATIC!Q62</f>
        <v>191634</v>
      </c>
      <c r="F61" s="63"/>
      <c r="G61" s="63">
        <f>[3]AUTOMATIC!AB62</f>
        <v>0</v>
      </c>
      <c r="H61" s="63">
        <f>[3]AUTOMATIC!AC62</f>
        <v>0</v>
      </c>
      <c r="I61" s="63">
        <f>[3]AUTOMATIC!AD62</f>
        <v>0</v>
      </c>
      <c r="J61" s="63">
        <f>[3]AUTOMATIC!AE62</f>
        <v>0</v>
      </c>
      <c r="K61" s="63">
        <f>[3]AUTOMATIC!AH62</f>
        <v>0</v>
      </c>
      <c r="L61" s="63">
        <f>[3]AUTOMATIC!AK62</f>
        <v>0</v>
      </c>
      <c r="M61" s="63">
        <f>[3]AUTOMATIC!AO62</f>
        <v>0</v>
      </c>
      <c r="N61" s="63">
        <f>[3]AUTOMATIC!AP62</f>
        <v>0</v>
      </c>
      <c r="O61" s="63">
        <f>SUM(B61:N61)</f>
        <v>208393</v>
      </c>
    </row>
    <row r="62" spans="1:15">
      <c r="A62" s="18" t="s">
        <v>60</v>
      </c>
      <c r="B62" s="63">
        <f>[3]AUTOMATIC!F63</f>
        <v>3243</v>
      </c>
      <c r="C62" s="63">
        <f>[3]AUTOMATIC!J63</f>
        <v>0</v>
      </c>
      <c r="D62" s="63">
        <f>[3]AUTOMATIC!M63</f>
        <v>0</v>
      </c>
      <c r="E62" s="63">
        <f>[3]AUTOMATIC!Q63</f>
        <v>0</v>
      </c>
      <c r="F62" s="63"/>
      <c r="G62" s="63">
        <f>[3]AUTOMATIC!AB63</f>
        <v>0</v>
      </c>
      <c r="H62" s="63">
        <f>[3]AUTOMATIC!AC63</f>
        <v>0</v>
      </c>
      <c r="I62" s="63">
        <f>[3]AUTOMATIC!AD63</f>
        <v>0</v>
      </c>
      <c r="J62" s="63">
        <f>[3]AUTOMATIC!AE63</f>
        <v>0</v>
      </c>
      <c r="K62" s="63">
        <f>[3]AUTOMATIC!AH63</f>
        <v>0</v>
      </c>
      <c r="L62" s="63">
        <f>[3]AUTOMATIC!AK63</f>
        <v>0</v>
      </c>
      <c r="M62" s="63">
        <f>[3]AUTOMATIC!AO63</f>
        <v>0</v>
      </c>
      <c r="N62" s="63">
        <f>[3]AUTOMATIC!AP63</f>
        <v>0</v>
      </c>
      <c r="O62" s="63">
        <f>SUM(B62:N62)</f>
        <v>3243</v>
      </c>
    </row>
    <row r="63" spans="1:15" hidden="1">
      <c r="A63" s="18" t="s">
        <v>61</v>
      </c>
      <c r="B63" s="63">
        <f>[3]AUTOMATIC!F64</f>
        <v>0</v>
      </c>
      <c r="C63" s="63">
        <f>[3]AUTOMATIC!J64</f>
        <v>0</v>
      </c>
      <c r="D63" s="63">
        <f>[3]AUTOMATIC!M64</f>
        <v>0</v>
      </c>
      <c r="E63" s="63">
        <f>[3]AUTOMATIC!Q64</f>
        <v>0</v>
      </c>
      <c r="F63" s="63"/>
      <c r="G63" s="63">
        <f>[3]AUTOMATIC!AB64</f>
        <v>0</v>
      </c>
      <c r="H63" s="63">
        <f>[3]AUTOMATIC!AC64</f>
        <v>0</v>
      </c>
      <c r="I63" s="63">
        <f>[3]AUTOMATIC!AD64</f>
        <v>0</v>
      </c>
      <c r="J63" s="63">
        <f>[3]AUTOMATIC!AE64</f>
        <v>0</v>
      </c>
      <c r="K63" s="63">
        <f>[3]AUTOMATIC!AH64</f>
        <v>0</v>
      </c>
      <c r="L63" s="63">
        <f>[3]AUTOMATIC!AK64</f>
        <v>0</v>
      </c>
      <c r="M63" s="63">
        <f>[3]AUTOMATIC!AO64</f>
        <v>0</v>
      </c>
      <c r="N63" s="63">
        <f>[3]AUTOMATIC!AP64</f>
        <v>0</v>
      </c>
      <c r="O63" s="63">
        <f t="shared" si="9"/>
        <v>0</v>
      </c>
    </row>
    <row r="64" spans="1:15">
      <c r="A64" s="18" t="s">
        <v>62</v>
      </c>
      <c r="B64" s="63">
        <f>[3]AUTOMATIC!F65</f>
        <v>1476</v>
      </c>
      <c r="C64" s="63">
        <f>[3]AUTOMATIC!J65</f>
        <v>0</v>
      </c>
      <c r="D64" s="63">
        <f>[3]AUTOMATIC!M65</f>
        <v>0</v>
      </c>
      <c r="E64" s="63">
        <f>[3]AUTOMATIC!Q65</f>
        <v>0</v>
      </c>
      <c r="F64" s="63"/>
      <c r="G64" s="63">
        <f>[3]AUTOMATIC!AB65</f>
        <v>0</v>
      </c>
      <c r="H64" s="63">
        <f>[3]AUTOMATIC!AC65</f>
        <v>0</v>
      </c>
      <c r="I64" s="63">
        <f>[3]AUTOMATIC!AD65</f>
        <v>0</v>
      </c>
      <c r="J64" s="63">
        <f>[3]AUTOMATIC!AE65</f>
        <v>0</v>
      </c>
      <c r="K64" s="63">
        <f>[3]AUTOMATIC!AH65</f>
        <v>0</v>
      </c>
      <c r="L64" s="63">
        <f>[3]AUTOMATIC!AK65</f>
        <v>0</v>
      </c>
      <c r="M64" s="63">
        <f>[3]AUTOMATIC!AO65</f>
        <v>0</v>
      </c>
      <c r="N64" s="63">
        <f>[3]AUTOMATIC!AP65</f>
        <v>0</v>
      </c>
      <c r="O64" s="63">
        <f t="shared" si="9"/>
        <v>1476</v>
      </c>
    </row>
    <row r="65" spans="1:15">
      <c r="A65" s="18" t="s">
        <v>63</v>
      </c>
      <c r="B65" s="63">
        <f>[3]AUTOMATIC!F66</f>
        <v>1015</v>
      </c>
      <c r="C65" s="63">
        <f>[3]AUTOMATIC!J66</f>
        <v>0</v>
      </c>
      <c r="D65" s="63">
        <f>[3]AUTOMATIC!M66</f>
        <v>0</v>
      </c>
      <c r="E65" s="63">
        <f>[3]AUTOMATIC!Q66</f>
        <v>0</v>
      </c>
      <c r="F65" s="63"/>
      <c r="G65" s="63">
        <f>[3]AUTOMATIC!AB66</f>
        <v>0</v>
      </c>
      <c r="H65" s="63">
        <f>[3]AUTOMATIC!AC66</f>
        <v>0</v>
      </c>
      <c r="I65" s="63">
        <f>[3]AUTOMATIC!AD66</f>
        <v>0</v>
      </c>
      <c r="J65" s="63">
        <f>[3]AUTOMATIC!AE66</f>
        <v>0</v>
      </c>
      <c r="K65" s="63">
        <f>[3]AUTOMATIC!AH66</f>
        <v>0</v>
      </c>
      <c r="L65" s="63">
        <f>[3]AUTOMATIC!AK66</f>
        <v>0</v>
      </c>
      <c r="M65" s="63">
        <f>[3]AUTOMATIC!AO66</f>
        <v>0</v>
      </c>
      <c r="N65" s="63">
        <f>[3]AUTOMATIC!AP66</f>
        <v>0</v>
      </c>
      <c r="O65" s="63">
        <f t="shared" si="9"/>
        <v>1015</v>
      </c>
    </row>
    <row r="66" spans="1:15">
      <c r="A66" s="18" t="s">
        <v>64</v>
      </c>
      <c r="B66" s="20">
        <f t="shared" ref="B66:N66" si="10">SUM(B67:B70)</f>
        <v>15102</v>
      </c>
      <c r="C66" s="20">
        <f t="shared" si="10"/>
        <v>675</v>
      </c>
      <c r="D66" s="20">
        <f t="shared" si="10"/>
        <v>0</v>
      </c>
      <c r="E66" s="20">
        <f t="shared" si="10"/>
        <v>311159</v>
      </c>
      <c r="F66" s="20"/>
      <c r="G66" s="20">
        <f t="shared" si="10"/>
        <v>0</v>
      </c>
      <c r="H66" s="20">
        <f t="shared" si="10"/>
        <v>0</v>
      </c>
      <c r="I66" s="20">
        <f t="shared" si="10"/>
        <v>0</v>
      </c>
      <c r="J66" s="20">
        <f t="shared" si="10"/>
        <v>0</v>
      </c>
      <c r="K66" s="20">
        <f t="shared" si="10"/>
        <v>0</v>
      </c>
      <c r="L66" s="20">
        <f t="shared" si="10"/>
        <v>0</v>
      </c>
      <c r="M66" s="20">
        <f t="shared" si="10"/>
        <v>0</v>
      </c>
      <c r="N66" s="20">
        <f t="shared" si="10"/>
        <v>0</v>
      </c>
      <c r="O66" s="20">
        <f>SUM(O67:O70)</f>
        <v>326936</v>
      </c>
    </row>
    <row r="67" spans="1:15">
      <c r="A67" s="18" t="s">
        <v>138</v>
      </c>
      <c r="B67" s="63">
        <f>[3]AUTOMATIC!F68</f>
        <v>1231</v>
      </c>
      <c r="C67" s="63">
        <f>[3]AUTOMATIC!J68</f>
        <v>0</v>
      </c>
      <c r="D67" s="63">
        <f>[3]AUTOMATIC!M68</f>
        <v>0</v>
      </c>
      <c r="E67" s="63">
        <f>[3]AUTOMATIC!Q68</f>
        <v>311159</v>
      </c>
      <c r="F67" s="63"/>
      <c r="G67" s="63">
        <f>[3]AUTOMATIC!AB68</f>
        <v>0</v>
      </c>
      <c r="H67" s="63">
        <f>[3]AUTOMATIC!AC68</f>
        <v>0</v>
      </c>
      <c r="I67" s="63">
        <f>[3]AUTOMATIC!AD68</f>
        <v>0</v>
      </c>
      <c r="J67" s="63">
        <f>[3]AUTOMATIC!AE68</f>
        <v>0</v>
      </c>
      <c r="K67" s="63">
        <f>[3]AUTOMATIC!AH68</f>
        <v>0</v>
      </c>
      <c r="L67" s="63">
        <f>[3]AUTOMATIC!AK68</f>
        <v>0</v>
      </c>
      <c r="M67" s="63">
        <f>[3]AUTOMATIC!AO68</f>
        <v>0</v>
      </c>
      <c r="N67" s="63">
        <f>[3]AUTOMATIC!AP68</f>
        <v>0</v>
      </c>
      <c r="O67" s="63">
        <f t="shared" ref="O67:O86" si="11">SUM(B67:N67)</f>
        <v>312390</v>
      </c>
    </row>
    <row r="68" spans="1:15">
      <c r="A68" s="18" t="s">
        <v>139</v>
      </c>
      <c r="B68" s="63">
        <f>[3]AUTOMATIC!F69</f>
        <v>4574</v>
      </c>
      <c r="C68" s="63">
        <f>[3]AUTOMATIC!J69</f>
        <v>675</v>
      </c>
      <c r="D68" s="63">
        <f>[3]AUTOMATIC!M69</f>
        <v>0</v>
      </c>
      <c r="E68" s="63">
        <f>[3]AUTOMATIC!Q69</f>
        <v>0</v>
      </c>
      <c r="F68" s="63"/>
      <c r="G68" s="63">
        <f>[3]AUTOMATIC!AB69</f>
        <v>0</v>
      </c>
      <c r="H68" s="63">
        <f>[3]AUTOMATIC!AC69</f>
        <v>0</v>
      </c>
      <c r="I68" s="63">
        <f>[3]AUTOMATIC!AD69</f>
        <v>0</v>
      </c>
      <c r="J68" s="63">
        <f>[3]AUTOMATIC!AE69</f>
        <v>0</v>
      </c>
      <c r="K68" s="63">
        <f>[3]AUTOMATIC!AH69</f>
        <v>0</v>
      </c>
      <c r="L68" s="63">
        <f>[3]AUTOMATIC!AK69</f>
        <v>0</v>
      </c>
      <c r="M68" s="63">
        <f>[3]AUTOMATIC!AO69</f>
        <v>0</v>
      </c>
      <c r="N68" s="63">
        <f>[3]AUTOMATIC!AP69</f>
        <v>0</v>
      </c>
      <c r="O68" s="63">
        <f t="shared" si="11"/>
        <v>5249</v>
      </c>
    </row>
    <row r="69" spans="1:15">
      <c r="A69" s="18" t="s">
        <v>140</v>
      </c>
      <c r="B69" s="63">
        <f>[3]AUTOMATIC!F70</f>
        <v>5133</v>
      </c>
      <c r="C69" s="63">
        <f>[3]AUTOMATIC!J70</f>
        <v>0</v>
      </c>
      <c r="D69" s="63">
        <f>[3]AUTOMATIC!M70</f>
        <v>0</v>
      </c>
      <c r="E69" s="63">
        <f>[3]AUTOMATIC!Q70</f>
        <v>0</v>
      </c>
      <c r="F69" s="63"/>
      <c r="G69" s="63">
        <f>[3]AUTOMATIC!AB70</f>
        <v>0</v>
      </c>
      <c r="H69" s="63">
        <f>[3]AUTOMATIC!AC70</f>
        <v>0</v>
      </c>
      <c r="I69" s="63">
        <f>[3]AUTOMATIC!AD70</f>
        <v>0</v>
      </c>
      <c r="J69" s="63">
        <f>[3]AUTOMATIC!AE70</f>
        <v>0</v>
      </c>
      <c r="K69" s="63">
        <f>[3]AUTOMATIC!AH70</f>
        <v>0</v>
      </c>
      <c r="L69" s="63">
        <f>[3]AUTOMATIC!AK70</f>
        <v>0</v>
      </c>
      <c r="M69" s="63">
        <f>[3]AUTOMATIC!AO70</f>
        <v>0</v>
      </c>
      <c r="N69" s="63">
        <f>[3]AUTOMATIC!AP70</f>
        <v>0</v>
      </c>
      <c r="O69" s="63">
        <f t="shared" si="11"/>
        <v>5133</v>
      </c>
    </row>
    <row r="70" spans="1:15">
      <c r="A70" s="18" t="s">
        <v>141</v>
      </c>
      <c r="B70" s="63">
        <f>[3]AUTOMATIC!F71</f>
        <v>4164</v>
      </c>
      <c r="C70" s="63">
        <f>[3]AUTOMATIC!J71</f>
        <v>0</v>
      </c>
      <c r="D70" s="63">
        <f>[3]AUTOMATIC!M71</f>
        <v>0</v>
      </c>
      <c r="E70" s="63">
        <f>[3]AUTOMATIC!Q71</f>
        <v>0</v>
      </c>
      <c r="F70" s="63"/>
      <c r="G70" s="63">
        <f>[3]AUTOMATIC!AB71</f>
        <v>0</v>
      </c>
      <c r="H70" s="63">
        <f>[3]AUTOMATIC!AC71</f>
        <v>0</v>
      </c>
      <c r="I70" s="63">
        <f>[3]AUTOMATIC!AD71</f>
        <v>0</v>
      </c>
      <c r="J70" s="63">
        <f>[3]AUTOMATIC!AE71</f>
        <v>0</v>
      </c>
      <c r="K70" s="63">
        <f>[3]AUTOMATIC!AH71</f>
        <v>0</v>
      </c>
      <c r="L70" s="63">
        <f>[3]AUTOMATIC!AK71</f>
        <v>0</v>
      </c>
      <c r="M70" s="63">
        <f>[3]AUTOMATIC!AO71</f>
        <v>0</v>
      </c>
      <c r="N70" s="63">
        <f>[3]AUTOMATIC!AP71</f>
        <v>0</v>
      </c>
      <c r="O70" s="63">
        <f t="shared" si="11"/>
        <v>4164</v>
      </c>
    </row>
    <row r="71" spans="1:15">
      <c r="A71" s="18" t="s">
        <v>69</v>
      </c>
      <c r="B71" s="63">
        <f>[3]AUTOMATIC!F72</f>
        <v>46202</v>
      </c>
      <c r="C71" s="63">
        <f>[3]AUTOMATIC!J72</f>
        <v>0</v>
      </c>
      <c r="D71" s="63">
        <f>[3]AUTOMATIC!M72</f>
        <v>0</v>
      </c>
      <c r="E71" s="63">
        <f>[3]AUTOMATIC!Q72</f>
        <v>0</v>
      </c>
      <c r="F71" s="63"/>
      <c r="G71" s="63">
        <f>[3]AUTOMATIC!AB72</f>
        <v>0</v>
      </c>
      <c r="H71" s="63">
        <f>[3]AUTOMATIC!AC72</f>
        <v>0</v>
      </c>
      <c r="I71" s="63">
        <f>[3]AUTOMATIC!AD72</f>
        <v>0</v>
      </c>
      <c r="J71" s="63">
        <f>[3]AUTOMATIC!AE72</f>
        <v>0</v>
      </c>
      <c r="K71" s="63">
        <f>[3]AUTOMATIC!AH72</f>
        <v>0</v>
      </c>
      <c r="L71" s="63">
        <f>[3]AUTOMATIC!AK72</f>
        <v>0</v>
      </c>
      <c r="M71" s="63">
        <f>[3]AUTOMATIC!AO72</f>
        <v>0</v>
      </c>
      <c r="N71" s="63">
        <f>[3]AUTOMATIC!AP72</f>
        <v>0</v>
      </c>
      <c r="O71" s="63">
        <f>SUM(B71:N71)</f>
        <v>46202</v>
      </c>
    </row>
    <row r="72" spans="1:15">
      <c r="A72" s="18" t="s">
        <v>142</v>
      </c>
      <c r="B72" s="63">
        <f>[3]AUTOMATIC!F73</f>
        <v>31292</v>
      </c>
      <c r="C72" s="63">
        <f>[3]AUTOMATIC!J73</f>
        <v>0</v>
      </c>
      <c r="D72" s="63">
        <f>[3]AUTOMATIC!M73</f>
        <v>0</v>
      </c>
      <c r="E72" s="63">
        <f>[3]AUTOMATIC!Q73</f>
        <v>0</v>
      </c>
      <c r="F72" s="63"/>
      <c r="G72" s="63">
        <f>[3]AUTOMATIC!AB73</f>
        <v>0</v>
      </c>
      <c r="H72" s="63">
        <f>[3]AUTOMATIC!AC73</f>
        <v>0</v>
      </c>
      <c r="I72" s="63">
        <f>[3]AUTOMATIC!AD73</f>
        <v>0</v>
      </c>
      <c r="J72" s="63">
        <f>[3]AUTOMATIC!AE73</f>
        <v>0</v>
      </c>
      <c r="K72" s="63">
        <f>[3]AUTOMATIC!AH73</f>
        <v>0</v>
      </c>
      <c r="L72" s="63">
        <f>[3]AUTOMATIC!AK73</f>
        <v>0</v>
      </c>
      <c r="M72" s="63">
        <f>[3]AUTOMATIC!AO73</f>
        <v>0</v>
      </c>
      <c r="N72" s="63">
        <f>[3]AUTOMATIC!AP73</f>
        <v>0</v>
      </c>
      <c r="O72" s="63">
        <f t="shared" si="11"/>
        <v>31292</v>
      </c>
    </row>
    <row r="73" spans="1:15">
      <c r="A73" s="18" t="s">
        <v>70</v>
      </c>
      <c r="B73" s="63">
        <f>[3]AUTOMATIC!F74</f>
        <v>28745</v>
      </c>
      <c r="C73" s="63">
        <f>[3]AUTOMATIC!J74</f>
        <v>0</v>
      </c>
      <c r="D73" s="63">
        <f>[3]AUTOMATIC!M74</f>
        <v>0</v>
      </c>
      <c r="E73" s="63">
        <f>[3]AUTOMATIC!Q74</f>
        <v>0</v>
      </c>
      <c r="F73" s="63"/>
      <c r="G73" s="63">
        <f>[3]AUTOMATIC!AB74</f>
        <v>351</v>
      </c>
      <c r="H73" s="63">
        <f>[3]AUTOMATIC!AC74</f>
        <v>0</v>
      </c>
      <c r="I73" s="63">
        <f>[3]AUTOMATIC!AD74</f>
        <v>0</v>
      </c>
      <c r="J73" s="63">
        <f>[3]AUTOMATIC!AE74</f>
        <v>0</v>
      </c>
      <c r="K73" s="63">
        <f>[3]AUTOMATIC!AH74</f>
        <v>0</v>
      </c>
      <c r="L73" s="63">
        <f>[3]AUTOMATIC!AK74</f>
        <v>0</v>
      </c>
      <c r="M73" s="63">
        <f>[3]AUTOMATIC!AO74</f>
        <v>0</v>
      </c>
      <c r="N73" s="63">
        <f>[3]AUTOMATIC!AP74</f>
        <v>0</v>
      </c>
      <c r="O73" s="63">
        <f t="shared" si="11"/>
        <v>29096</v>
      </c>
    </row>
    <row r="74" spans="1:15">
      <c r="A74" s="18" t="s">
        <v>71</v>
      </c>
      <c r="B74" s="63">
        <f>[3]AUTOMATIC!F75</f>
        <v>3678</v>
      </c>
      <c r="C74" s="63">
        <f>[3]AUTOMATIC!J75</f>
        <v>0</v>
      </c>
      <c r="D74" s="63">
        <f>[3]AUTOMATIC!M75</f>
        <v>0</v>
      </c>
      <c r="E74" s="63">
        <f>[3]AUTOMATIC!Q75</f>
        <v>0</v>
      </c>
      <c r="F74" s="63"/>
      <c r="G74" s="63">
        <f>[3]AUTOMATIC!AB75</f>
        <v>0</v>
      </c>
      <c r="H74" s="63">
        <f>[3]AUTOMATIC!AC75</f>
        <v>0</v>
      </c>
      <c r="I74" s="63">
        <f>[3]AUTOMATIC!AD75</f>
        <v>0</v>
      </c>
      <c r="J74" s="63">
        <f>[3]AUTOMATIC!AE75</f>
        <v>0</v>
      </c>
      <c r="K74" s="63">
        <f>[3]AUTOMATIC!AH75</f>
        <v>0</v>
      </c>
      <c r="L74" s="63">
        <f>[3]AUTOMATIC!AK75</f>
        <v>0</v>
      </c>
      <c r="M74" s="63">
        <f>[3]AUTOMATIC!AO75</f>
        <v>0</v>
      </c>
      <c r="N74" s="63">
        <f>[3]AUTOMATIC!AP75</f>
        <v>0</v>
      </c>
      <c r="O74" s="63">
        <f t="shared" si="11"/>
        <v>3678</v>
      </c>
    </row>
    <row r="75" spans="1:15">
      <c r="A75" s="18" t="s">
        <v>72</v>
      </c>
      <c r="B75" s="63">
        <f>[3]AUTOMATIC!F76</f>
        <v>15743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>
        <f t="shared" si="11"/>
        <v>15743</v>
      </c>
    </row>
    <row r="76" spans="1:15">
      <c r="A76" s="18" t="s">
        <v>73</v>
      </c>
      <c r="B76" s="63">
        <f>[3]AUTOMATIC!F77</f>
        <v>2242</v>
      </c>
      <c r="C76" s="63">
        <f>[3]AUTOMATIC!J77</f>
        <v>0</v>
      </c>
      <c r="D76" s="63">
        <f>[3]AUTOMATIC!M77</f>
        <v>0</v>
      </c>
      <c r="E76" s="63">
        <f>[3]AUTOMATIC!Q77</f>
        <v>0</v>
      </c>
      <c r="F76" s="63"/>
      <c r="G76" s="63">
        <f>[3]AUTOMATIC!AB77</f>
        <v>0</v>
      </c>
      <c r="H76" s="63">
        <f>[3]AUTOMATIC!AC77</f>
        <v>0</v>
      </c>
      <c r="I76" s="63">
        <f>[3]AUTOMATIC!AD77</f>
        <v>0</v>
      </c>
      <c r="J76" s="63">
        <f>[3]AUTOMATIC!AE77</f>
        <v>0</v>
      </c>
      <c r="K76" s="63">
        <f>[3]AUTOMATIC!AH77</f>
        <v>0</v>
      </c>
      <c r="L76" s="63">
        <f>[3]AUTOMATIC!AK77</f>
        <v>0</v>
      </c>
      <c r="M76" s="63">
        <f>[3]AUTOMATIC!AO77</f>
        <v>0</v>
      </c>
      <c r="N76" s="63">
        <f>[3]AUTOMATIC!AP77</f>
        <v>0</v>
      </c>
      <c r="O76" s="63">
        <f t="shared" si="11"/>
        <v>2242</v>
      </c>
    </row>
    <row r="77" spans="1:15" hidden="1">
      <c r="A77" s="18" t="s">
        <v>74</v>
      </c>
      <c r="B77" s="63">
        <f>[3]AUTOMATIC!F78</f>
        <v>0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>
        <f t="shared" si="11"/>
        <v>0</v>
      </c>
    </row>
    <row r="78" spans="1:15">
      <c r="A78" s="18" t="s">
        <v>143</v>
      </c>
      <c r="B78" s="63">
        <f>[3]AUTOMATIC!F79</f>
        <v>2106</v>
      </c>
      <c r="C78" s="63">
        <f>[3]AUTOMATIC!J79</f>
        <v>33945</v>
      </c>
      <c r="D78" s="63">
        <f>[3]AUTOMATIC!M79</f>
        <v>0</v>
      </c>
      <c r="E78" s="63">
        <f>[3]AUTOMATIC!Q79</f>
        <v>0</v>
      </c>
      <c r="F78" s="63"/>
      <c r="G78" s="63">
        <f>[3]AUTOMATIC!AB79</f>
        <v>0</v>
      </c>
      <c r="H78" s="63">
        <f>[3]AUTOMATIC!AC79</f>
        <v>0</v>
      </c>
      <c r="I78" s="63">
        <f>[3]AUTOMATIC!AD79</f>
        <v>0</v>
      </c>
      <c r="J78" s="63">
        <f>[3]AUTOMATIC!AE79</f>
        <v>0</v>
      </c>
      <c r="K78" s="63">
        <f>[3]AUTOMATIC!AH79</f>
        <v>0</v>
      </c>
      <c r="L78" s="63">
        <f>[3]AUTOMATIC!AK79</f>
        <v>0</v>
      </c>
      <c r="M78" s="63">
        <f>[3]AUTOMATIC!AO79</f>
        <v>0</v>
      </c>
      <c r="N78" s="63">
        <f>[3]AUTOMATIC!AP79</f>
        <v>0</v>
      </c>
      <c r="O78" s="63">
        <f t="shared" si="11"/>
        <v>36051</v>
      </c>
    </row>
    <row r="79" spans="1:15">
      <c r="A79" s="18" t="s">
        <v>75</v>
      </c>
      <c r="B79" s="63">
        <f>[3]AUTOMATIC!F80</f>
        <v>43124</v>
      </c>
      <c r="C79" s="63">
        <f>[3]AUTOMATIC!J80</f>
        <v>0</v>
      </c>
      <c r="D79" s="63">
        <f>[3]AUTOMATIC!M80</f>
        <v>0</v>
      </c>
      <c r="E79" s="63">
        <f>[3]AUTOMATIC!Q80</f>
        <v>0</v>
      </c>
      <c r="F79" s="63"/>
      <c r="G79" s="63">
        <f>[3]AUTOMATIC!AB80</f>
        <v>0</v>
      </c>
      <c r="H79" s="63">
        <f>[3]AUTOMATIC!AC80</f>
        <v>0</v>
      </c>
      <c r="I79" s="63">
        <f>[3]AUTOMATIC!AD80</f>
        <v>0</v>
      </c>
      <c r="J79" s="63">
        <f>[3]AUTOMATIC!AE80</f>
        <v>0</v>
      </c>
      <c r="K79" s="63">
        <f>[3]AUTOMATIC!AH80</f>
        <v>0</v>
      </c>
      <c r="L79" s="63">
        <f>[3]AUTOMATIC!AK80</f>
        <v>0</v>
      </c>
      <c r="M79" s="63">
        <f>[3]AUTOMATIC!AO80</f>
        <v>0</v>
      </c>
      <c r="N79" s="63">
        <f>[3]AUTOMATIC!AP80</f>
        <v>0</v>
      </c>
      <c r="O79" s="63">
        <f t="shared" si="11"/>
        <v>43124</v>
      </c>
    </row>
    <row r="80" spans="1:15">
      <c r="A80" s="18" t="s">
        <v>76</v>
      </c>
      <c r="B80" s="63">
        <f>[3]AUTOMATIC!F81</f>
        <v>2262</v>
      </c>
      <c r="C80" s="63">
        <f>[3]AUTOMATIC!J81</f>
        <v>0</v>
      </c>
      <c r="D80" s="63">
        <f>[3]AUTOMATIC!M81</f>
        <v>0</v>
      </c>
      <c r="E80" s="63">
        <f>[3]AUTOMATIC!Q81</f>
        <v>0</v>
      </c>
      <c r="F80" s="63"/>
      <c r="G80" s="63">
        <f>[3]AUTOMATIC!AB81</f>
        <v>0</v>
      </c>
      <c r="H80" s="63">
        <f>[3]AUTOMATIC!AC81</f>
        <v>0</v>
      </c>
      <c r="I80" s="63">
        <f>[3]AUTOMATIC!AD81</f>
        <v>0</v>
      </c>
      <c r="J80" s="63">
        <f>[3]AUTOMATIC!AE81</f>
        <v>0</v>
      </c>
      <c r="K80" s="63">
        <f>[3]AUTOMATIC!AH81</f>
        <v>0</v>
      </c>
      <c r="L80" s="63">
        <f>[3]AUTOMATIC!AK81</f>
        <v>0</v>
      </c>
      <c r="M80" s="63">
        <f>[3]AUTOMATIC!AO81</f>
        <v>0</v>
      </c>
      <c r="N80" s="63">
        <f>[3]AUTOMATIC!AP81</f>
        <v>0</v>
      </c>
      <c r="O80" s="63">
        <f t="shared" si="11"/>
        <v>2262</v>
      </c>
    </row>
    <row r="81" spans="1:15">
      <c r="A81" s="18" t="s">
        <v>77</v>
      </c>
      <c r="B81" s="63">
        <f>[3]AUTOMATIC!F82</f>
        <v>941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>
        <f t="shared" si="11"/>
        <v>941</v>
      </c>
    </row>
    <row r="82" spans="1:15">
      <c r="A82" s="18" t="s">
        <v>78</v>
      </c>
      <c r="B82" s="63">
        <f>[3]AUTOMATIC!F83</f>
        <v>4569</v>
      </c>
      <c r="C82" s="63">
        <f>[3]AUTOMATIC!J83</f>
        <v>0</v>
      </c>
      <c r="D82" s="63">
        <f>[3]AUTOMATIC!M83</f>
        <v>0</v>
      </c>
      <c r="E82" s="63">
        <f>[3]AUTOMATIC!Q83</f>
        <v>26219</v>
      </c>
      <c r="F82" s="63"/>
      <c r="G82" s="63">
        <f>[3]AUTOMATIC!AB83</f>
        <v>0</v>
      </c>
      <c r="H82" s="63">
        <f>[3]AUTOMATIC!AC83</f>
        <v>0</v>
      </c>
      <c r="I82" s="63">
        <f>[3]AUTOMATIC!AD83</f>
        <v>0</v>
      </c>
      <c r="J82" s="63">
        <f>[3]AUTOMATIC!AE83</f>
        <v>0</v>
      </c>
      <c r="K82" s="63">
        <f>[3]AUTOMATIC!AH83</f>
        <v>0</v>
      </c>
      <c r="L82" s="63">
        <f>[3]AUTOMATIC!AK83</f>
        <v>0</v>
      </c>
      <c r="M82" s="63">
        <f>[3]AUTOMATIC!AO83</f>
        <v>0</v>
      </c>
      <c r="N82" s="63">
        <f>[3]AUTOMATIC!AP83</f>
        <v>0</v>
      </c>
      <c r="O82" s="63">
        <f t="shared" si="11"/>
        <v>30788</v>
      </c>
    </row>
    <row r="83" spans="1:15" ht="14.25" customHeight="1">
      <c r="A83" s="18" t="s">
        <v>79</v>
      </c>
      <c r="B83" s="63">
        <f>[3]AUTOMATIC!F84</f>
        <v>4811</v>
      </c>
      <c r="C83" s="63">
        <f>[3]AUTOMATIC!J84</f>
        <v>0</v>
      </c>
      <c r="D83" s="63">
        <f>[3]AUTOMATIC!M84</f>
        <v>0</v>
      </c>
      <c r="E83" s="63">
        <f>[3]AUTOMATIC!Q84</f>
        <v>0</v>
      </c>
      <c r="F83" s="63"/>
      <c r="G83" s="63">
        <f>[3]AUTOMATIC!AB84</f>
        <v>0</v>
      </c>
      <c r="H83" s="63">
        <f>[3]AUTOMATIC!AC84</f>
        <v>0</v>
      </c>
      <c r="I83" s="63">
        <f>[3]AUTOMATIC!AD84</f>
        <v>0</v>
      </c>
      <c r="J83" s="63">
        <f>[3]AUTOMATIC!AE84</f>
        <v>0</v>
      </c>
      <c r="K83" s="63">
        <f>[3]AUTOMATIC!AH84</f>
        <v>0</v>
      </c>
      <c r="L83" s="63">
        <f>[3]AUTOMATIC!AK84</f>
        <v>0</v>
      </c>
      <c r="M83" s="63">
        <f>[3]AUTOMATIC!AO84</f>
        <v>0</v>
      </c>
      <c r="N83" s="63">
        <f>[3]AUTOMATIC!AP84</f>
        <v>0</v>
      </c>
      <c r="O83" s="63">
        <f t="shared" si="11"/>
        <v>4811</v>
      </c>
    </row>
    <row r="84" spans="1:15" hidden="1">
      <c r="A84" s="18" t="s">
        <v>80</v>
      </c>
      <c r="B84" s="63">
        <f>[3]AUTOMATIC!F85</f>
        <v>0</v>
      </c>
      <c r="C84" s="63">
        <f>[3]AUTOMATIC!J85</f>
        <v>0</v>
      </c>
      <c r="D84" s="63">
        <f>[3]AUTOMATIC!M85</f>
        <v>0</v>
      </c>
      <c r="E84" s="63">
        <f>[3]AUTOMATIC!Q85</f>
        <v>0</v>
      </c>
      <c r="F84" s="63"/>
      <c r="G84" s="63">
        <f>[3]AUTOMATIC!AB85</f>
        <v>0</v>
      </c>
      <c r="H84" s="63">
        <f>[3]AUTOMATIC!AC85</f>
        <v>0</v>
      </c>
      <c r="I84" s="63">
        <f>[3]AUTOMATIC!AD85</f>
        <v>0</v>
      </c>
      <c r="J84" s="63">
        <f>[3]AUTOMATIC!AE85</f>
        <v>0</v>
      </c>
      <c r="K84" s="63">
        <f>[3]AUTOMATIC!AH85</f>
        <v>0</v>
      </c>
      <c r="L84" s="63">
        <f>[3]AUTOMATIC!AK85</f>
        <v>0</v>
      </c>
      <c r="M84" s="63">
        <f>[3]AUTOMATIC!AO85</f>
        <v>0</v>
      </c>
      <c r="N84" s="63">
        <f>[3]AUTOMATIC!AP85</f>
        <v>0</v>
      </c>
      <c r="O84" s="63">
        <f t="shared" si="11"/>
        <v>0</v>
      </c>
    </row>
    <row r="85" spans="1:15">
      <c r="A85" s="18" t="s">
        <v>81</v>
      </c>
      <c r="B85" s="63">
        <f>[3]AUTOMATIC!F86</f>
        <v>1508</v>
      </c>
      <c r="C85" s="63">
        <f>[3]AUTOMATIC!J86</f>
        <v>0</v>
      </c>
      <c r="D85" s="63">
        <f>[3]AUTOMATIC!M86</f>
        <v>0</v>
      </c>
      <c r="E85" s="63">
        <f>[3]AUTOMATIC!Q86</f>
        <v>0</v>
      </c>
      <c r="F85" s="63"/>
      <c r="G85" s="63">
        <f>[3]AUTOMATIC!AB86</f>
        <v>0</v>
      </c>
      <c r="H85" s="63">
        <f>[3]AUTOMATIC!AC86</f>
        <v>0</v>
      </c>
      <c r="I85" s="63">
        <f>[3]AUTOMATIC!AD86</f>
        <v>0</v>
      </c>
      <c r="J85" s="63">
        <f>[3]AUTOMATIC!AE86</f>
        <v>0</v>
      </c>
      <c r="K85" s="63">
        <f>[3]AUTOMATIC!AH86</f>
        <v>0</v>
      </c>
      <c r="L85" s="63">
        <f>[3]AUTOMATIC!AK86</f>
        <v>0</v>
      </c>
      <c r="M85" s="63">
        <f>[3]AUTOMATIC!AO86</f>
        <v>0</v>
      </c>
      <c r="N85" s="63">
        <f>[3]AUTOMATIC!AP86</f>
        <v>0</v>
      </c>
      <c r="O85" s="63">
        <f t="shared" si="11"/>
        <v>1508</v>
      </c>
    </row>
    <row r="86" spans="1:15">
      <c r="A86" s="18" t="s">
        <v>82</v>
      </c>
      <c r="B86" s="63">
        <f>[3]AUTOMATIC!F87</f>
        <v>14745</v>
      </c>
      <c r="C86" s="63">
        <f>[3]AUTOMATIC!J87</f>
        <v>0</v>
      </c>
      <c r="D86" s="63">
        <f>[3]AUTOMATIC!M87</f>
        <v>19355</v>
      </c>
      <c r="E86" s="63">
        <f>[3]AUTOMATIC!Q87</f>
        <v>0</v>
      </c>
      <c r="F86" s="63"/>
      <c r="G86" s="63">
        <f>[3]AUTOMATIC!AB87</f>
        <v>0</v>
      </c>
      <c r="H86" s="63">
        <f>[3]AUTOMATIC!AC87</f>
        <v>0</v>
      </c>
      <c r="I86" s="63">
        <f>[3]AUTOMATIC!AD87</f>
        <v>0</v>
      </c>
      <c r="J86" s="63">
        <f>[3]AUTOMATIC!AE87</f>
        <v>0</v>
      </c>
      <c r="K86" s="63">
        <f>[3]AUTOMATIC!AH87</f>
        <v>0</v>
      </c>
      <c r="L86" s="63">
        <f>[3]AUTOMATIC!AK87</f>
        <v>0</v>
      </c>
      <c r="M86" s="63">
        <f>[3]AUTOMATIC!AO87</f>
        <v>0</v>
      </c>
      <c r="N86" s="63">
        <f>[3]AUTOMATIC!AP87</f>
        <v>0</v>
      </c>
      <c r="O86" s="63">
        <f t="shared" si="11"/>
        <v>34100</v>
      </c>
    </row>
    <row r="87" spans="1:15" hidden="1">
      <c r="A87" s="44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</row>
    <row r="88" spans="1:15">
      <c r="A88" s="44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</row>
    <row r="89" spans="1:15">
      <c r="A89" s="18" t="s">
        <v>144</v>
      </c>
      <c r="B89" s="63">
        <f>[3]AUTOMATIC!F90</f>
        <v>0</v>
      </c>
      <c r="C89" s="63">
        <f>[3]AUTOMATIC!J90</f>
        <v>331</v>
      </c>
      <c r="D89" s="63">
        <f>[3]AUTOMATIC!M90</f>
        <v>27538474</v>
      </c>
      <c r="E89" s="63">
        <f>[3]AUTOMATIC!Q90</f>
        <v>1350325</v>
      </c>
      <c r="F89" s="63"/>
      <c r="G89" s="63">
        <f>[3]AUTOMATIC!AB90</f>
        <v>0</v>
      </c>
      <c r="H89" s="63">
        <f>[3]AUTOMATIC!AC90</f>
        <v>0</v>
      </c>
      <c r="I89" s="63">
        <f>[3]AUTOMATIC!AD90</f>
        <v>0</v>
      </c>
      <c r="J89" s="63">
        <f>[3]AUTOMATIC!AE90</f>
        <v>27421000</v>
      </c>
      <c r="K89" s="63">
        <f>[3]AUTOMATIC!AH90</f>
        <v>0</v>
      </c>
      <c r="L89" s="63">
        <f>[3]AUTOMATIC!AK90</f>
        <v>0</v>
      </c>
      <c r="M89" s="63">
        <f>[3]AUTOMATIC!AO90</f>
        <v>0</v>
      </c>
      <c r="N89" s="63">
        <f>[3]AUTOMATIC!AP90</f>
        <v>0</v>
      </c>
      <c r="O89" s="63">
        <f>SUM(B89:N89)</f>
        <v>56310130</v>
      </c>
    </row>
    <row r="90" spans="1:15">
      <c r="A90" s="49" t="s">
        <v>145</v>
      </c>
      <c r="B90" s="63">
        <f t="shared" ref="B90:K90" si="12">SUM(B91:B92)</f>
        <v>0</v>
      </c>
      <c r="C90" s="63">
        <f t="shared" si="12"/>
        <v>169811</v>
      </c>
      <c r="D90" s="63">
        <f t="shared" si="12"/>
        <v>0</v>
      </c>
      <c r="E90" s="63">
        <f t="shared" si="12"/>
        <v>0</v>
      </c>
      <c r="F90" s="63"/>
      <c r="G90" s="63">
        <f t="shared" si="12"/>
        <v>0</v>
      </c>
      <c r="H90" s="63">
        <f t="shared" si="12"/>
        <v>0</v>
      </c>
      <c r="I90" s="63">
        <f t="shared" si="12"/>
        <v>0</v>
      </c>
      <c r="J90" s="63">
        <f t="shared" si="12"/>
        <v>0</v>
      </c>
      <c r="K90" s="63">
        <f t="shared" si="12"/>
        <v>35396</v>
      </c>
      <c r="L90" s="63">
        <f>SUM(L91:L92)</f>
        <v>0</v>
      </c>
      <c r="M90" s="63">
        <f>SUM(M91:M92)</f>
        <v>273309592</v>
      </c>
      <c r="N90" s="63">
        <f>SUM(N91:N92)</f>
        <v>0</v>
      </c>
      <c r="O90" s="63">
        <f>SUM(O91:O92)</f>
        <v>273514799</v>
      </c>
    </row>
    <row r="91" spans="1:15" hidden="1">
      <c r="A91" s="49" t="s">
        <v>176</v>
      </c>
      <c r="B91" s="63">
        <f>[3]AUTOMATIC!F92</f>
        <v>0</v>
      </c>
      <c r="C91" s="63">
        <f>[3]AUTOMATIC!J92</f>
        <v>0</v>
      </c>
      <c r="D91" s="63">
        <f>[3]AUTOMATIC!M92</f>
        <v>0</v>
      </c>
      <c r="E91" s="63">
        <f>[3]AUTOMATIC!Q92</f>
        <v>0</v>
      </c>
      <c r="F91" s="63"/>
      <c r="G91" s="63">
        <f>[3]AUTOMATIC!AB92</f>
        <v>0</v>
      </c>
      <c r="H91" s="63">
        <f>[3]AUTOMATIC!AC92</f>
        <v>0</v>
      </c>
      <c r="I91" s="63">
        <f>[3]AUTOMATIC!AD92</f>
        <v>0</v>
      </c>
      <c r="J91" s="63">
        <f>[3]AUTOMATIC!AE92</f>
        <v>0</v>
      </c>
      <c r="K91" s="63">
        <f>[3]AUTOMATIC!AH92</f>
        <v>0</v>
      </c>
      <c r="L91" s="63">
        <f>[3]AUTOMATIC!AK92</f>
        <v>0</v>
      </c>
      <c r="M91" s="63">
        <f>[3]AUTOMATIC!AO92</f>
        <v>273309592</v>
      </c>
      <c r="N91" s="63">
        <f>[3]AUTOMATIC!AP92</f>
        <v>0</v>
      </c>
      <c r="O91" s="63">
        <f>SUM(B91:N91)</f>
        <v>273309592</v>
      </c>
    </row>
    <row r="92" spans="1:15" hidden="1">
      <c r="A92" s="49" t="s">
        <v>177</v>
      </c>
      <c r="B92" s="63">
        <f>[3]AUTOMATIC!F93</f>
        <v>0</v>
      </c>
      <c r="C92" s="63">
        <f>[3]AUTOMATIC!J93</f>
        <v>169811</v>
      </c>
      <c r="D92" s="63">
        <f>[3]AUTOMATIC!M93</f>
        <v>0</v>
      </c>
      <c r="E92" s="63">
        <f>[3]AUTOMATIC!Q93</f>
        <v>0</v>
      </c>
      <c r="F92" s="63"/>
      <c r="G92" s="63">
        <f>[3]AUTOMATIC!AB93</f>
        <v>0</v>
      </c>
      <c r="H92" s="63">
        <f>[3]AUTOMATIC!AC93</f>
        <v>0</v>
      </c>
      <c r="I92" s="63">
        <f>[3]AUTOMATIC!AD93</f>
        <v>0</v>
      </c>
      <c r="J92" s="63">
        <f>[3]AUTOMATIC!AE93</f>
        <v>0</v>
      </c>
      <c r="K92" s="63">
        <f>[3]AUTOMATIC!AH93</f>
        <v>35396</v>
      </c>
      <c r="L92" s="63">
        <f>[3]AUTOMATIC!AK93</f>
        <v>0</v>
      </c>
      <c r="M92" s="63">
        <f>[3]AUTOMATIC!AO93</f>
        <v>0</v>
      </c>
      <c r="N92" s="63">
        <f>[3]AUTOMATIC!AP93</f>
        <v>0</v>
      </c>
      <c r="O92" s="63">
        <f>SUM(B92:N92)</f>
        <v>205207</v>
      </c>
    </row>
    <row r="93" spans="1:15">
      <c r="A93" s="18" t="s">
        <v>146</v>
      </c>
      <c r="B93" s="63">
        <f>[3]AUTOMATIC!F94</f>
        <v>2167</v>
      </c>
      <c r="C93" s="63">
        <f>[3]AUTOMATIC!J94</f>
        <v>0</v>
      </c>
      <c r="D93" s="63">
        <f>[3]AUTOMATIC!M94</f>
        <v>0</v>
      </c>
      <c r="E93" s="63">
        <f>[3]AUTOMATIC!Q94</f>
        <v>0</v>
      </c>
      <c r="F93" s="63"/>
      <c r="G93" s="63">
        <f>[3]AUTOMATIC!AB94</f>
        <v>0</v>
      </c>
      <c r="H93" s="63">
        <f>[3]AUTOMATIC!AC94</f>
        <v>0</v>
      </c>
      <c r="I93" s="63">
        <f>[3]AUTOMATIC!AD94</f>
        <v>0</v>
      </c>
      <c r="J93" s="63">
        <f>[3]AUTOMATIC!AE94</f>
        <v>0</v>
      </c>
      <c r="K93" s="63">
        <f>[3]AUTOMATIC!AH94</f>
        <v>0</v>
      </c>
      <c r="L93" s="63">
        <f>[3]AUTOMATIC!AK94</f>
        <v>0</v>
      </c>
      <c r="M93" s="63">
        <f>[3]AUTOMATIC!AO94</f>
        <v>0</v>
      </c>
      <c r="N93" s="63">
        <f>[3]AUTOMATIC!AP94</f>
        <v>0</v>
      </c>
      <c r="O93" s="63">
        <f>SUM(B93:N93)</f>
        <v>2167</v>
      </c>
    </row>
    <row r="94" spans="1:15" ht="13.5" customHeight="1">
      <c r="A94" s="44" t="s">
        <v>202</v>
      </c>
      <c r="B94" s="63">
        <f>[3]AUTOMATIC!F95</f>
        <v>0</v>
      </c>
      <c r="C94" s="63">
        <f>[3]AUTOMATIC!J95</f>
        <v>0</v>
      </c>
      <c r="D94" s="63">
        <f>[3]AUTOMATIC!M95</f>
        <v>0</v>
      </c>
      <c r="E94" s="63">
        <f>[3]AUTOMATIC!Q95</f>
        <v>0</v>
      </c>
      <c r="F94" s="63"/>
      <c r="G94" s="63">
        <f>[3]AUTOMATIC!AB95</f>
        <v>0</v>
      </c>
      <c r="H94" s="63">
        <f>[3]AUTOMATIC!AC95</f>
        <v>0</v>
      </c>
      <c r="I94" s="63">
        <f>[3]AUTOMATIC!AD95</f>
        <v>312799000</v>
      </c>
      <c r="J94" s="63">
        <f>[3]AUTOMATIC!AE95</f>
        <v>0</v>
      </c>
      <c r="K94" s="63">
        <f>[3]AUTOMATIC!AH95</f>
        <v>0</v>
      </c>
      <c r="L94" s="63">
        <f>[3]AUTOMATIC!AK95</f>
        <v>0</v>
      </c>
      <c r="M94" s="63">
        <f>[3]AUTOMATIC!AO95</f>
        <v>0</v>
      </c>
      <c r="N94" s="63">
        <f>[3]AUTOMATIC!AP95</f>
        <v>0</v>
      </c>
      <c r="O94" s="63">
        <f>SUM(B94:N94)</f>
        <v>312799000</v>
      </c>
    </row>
    <row r="95" spans="1:15" ht="20.25" customHeight="1" thickBot="1">
      <c r="A95" s="64" t="s">
        <v>10</v>
      </c>
      <c r="B95" s="52">
        <f>SUM(B6:B12)+SUM(B15:B20)+SUM(B23:B25)+SUM(B28:B29)+SUM(B32:B48)+B90+B94+B89+B93</f>
        <v>27610990</v>
      </c>
      <c r="C95" s="52">
        <f t="shared" ref="C95:O95" si="13">SUM(C6:C12)+SUM(C15:C20)+SUM(C23:C25)+SUM(C28:C29)+SUM(C32:C48)+C90+C94+C89+C93</f>
        <v>1612526</v>
      </c>
      <c r="D95" s="52">
        <f t="shared" si="13"/>
        <v>38171605</v>
      </c>
      <c r="E95" s="52">
        <f t="shared" si="13"/>
        <v>6084670</v>
      </c>
      <c r="F95" s="52">
        <f t="shared" si="13"/>
        <v>12652165</v>
      </c>
      <c r="G95" s="52">
        <f t="shared" si="13"/>
        <v>4251</v>
      </c>
      <c r="H95" s="52">
        <f t="shared" si="13"/>
        <v>331</v>
      </c>
      <c r="I95" s="52">
        <f t="shared" si="13"/>
        <v>312799000</v>
      </c>
      <c r="J95" s="52">
        <f t="shared" si="13"/>
        <v>27421000</v>
      </c>
      <c r="K95" s="52">
        <f t="shared" si="13"/>
        <v>1780199</v>
      </c>
      <c r="L95" s="52">
        <f t="shared" si="13"/>
        <v>11294533</v>
      </c>
      <c r="M95" s="52">
        <f t="shared" si="13"/>
        <v>273309592</v>
      </c>
      <c r="N95" s="52">
        <f t="shared" si="13"/>
        <v>599760</v>
      </c>
      <c r="O95" s="52">
        <f t="shared" si="13"/>
        <v>713340622</v>
      </c>
    </row>
    <row r="96" spans="1:15" ht="13.5" thickTop="1"/>
  </sheetData>
  <printOptions gridLines="1"/>
  <pageMargins left="0.36" right="0.25" top="0.75" bottom="0.35" header="0.17" footer="0.17"/>
  <pageSetup paperSize="9" scale="65" orientation="portrait" r:id="rId1"/>
  <headerFooter alignWithMargins="0"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154"/>
  <sheetViews>
    <sheetView zoomScaleNormal="120" workbookViewId="0">
      <pane xSplit="1" ySplit="5" topLeftCell="B17" activePane="bottomRight" state="frozen"/>
      <selection pane="topRight" activeCell="B1" sqref="B1"/>
      <selection pane="bottomLeft" activeCell="A7" sqref="A7"/>
      <selection pane="bottomRight" activeCell="B36" sqref="B36"/>
    </sheetView>
  </sheetViews>
  <sheetFormatPr defaultRowHeight="14.25"/>
  <cols>
    <col min="1" max="1" width="18.5703125" style="71" customWidth="1"/>
    <col min="2" max="2" width="16.140625" style="71" customWidth="1"/>
    <col min="3" max="3" width="15.42578125" style="71" customWidth="1"/>
    <col min="4" max="4" width="15.7109375" style="71" customWidth="1"/>
    <col min="5" max="5" width="16.7109375" style="71" customWidth="1"/>
    <col min="6" max="7" width="16" style="71" customWidth="1"/>
    <col min="8" max="9" width="16.85546875" style="71" customWidth="1"/>
    <col min="10" max="256" width="9.140625" style="71"/>
    <col min="257" max="257" width="18.5703125" style="71" customWidth="1"/>
    <col min="258" max="258" width="16.140625" style="71" customWidth="1"/>
    <col min="259" max="259" width="16.7109375" style="71" customWidth="1"/>
    <col min="260" max="260" width="15.7109375" style="71" customWidth="1"/>
    <col min="261" max="261" width="16.7109375" style="71" customWidth="1"/>
    <col min="262" max="262" width="0" style="71" hidden="1" customWidth="1"/>
    <col min="263" max="263" width="16" style="71" customWidth="1"/>
    <col min="264" max="512" width="9.140625" style="71"/>
    <col min="513" max="513" width="18.5703125" style="71" customWidth="1"/>
    <col min="514" max="514" width="16.140625" style="71" customWidth="1"/>
    <col min="515" max="515" width="16.7109375" style="71" customWidth="1"/>
    <col min="516" max="516" width="15.7109375" style="71" customWidth="1"/>
    <col min="517" max="517" width="16.7109375" style="71" customWidth="1"/>
    <col min="518" max="518" width="0" style="71" hidden="1" customWidth="1"/>
    <col min="519" max="519" width="16" style="71" customWidth="1"/>
    <col min="520" max="768" width="9.140625" style="71"/>
    <col min="769" max="769" width="18.5703125" style="71" customWidth="1"/>
    <col min="770" max="770" width="16.140625" style="71" customWidth="1"/>
    <col min="771" max="771" width="16.7109375" style="71" customWidth="1"/>
    <col min="772" max="772" width="15.7109375" style="71" customWidth="1"/>
    <col min="773" max="773" width="16.7109375" style="71" customWidth="1"/>
    <col min="774" max="774" width="0" style="71" hidden="1" customWidth="1"/>
    <col min="775" max="775" width="16" style="71" customWidth="1"/>
    <col min="776" max="1024" width="9.140625" style="71"/>
    <col min="1025" max="1025" width="18.5703125" style="71" customWidth="1"/>
    <col min="1026" max="1026" width="16.140625" style="71" customWidth="1"/>
    <col min="1027" max="1027" width="16.7109375" style="71" customWidth="1"/>
    <col min="1028" max="1028" width="15.7109375" style="71" customWidth="1"/>
    <col min="1029" max="1029" width="16.7109375" style="71" customWidth="1"/>
    <col min="1030" max="1030" width="0" style="71" hidden="1" customWidth="1"/>
    <col min="1031" max="1031" width="16" style="71" customWidth="1"/>
    <col min="1032" max="1280" width="9.140625" style="71"/>
    <col min="1281" max="1281" width="18.5703125" style="71" customWidth="1"/>
    <col min="1282" max="1282" width="16.140625" style="71" customWidth="1"/>
    <col min="1283" max="1283" width="16.7109375" style="71" customWidth="1"/>
    <col min="1284" max="1284" width="15.7109375" style="71" customWidth="1"/>
    <col min="1285" max="1285" width="16.7109375" style="71" customWidth="1"/>
    <col min="1286" max="1286" width="0" style="71" hidden="1" customWidth="1"/>
    <col min="1287" max="1287" width="16" style="71" customWidth="1"/>
    <col min="1288" max="1536" width="9.140625" style="71"/>
    <col min="1537" max="1537" width="18.5703125" style="71" customWidth="1"/>
    <col min="1538" max="1538" width="16.140625" style="71" customWidth="1"/>
    <col min="1539" max="1539" width="16.7109375" style="71" customWidth="1"/>
    <col min="1540" max="1540" width="15.7109375" style="71" customWidth="1"/>
    <col min="1541" max="1541" width="16.7109375" style="71" customWidth="1"/>
    <col min="1542" max="1542" width="0" style="71" hidden="1" customWidth="1"/>
    <col min="1543" max="1543" width="16" style="71" customWidth="1"/>
    <col min="1544" max="1792" width="9.140625" style="71"/>
    <col min="1793" max="1793" width="18.5703125" style="71" customWidth="1"/>
    <col min="1794" max="1794" width="16.140625" style="71" customWidth="1"/>
    <col min="1795" max="1795" width="16.7109375" style="71" customWidth="1"/>
    <col min="1796" max="1796" width="15.7109375" style="71" customWidth="1"/>
    <col min="1797" max="1797" width="16.7109375" style="71" customWidth="1"/>
    <col min="1798" max="1798" width="0" style="71" hidden="1" customWidth="1"/>
    <col min="1799" max="1799" width="16" style="71" customWidth="1"/>
    <col min="1800" max="2048" width="9.140625" style="71"/>
    <col min="2049" max="2049" width="18.5703125" style="71" customWidth="1"/>
    <col min="2050" max="2050" width="16.140625" style="71" customWidth="1"/>
    <col min="2051" max="2051" width="16.7109375" style="71" customWidth="1"/>
    <col min="2052" max="2052" width="15.7109375" style="71" customWidth="1"/>
    <col min="2053" max="2053" width="16.7109375" style="71" customWidth="1"/>
    <col min="2054" max="2054" width="0" style="71" hidden="1" customWidth="1"/>
    <col min="2055" max="2055" width="16" style="71" customWidth="1"/>
    <col min="2056" max="2304" width="9.140625" style="71"/>
    <col min="2305" max="2305" width="18.5703125" style="71" customWidth="1"/>
    <col min="2306" max="2306" width="16.140625" style="71" customWidth="1"/>
    <col min="2307" max="2307" width="16.7109375" style="71" customWidth="1"/>
    <col min="2308" max="2308" width="15.7109375" style="71" customWidth="1"/>
    <col min="2309" max="2309" width="16.7109375" style="71" customWidth="1"/>
    <col min="2310" max="2310" width="0" style="71" hidden="1" customWidth="1"/>
    <col min="2311" max="2311" width="16" style="71" customWidth="1"/>
    <col min="2312" max="2560" width="9.140625" style="71"/>
    <col min="2561" max="2561" width="18.5703125" style="71" customWidth="1"/>
    <col min="2562" max="2562" width="16.140625" style="71" customWidth="1"/>
    <col min="2563" max="2563" width="16.7109375" style="71" customWidth="1"/>
    <col min="2564" max="2564" width="15.7109375" style="71" customWidth="1"/>
    <col min="2565" max="2565" width="16.7109375" style="71" customWidth="1"/>
    <col min="2566" max="2566" width="0" style="71" hidden="1" customWidth="1"/>
    <col min="2567" max="2567" width="16" style="71" customWidth="1"/>
    <col min="2568" max="2816" width="9.140625" style="71"/>
    <col min="2817" max="2817" width="18.5703125" style="71" customWidth="1"/>
    <col min="2818" max="2818" width="16.140625" style="71" customWidth="1"/>
    <col min="2819" max="2819" width="16.7109375" style="71" customWidth="1"/>
    <col min="2820" max="2820" width="15.7109375" style="71" customWidth="1"/>
    <col min="2821" max="2821" width="16.7109375" style="71" customWidth="1"/>
    <col min="2822" max="2822" width="0" style="71" hidden="1" customWidth="1"/>
    <col min="2823" max="2823" width="16" style="71" customWidth="1"/>
    <col min="2824" max="3072" width="9.140625" style="71"/>
    <col min="3073" max="3073" width="18.5703125" style="71" customWidth="1"/>
    <col min="3074" max="3074" width="16.140625" style="71" customWidth="1"/>
    <col min="3075" max="3075" width="16.7109375" style="71" customWidth="1"/>
    <col min="3076" max="3076" width="15.7109375" style="71" customWidth="1"/>
    <col min="3077" max="3077" width="16.7109375" style="71" customWidth="1"/>
    <col min="3078" max="3078" width="0" style="71" hidden="1" customWidth="1"/>
    <col min="3079" max="3079" width="16" style="71" customWidth="1"/>
    <col min="3080" max="3328" width="9.140625" style="71"/>
    <col min="3329" max="3329" width="18.5703125" style="71" customWidth="1"/>
    <col min="3330" max="3330" width="16.140625" style="71" customWidth="1"/>
    <col min="3331" max="3331" width="16.7109375" style="71" customWidth="1"/>
    <col min="3332" max="3332" width="15.7109375" style="71" customWidth="1"/>
    <col min="3333" max="3333" width="16.7109375" style="71" customWidth="1"/>
    <col min="3334" max="3334" width="0" style="71" hidden="1" customWidth="1"/>
    <col min="3335" max="3335" width="16" style="71" customWidth="1"/>
    <col min="3336" max="3584" width="9.140625" style="71"/>
    <col min="3585" max="3585" width="18.5703125" style="71" customWidth="1"/>
    <col min="3586" max="3586" width="16.140625" style="71" customWidth="1"/>
    <col min="3587" max="3587" width="16.7109375" style="71" customWidth="1"/>
    <col min="3588" max="3588" width="15.7109375" style="71" customWidth="1"/>
    <col min="3589" max="3589" width="16.7109375" style="71" customWidth="1"/>
    <col min="3590" max="3590" width="0" style="71" hidden="1" customWidth="1"/>
    <col min="3591" max="3591" width="16" style="71" customWidth="1"/>
    <col min="3592" max="3840" width="9.140625" style="71"/>
    <col min="3841" max="3841" width="18.5703125" style="71" customWidth="1"/>
    <col min="3842" max="3842" width="16.140625" style="71" customWidth="1"/>
    <col min="3843" max="3843" width="16.7109375" style="71" customWidth="1"/>
    <col min="3844" max="3844" width="15.7109375" style="71" customWidth="1"/>
    <col min="3845" max="3845" width="16.7109375" style="71" customWidth="1"/>
    <col min="3846" max="3846" width="0" style="71" hidden="1" customWidth="1"/>
    <col min="3847" max="3847" width="16" style="71" customWidth="1"/>
    <col min="3848" max="4096" width="9.140625" style="71"/>
    <col min="4097" max="4097" width="18.5703125" style="71" customWidth="1"/>
    <col min="4098" max="4098" width="16.140625" style="71" customWidth="1"/>
    <col min="4099" max="4099" width="16.7109375" style="71" customWidth="1"/>
    <col min="4100" max="4100" width="15.7109375" style="71" customWidth="1"/>
    <col min="4101" max="4101" width="16.7109375" style="71" customWidth="1"/>
    <col min="4102" max="4102" width="0" style="71" hidden="1" customWidth="1"/>
    <col min="4103" max="4103" width="16" style="71" customWidth="1"/>
    <col min="4104" max="4352" width="9.140625" style="71"/>
    <col min="4353" max="4353" width="18.5703125" style="71" customWidth="1"/>
    <col min="4354" max="4354" width="16.140625" style="71" customWidth="1"/>
    <col min="4355" max="4355" width="16.7109375" style="71" customWidth="1"/>
    <col min="4356" max="4356" width="15.7109375" style="71" customWidth="1"/>
    <col min="4357" max="4357" width="16.7109375" style="71" customWidth="1"/>
    <col min="4358" max="4358" width="0" style="71" hidden="1" customWidth="1"/>
    <col min="4359" max="4359" width="16" style="71" customWidth="1"/>
    <col min="4360" max="4608" width="9.140625" style="71"/>
    <col min="4609" max="4609" width="18.5703125" style="71" customWidth="1"/>
    <col min="4610" max="4610" width="16.140625" style="71" customWidth="1"/>
    <col min="4611" max="4611" width="16.7109375" style="71" customWidth="1"/>
    <col min="4612" max="4612" width="15.7109375" style="71" customWidth="1"/>
    <col min="4613" max="4613" width="16.7109375" style="71" customWidth="1"/>
    <col min="4614" max="4614" width="0" style="71" hidden="1" customWidth="1"/>
    <col min="4615" max="4615" width="16" style="71" customWidth="1"/>
    <col min="4616" max="4864" width="9.140625" style="71"/>
    <col min="4865" max="4865" width="18.5703125" style="71" customWidth="1"/>
    <col min="4866" max="4866" width="16.140625" style="71" customWidth="1"/>
    <col min="4867" max="4867" width="16.7109375" style="71" customWidth="1"/>
    <col min="4868" max="4868" width="15.7109375" style="71" customWidth="1"/>
    <col min="4869" max="4869" width="16.7109375" style="71" customWidth="1"/>
    <col min="4870" max="4870" width="0" style="71" hidden="1" customWidth="1"/>
    <col min="4871" max="4871" width="16" style="71" customWidth="1"/>
    <col min="4872" max="5120" width="9.140625" style="71"/>
    <col min="5121" max="5121" width="18.5703125" style="71" customWidth="1"/>
    <col min="5122" max="5122" width="16.140625" style="71" customWidth="1"/>
    <col min="5123" max="5123" width="16.7109375" style="71" customWidth="1"/>
    <col min="5124" max="5124" width="15.7109375" style="71" customWidth="1"/>
    <col min="5125" max="5125" width="16.7109375" style="71" customWidth="1"/>
    <col min="5126" max="5126" width="0" style="71" hidden="1" customWidth="1"/>
    <col min="5127" max="5127" width="16" style="71" customWidth="1"/>
    <col min="5128" max="5376" width="9.140625" style="71"/>
    <col min="5377" max="5377" width="18.5703125" style="71" customWidth="1"/>
    <col min="5378" max="5378" width="16.140625" style="71" customWidth="1"/>
    <col min="5379" max="5379" width="16.7109375" style="71" customWidth="1"/>
    <col min="5380" max="5380" width="15.7109375" style="71" customWidth="1"/>
    <col min="5381" max="5381" width="16.7109375" style="71" customWidth="1"/>
    <col min="5382" max="5382" width="0" style="71" hidden="1" customWidth="1"/>
    <col min="5383" max="5383" width="16" style="71" customWidth="1"/>
    <col min="5384" max="5632" width="9.140625" style="71"/>
    <col min="5633" max="5633" width="18.5703125" style="71" customWidth="1"/>
    <col min="5634" max="5634" width="16.140625" style="71" customWidth="1"/>
    <col min="5635" max="5635" width="16.7109375" style="71" customWidth="1"/>
    <col min="5636" max="5636" width="15.7109375" style="71" customWidth="1"/>
    <col min="5637" max="5637" width="16.7109375" style="71" customWidth="1"/>
    <col min="5638" max="5638" width="0" style="71" hidden="1" customWidth="1"/>
    <col min="5639" max="5639" width="16" style="71" customWidth="1"/>
    <col min="5640" max="5888" width="9.140625" style="71"/>
    <col min="5889" max="5889" width="18.5703125" style="71" customWidth="1"/>
    <col min="5890" max="5890" width="16.140625" style="71" customWidth="1"/>
    <col min="5891" max="5891" width="16.7109375" style="71" customWidth="1"/>
    <col min="5892" max="5892" width="15.7109375" style="71" customWidth="1"/>
    <col min="5893" max="5893" width="16.7109375" style="71" customWidth="1"/>
    <col min="5894" max="5894" width="0" style="71" hidden="1" customWidth="1"/>
    <col min="5895" max="5895" width="16" style="71" customWidth="1"/>
    <col min="5896" max="6144" width="9.140625" style="71"/>
    <col min="6145" max="6145" width="18.5703125" style="71" customWidth="1"/>
    <col min="6146" max="6146" width="16.140625" style="71" customWidth="1"/>
    <col min="6147" max="6147" width="16.7109375" style="71" customWidth="1"/>
    <col min="6148" max="6148" width="15.7109375" style="71" customWidth="1"/>
    <col min="6149" max="6149" width="16.7109375" style="71" customWidth="1"/>
    <col min="6150" max="6150" width="0" style="71" hidden="1" customWidth="1"/>
    <col min="6151" max="6151" width="16" style="71" customWidth="1"/>
    <col min="6152" max="6400" width="9.140625" style="71"/>
    <col min="6401" max="6401" width="18.5703125" style="71" customWidth="1"/>
    <col min="6402" max="6402" width="16.140625" style="71" customWidth="1"/>
    <col min="6403" max="6403" width="16.7109375" style="71" customWidth="1"/>
    <col min="6404" max="6404" width="15.7109375" style="71" customWidth="1"/>
    <col min="6405" max="6405" width="16.7109375" style="71" customWidth="1"/>
    <col min="6406" max="6406" width="0" style="71" hidden="1" customWidth="1"/>
    <col min="6407" max="6407" width="16" style="71" customWidth="1"/>
    <col min="6408" max="6656" width="9.140625" style="71"/>
    <col min="6657" max="6657" width="18.5703125" style="71" customWidth="1"/>
    <col min="6658" max="6658" width="16.140625" style="71" customWidth="1"/>
    <col min="6659" max="6659" width="16.7109375" style="71" customWidth="1"/>
    <col min="6660" max="6660" width="15.7109375" style="71" customWidth="1"/>
    <col min="6661" max="6661" width="16.7109375" style="71" customWidth="1"/>
    <col min="6662" max="6662" width="0" style="71" hidden="1" customWidth="1"/>
    <col min="6663" max="6663" width="16" style="71" customWidth="1"/>
    <col min="6664" max="6912" width="9.140625" style="71"/>
    <col min="6913" max="6913" width="18.5703125" style="71" customWidth="1"/>
    <col min="6914" max="6914" width="16.140625" style="71" customWidth="1"/>
    <col min="6915" max="6915" width="16.7109375" style="71" customWidth="1"/>
    <col min="6916" max="6916" width="15.7109375" style="71" customWidth="1"/>
    <col min="6917" max="6917" width="16.7109375" style="71" customWidth="1"/>
    <col min="6918" max="6918" width="0" style="71" hidden="1" customWidth="1"/>
    <col min="6919" max="6919" width="16" style="71" customWidth="1"/>
    <col min="6920" max="7168" width="9.140625" style="71"/>
    <col min="7169" max="7169" width="18.5703125" style="71" customWidth="1"/>
    <col min="7170" max="7170" width="16.140625" style="71" customWidth="1"/>
    <col min="7171" max="7171" width="16.7109375" style="71" customWidth="1"/>
    <col min="7172" max="7172" width="15.7109375" style="71" customWidth="1"/>
    <col min="7173" max="7173" width="16.7109375" style="71" customWidth="1"/>
    <col min="7174" max="7174" width="0" style="71" hidden="1" customWidth="1"/>
    <col min="7175" max="7175" width="16" style="71" customWidth="1"/>
    <col min="7176" max="7424" width="9.140625" style="71"/>
    <col min="7425" max="7425" width="18.5703125" style="71" customWidth="1"/>
    <col min="7426" max="7426" width="16.140625" style="71" customWidth="1"/>
    <col min="7427" max="7427" width="16.7109375" style="71" customWidth="1"/>
    <col min="7428" max="7428" width="15.7109375" style="71" customWidth="1"/>
    <col min="7429" max="7429" width="16.7109375" style="71" customWidth="1"/>
    <col min="7430" max="7430" width="0" style="71" hidden="1" customWidth="1"/>
    <col min="7431" max="7431" width="16" style="71" customWidth="1"/>
    <col min="7432" max="7680" width="9.140625" style="71"/>
    <col min="7681" max="7681" width="18.5703125" style="71" customWidth="1"/>
    <col min="7682" max="7682" width="16.140625" style="71" customWidth="1"/>
    <col min="7683" max="7683" width="16.7109375" style="71" customWidth="1"/>
    <col min="7684" max="7684" width="15.7109375" style="71" customWidth="1"/>
    <col min="7685" max="7685" width="16.7109375" style="71" customWidth="1"/>
    <col min="7686" max="7686" width="0" style="71" hidden="1" customWidth="1"/>
    <col min="7687" max="7687" width="16" style="71" customWidth="1"/>
    <col min="7688" max="7936" width="9.140625" style="71"/>
    <col min="7937" max="7937" width="18.5703125" style="71" customWidth="1"/>
    <col min="7938" max="7938" width="16.140625" style="71" customWidth="1"/>
    <col min="7939" max="7939" width="16.7109375" style="71" customWidth="1"/>
    <col min="7940" max="7940" width="15.7109375" style="71" customWidth="1"/>
    <col min="7941" max="7941" width="16.7109375" style="71" customWidth="1"/>
    <col min="7942" max="7942" width="0" style="71" hidden="1" customWidth="1"/>
    <col min="7943" max="7943" width="16" style="71" customWidth="1"/>
    <col min="7944" max="8192" width="9.140625" style="71"/>
    <col min="8193" max="8193" width="18.5703125" style="71" customWidth="1"/>
    <col min="8194" max="8194" width="16.140625" style="71" customWidth="1"/>
    <col min="8195" max="8195" width="16.7109375" style="71" customWidth="1"/>
    <col min="8196" max="8196" width="15.7109375" style="71" customWidth="1"/>
    <col min="8197" max="8197" width="16.7109375" style="71" customWidth="1"/>
    <col min="8198" max="8198" width="0" style="71" hidden="1" customWidth="1"/>
    <col min="8199" max="8199" width="16" style="71" customWidth="1"/>
    <col min="8200" max="8448" width="9.140625" style="71"/>
    <col min="8449" max="8449" width="18.5703125" style="71" customWidth="1"/>
    <col min="8450" max="8450" width="16.140625" style="71" customWidth="1"/>
    <col min="8451" max="8451" width="16.7109375" style="71" customWidth="1"/>
    <col min="8452" max="8452" width="15.7109375" style="71" customWidth="1"/>
    <col min="8453" max="8453" width="16.7109375" style="71" customWidth="1"/>
    <col min="8454" max="8454" width="0" style="71" hidden="1" customWidth="1"/>
    <col min="8455" max="8455" width="16" style="71" customWidth="1"/>
    <col min="8456" max="8704" width="9.140625" style="71"/>
    <col min="8705" max="8705" width="18.5703125" style="71" customWidth="1"/>
    <col min="8706" max="8706" width="16.140625" style="71" customWidth="1"/>
    <col min="8707" max="8707" width="16.7109375" style="71" customWidth="1"/>
    <col min="8708" max="8708" width="15.7109375" style="71" customWidth="1"/>
    <col min="8709" max="8709" width="16.7109375" style="71" customWidth="1"/>
    <col min="8710" max="8710" width="0" style="71" hidden="1" customWidth="1"/>
    <col min="8711" max="8711" width="16" style="71" customWidth="1"/>
    <col min="8712" max="8960" width="9.140625" style="71"/>
    <col min="8961" max="8961" width="18.5703125" style="71" customWidth="1"/>
    <col min="8962" max="8962" width="16.140625" style="71" customWidth="1"/>
    <col min="8963" max="8963" width="16.7109375" style="71" customWidth="1"/>
    <col min="8964" max="8964" width="15.7109375" style="71" customWidth="1"/>
    <col min="8965" max="8965" width="16.7109375" style="71" customWidth="1"/>
    <col min="8966" max="8966" width="0" style="71" hidden="1" customWidth="1"/>
    <col min="8967" max="8967" width="16" style="71" customWidth="1"/>
    <col min="8968" max="9216" width="9.140625" style="71"/>
    <col min="9217" max="9217" width="18.5703125" style="71" customWidth="1"/>
    <col min="9218" max="9218" width="16.140625" style="71" customWidth="1"/>
    <col min="9219" max="9219" width="16.7109375" style="71" customWidth="1"/>
    <col min="9220" max="9220" width="15.7109375" style="71" customWidth="1"/>
    <col min="9221" max="9221" width="16.7109375" style="71" customWidth="1"/>
    <col min="9222" max="9222" width="0" style="71" hidden="1" customWidth="1"/>
    <col min="9223" max="9223" width="16" style="71" customWidth="1"/>
    <col min="9224" max="9472" width="9.140625" style="71"/>
    <col min="9473" max="9473" width="18.5703125" style="71" customWidth="1"/>
    <col min="9474" max="9474" width="16.140625" style="71" customWidth="1"/>
    <col min="9475" max="9475" width="16.7109375" style="71" customWidth="1"/>
    <col min="9476" max="9476" width="15.7109375" style="71" customWidth="1"/>
    <col min="9477" max="9477" width="16.7109375" style="71" customWidth="1"/>
    <col min="9478" max="9478" width="0" style="71" hidden="1" customWidth="1"/>
    <col min="9479" max="9479" width="16" style="71" customWidth="1"/>
    <col min="9480" max="9728" width="9.140625" style="71"/>
    <col min="9729" max="9729" width="18.5703125" style="71" customWidth="1"/>
    <col min="9730" max="9730" width="16.140625" style="71" customWidth="1"/>
    <col min="9731" max="9731" width="16.7109375" style="71" customWidth="1"/>
    <col min="9732" max="9732" width="15.7109375" style="71" customWidth="1"/>
    <col min="9733" max="9733" width="16.7109375" style="71" customWidth="1"/>
    <col min="9734" max="9734" width="0" style="71" hidden="1" customWidth="1"/>
    <col min="9735" max="9735" width="16" style="71" customWidth="1"/>
    <col min="9736" max="9984" width="9.140625" style="71"/>
    <col min="9985" max="9985" width="18.5703125" style="71" customWidth="1"/>
    <col min="9986" max="9986" width="16.140625" style="71" customWidth="1"/>
    <col min="9987" max="9987" width="16.7109375" style="71" customWidth="1"/>
    <col min="9988" max="9988" width="15.7109375" style="71" customWidth="1"/>
    <col min="9989" max="9989" width="16.7109375" style="71" customWidth="1"/>
    <col min="9990" max="9990" width="0" style="71" hidden="1" customWidth="1"/>
    <col min="9991" max="9991" width="16" style="71" customWidth="1"/>
    <col min="9992" max="10240" width="9.140625" style="71"/>
    <col min="10241" max="10241" width="18.5703125" style="71" customWidth="1"/>
    <col min="10242" max="10242" width="16.140625" style="71" customWidth="1"/>
    <col min="10243" max="10243" width="16.7109375" style="71" customWidth="1"/>
    <col min="10244" max="10244" width="15.7109375" style="71" customWidth="1"/>
    <col min="10245" max="10245" width="16.7109375" style="71" customWidth="1"/>
    <col min="10246" max="10246" width="0" style="71" hidden="1" customWidth="1"/>
    <col min="10247" max="10247" width="16" style="71" customWidth="1"/>
    <col min="10248" max="10496" width="9.140625" style="71"/>
    <col min="10497" max="10497" width="18.5703125" style="71" customWidth="1"/>
    <col min="10498" max="10498" width="16.140625" style="71" customWidth="1"/>
    <col min="10499" max="10499" width="16.7109375" style="71" customWidth="1"/>
    <col min="10500" max="10500" width="15.7109375" style="71" customWidth="1"/>
    <col min="10501" max="10501" width="16.7109375" style="71" customWidth="1"/>
    <col min="10502" max="10502" width="0" style="71" hidden="1" customWidth="1"/>
    <col min="10503" max="10503" width="16" style="71" customWidth="1"/>
    <col min="10504" max="10752" width="9.140625" style="71"/>
    <col min="10753" max="10753" width="18.5703125" style="71" customWidth="1"/>
    <col min="10754" max="10754" width="16.140625" style="71" customWidth="1"/>
    <col min="10755" max="10755" width="16.7109375" style="71" customWidth="1"/>
    <col min="10756" max="10756" width="15.7109375" style="71" customWidth="1"/>
    <col min="10757" max="10757" width="16.7109375" style="71" customWidth="1"/>
    <col min="10758" max="10758" width="0" style="71" hidden="1" customWidth="1"/>
    <col min="10759" max="10759" width="16" style="71" customWidth="1"/>
    <col min="10760" max="11008" width="9.140625" style="71"/>
    <col min="11009" max="11009" width="18.5703125" style="71" customWidth="1"/>
    <col min="11010" max="11010" width="16.140625" style="71" customWidth="1"/>
    <col min="11011" max="11011" width="16.7109375" style="71" customWidth="1"/>
    <col min="11012" max="11012" width="15.7109375" style="71" customWidth="1"/>
    <col min="11013" max="11013" width="16.7109375" style="71" customWidth="1"/>
    <col min="11014" max="11014" width="0" style="71" hidden="1" customWidth="1"/>
    <col min="11015" max="11015" width="16" style="71" customWidth="1"/>
    <col min="11016" max="11264" width="9.140625" style="71"/>
    <col min="11265" max="11265" width="18.5703125" style="71" customWidth="1"/>
    <col min="11266" max="11266" width="16.140625" style="71" customWidth="1"/>
    <col min="11267" max="11267" width="16.7109375" style="71" customWidth="1"/>
    <col min="11268" max="11268" width="15.7109375" style="71" customWidth="1"/>
    <col min="11269" max="11269" width="16.7109375" style="71" customWidth="1"/>
    <col min="11270" max="11270" width="0" style="71" hidden="1" customWidth="1"/>
    <col min="11271" max="11271" width="16" style="71" customWidth="1"/>
    <col min="11272" max="11520" width="9.140625" style="71"/>
    <col min="11521" max="11521" width="18.5703125" style="71" customWidth="1"/>
    <col min="11522" max="11522" width="16.140625" style="71" customWidth="1"/>
    <col min="11523" max="11523" width="16.7109375" style="71" customWidth="1"/>
    <col min="11524" max="11524" width="15.7109375" style="71" customWidth="1"/>
    <col min="11525" max="11525" width="16.7109375" style="71" customWidth="1"/>
    <col min="11526" max="11526" width="0" style="71" hidden="1" customWidth="1"/>
    <col min="11527" max="11527" width="16" style="71" customWidth="1"/>
    <col min="11528" max="11776" width="9.140625" style="71"/>
    <col min="11777" max="11777" width="18.5703125" style="71" customWidth="1"/>
    <col min="11778" max="11778" width="16.140625" style="71" customWidth="1"/>
    <col min="11779" max="11779" width="16.7109375" style="71" customWidth="1"/>
    <col min="11780" max="11780" width="15.7109375" style="71" customWidth="1"/>
    <col min="11781" max="11781" width="16.7109375" style="71" customWidth="1"/>
    <col min="11782" max="11782" width="0" style="71" hidden="1" customWidth="1"/>
    <col min="11783" max="11783" width="16" style="71" customWidth="1"/>
    <col min="11784" max="12032" width="9.140625" style="71"/>
    <col min="12033" max="12033" width="18.5703125" style="71" customWidth="1"/>
    <col min="12034" max="12034" width="16.140625" style="71" customWidth="1"/>
    <col min="12035" max="12035" width="16.7109375" style="71" customWidth="1"/>
    <col min="12036" max="12036" width="15.7109375" style="71" customWidth="1"/>
    <col min="12037" max="12037" width="16.7109375" style="71" customWidth="1"/>
    <col min="12038" max="12038" width="0" style="71" hidden="1" customWidth="1"/>
    <col min="12039" max="12039" width="16" style="71" customWidth="1"/>
    <col min="12040" max="12288" width="9.140625" style="71"/>
    <col min="12289" max="12289" width="18.5703125" style="71" customWidth="1"/>
    <col min="12290" max="12290" width="16.140625" style="71" customWidth="1"/>
    <col min="12291" max="12291" width="16.7109375" style="71" customWidth="1"/>
    <col min="12292" max="12292" width="15.7109375" style="71" customWidth="1"/>
    <col min="12293" max="12293" width="16.7109375" style="71" customWidth="1"/>
    <col min="12294" max="12294" width="0" style="71" hidden="1" customWidth="1"/>
    <col min="12295" max="12295" width="16" style="71" customWidth="1"/>
    <col min="12296" max="12544" width="9.140625" style="71"/>
    <col min="12545" max="12545" width="18.5703125" style="71" customWidth="1"/>
    <col min="12546" max="12546" width="16.140625" style="71" customWidth="1"/>
    <col min="12547" max="12547" width="16.7109375" style="71" customWidth="1"/>
    <col min="12548" max="12548" width="15.7109375" style="71" customWidth="1"/>
    <col min="12549" max="12549" width="16.7109375" style="71" customWidth="1"/>
    <col min="12550" max="12550" width="0" style="71" hidden="1" customWidth="1"/>
    <col min="12551" max="12551" width="16" style="71" customWidth="1"/>
    <col min="12552" max="12800" width="9.140625" style="71"/>
    <col min="12801" max="12801" width="18.5703125" style="71" customWidth="1"/>
    <col min="12802" max="12802" width="16.140625" style="71" customWidth="1"/>
    <col min="12803" max="12803" width="16.7109375" style="71" customWidth="1"/>
    <col min="12804" max="12804" width="15.7109375" style="71" customWidth="1"/>
    <col min="12805" max="12805" width="16.7109375" style="71" customWidth="1"/>
    <col min="12806" max="12806" width="0" style="71" hidden="1" customWidth="1"/>
    <col min="12807" max="12807" width="16" style="71" customWidth="1"/>
    <col min="12808" max="13056" width="9.140625" style="71"/>
    <col min="13057" max="13057" width="18.5703125" style="71" customWidth="1"/>
    <col min="13058" max="13058" width="16.140625" style="71" customWidth="1"/>
    <col min="13059" max="13059" width="16.7109375" style="71" customWidth="1"/>
    <col min="13060" max="13060" width="15.7109375" style="71" customWidth="1"/>
    <col min="13061" max="13061" width="16.7109375" style="71" customWidth="1"/>
    <col min="13062" max="13062" width="0" style="71" hidden="1" customWidth="1"/>
    <col min="13063" max="13063" width="16" style="71" customWidth="1"/>
    <col min="13064" max="13312" width="9.140625" style="71"/>
    <col min="13313" max="13313" width="18.5703125" style="71" customWidth="1"/>
    <col min="13314" max="13314" width="16.140625" style="71" customWidth="1"/>
    <col min="13315" max="13315" width="16.7109375" style="71" customWidth="1"/>
    <col min="13316" max="13316" width="15.7109375" style="71" customWidth="1"/>
    <col min="13317" max="13317" width="16.7109375" style="71" customWidth="1"/>
    <col min="13318" max="13318" width="0" style="71" hidden="1" customWidth="1"/>
    <col min="13319" max="13319" width="16" style="71" customWidth="1"/>
    <col min="13320" max="13568" width="9.140625" style="71"/>
    <col min="13569" max="13569" width="18.5703125" style="71" customWidth="1"/>
    <col min="13570" max="13570" width="16.140625" style="71" customWidth="1"/>
    <col min="13571" max="13571" width="16.7109375" style="71" customWidth="1"/>
    <col min="13572" max="13572" width="15.7109375" style="71" customWidth="1"/>
    <col min="13573" max="13573" width="16.7109375" style="71" customWidth="1"/>
    <col min="13574" max="13574" width="0" style="71" hidden="1" customWidth="1"/>
    <col min="13575" max="13575" width="16" style="71" customWidth="1"/>
    <col min="13576" max="13824" width="9.140625" style="71"/>
    <col min="13825" max="13825" width="18.5703125" style="71" customWidth="1"/>
    <col min="13826" max="13826" width="16.140625" style="71" customWidth="1"/>
    <col min="13827" max="13827" width="16.7109375" style="71" customWidth="1"/>
    <col min="13828" max="13828" width="15.7109375" style="71" customWidth="1"/>
    <col min="13829" max="13829" width="16.7109375" style="71" customWidth="1"/>
    <col min="13830" max="13830" width="0" style="71" hidden="1" customWidth="1"/>
    <col min="13831" max="13831" width="16" style="71" customWidth="1"/>
    <col min="13832" max="14080" width="9.140625" style="71"/>
    <col min="14081" max="14081" width="18.5703125" style="71" customWidth="1"/>
    <col min="14082" max="14082" width="16.140625" style="71" customWidth="1"/>
    <col min="14083" max="14083" width="16.7109375" style="71" customWidth="1"/>
    <col min="14084" max="14084" width="15.7109375" style="71" customWidth="1"/>
    <col min="14085" max="14085" width="16.7109375" style="71" customWidth="1"/>
    <col min="14086" max="14086" width="0" style="71" hidden="1" customWidth="1"/>
    <col min="14087" max="14087" width="16" style="71" customWidth="1"/>
    <col min="14088" max="14336" width="9.140625" style="71"/>
    <col min="14337" max="14337" width="18.5703125" style="71" customWidth="1"/>
    <col min="14338" max="14338" width="16.140625" style="71" customWidth="1"/>
    <col min="14339" max="14339" width="16.7109375" style="71" customWidth="1"/>
    <col min="14340" max="14340" width="15.7109375" style="71" customWidth="1"/>
    <col min="14341" max="14341" width="16.7109375" style="71" customWidth="1"/>
    <col min="14342" max="14342" width="0" style="71" hidden="1" customWidth="1"/>
    <col min="14343" max="14343" width="16" style="71" customWidth="1"/>
    <col min="14344" max="14592" width="9.140625" style="71"/>
    <col min="14593" max="14593" width="18.5703125" style="71" customWidth="1"/>
    <col min="14594" max="14594" width="16.140625" style="71" customWidth="1"/>
    <col min="14595" max="14595" width="16.7109375" style="71" customWidth="1"/>
    <col min="14596" max="14596" width="15.7109375" style="71" customWidth="1"/>
    <col min="14597" max="14597" width="16.7109375" style="71" customWidth="1"/>
    <col min="14598" max="14598" width="0" style="71" hidden="1" customWidth="1"/>
    <col min="14599" max="14599" width="16" style="71" customWidth="1"/>
    <col min="14600" max="14848" width="9.140625" style="71"/>
    <col min="14849" max="14849" width="18.5703125" style="71" customWidth="1"/>
    <col min="14850" max="14850" width="16.140625" style="71" customWidth="1"/>
    <col min="14851" max="14851" width="16.7109375" style="71" customWidth="1"/>
    <col min="14852" max="14852" width="15.7109375" style="71" customWidth="1"/>
    <col min="14853" max="14853" width="16.7109375" style="71" customWidth="1"/>
    <col min="14854" max="14854" width="0" style="71" hidden="1" customWidth="1"/>
    <col min="14855" max="14855" width="16" style="71" customWidth="1"/>
    <col min="14856" max="15104" width="9.140625" style="71"/>
    <col min="15105" max="15105" width="18.5703125" style="71" customWidth="1"/>
    <col min="15106" max="15106" width="16.140625" style="71" customWidth="1"/>
    <col min="15107" max="15107" width="16.7109375" style="71" customWidth="1"/>
    <col min="15108" max="15108" width="15.7109375" style="71" customWidth="1"/>
    <col min="15109" max="15109" width="16.7109375" style="71" customWidth="1"/>
    <col min="15110" max="15110" width="0" style="71" hidden="1" customWidth="1"/>
    <col min="15111" max="15111" width="16" style="71" customWidth="1"/>
    <col min="15112" max="15360" width="9.140625" style="71"/>
    <col min="15361" max="15361" width="18.5703125" style="71" customWidth="1"/>
    <col min="15362" max="15362" width="16.140625" style="71" customWidth="1"/>
    <col min="15363" max="15363" width="16.7109375" style="71" customWidth="1"/>
    <col min="15364" max="15364" width="15.7109375" style="71" customWidth="1"/>
    <col min="15365" max="15365" width="16.7109375" style="71" customWidth="1"/>
    <col min="15366" max="15366" width="0" style="71" hidden="1" customWidth="1"/>
    <col min="15367" max="15367" width="16" style="71" customWidth="1"/>
    <col min="15368" max="15616" width="9.140625" style="71"/>
    <col min="15617" max="15617" width="18.5703125" style="71" customWidth="1"/>
    <col min="15618" max="15618" width="16.140625" style="71" customWidth="1"/>
    <col min="15619" max="15619" width="16.7109375" style="71" customWidth="1"/>
    <col min="15620" max="15620" width="15.7109375" style="71" customWidth="1"/>
    <col min="15621" max="15621" width="16.7109375" style="71" customWidth="1"/>
    <col min="15622" max="15622" width="0" style="71" hidden="1" customWidth="1"/>
    <col min="15623" max="15623" width="16" style="71" customWidth="1"/>
    <col min="15624" max="15872" width="9.140625" style="71"/>
    <col min="15873" max="15873" width="18.5703125" style="71" customWidth="1"/>
    <col min="15874" max="15874" width="16.140625" style="71" customWidth="1"/>
    <col min="15875" max="15875" width="16.7109375" style="71" customWidth="1"/>
    <col min="15876" max="15876" width="15.7109375" style="71" customWidth="1"/>
    <col min="15877" max="15877" width="16.7109375" style="71" customWidth="1"/>
    <col min="15878" max="15878" width="0" style="71" hidden="1" customWidth="1"/>
    <col min="15879" max="15879" width="16" style="71" customWidth="1"/>
    <col min="15880" max="16128" width="9.140625" style="71"/>
    <col min="16129" max="16129" width="18.5703125" style="71" customWidth="1"/>
    <col min="16130" max="16130" width="16.140625" style="71" customWidth="1"/>
    <col min="16131" max="16131" width="16.7109375" style="71" customWidth="1"/>
    <col min="16132" max="16132" width="15.7109375" style="71" customWidth="1"/>
    <col min="16133" max="16133" width="16.7109375" style="71" customWidth="1"/>
    <col min="16134" max="16134" width="0" style="71" hidden="1" customWidth="1"/>
    <col min="16135" max="16135" width="16" style="71" customWidth="1"/>
    <col min="16136" max="16384" width="9.140625" style="71"/>
  </cols>
  <sheetData>
    <row r="1" spans="1:7" ht="16.5" customHeight="1">
      <c r="A1" s="68" t="str">
        <f>'[3]SUM-OA'!A1</f>
        <v>Summary of CY 2012  Allotment Releases</v>
      </c>
      <c r="B1" s="68"/>
      <c r="C1" s="68"/>
      <c r="D1" s="68"/>
      <c r="E1" s="69"/>
      <c r="F1" s="69"/>
      <c r="G1" s="70"/>
    </row>
    <row r="2" spans="1:7" ht="15">
      <c r="A2" s="72" t="s">
        <v>195</v>
      </c>
      <c r="B2" s="72"/>
      <c r="C2" s="72"/>
      <c r="D2" s="72"/>
      <c r="E2" s="69"/>
      <c r="F2" s="69"/>
      <c r="G2" s="69"/>
    </row>
    <row r="3" spans="1:7" ht="15">
      <c r="A3" s="72" t="str">
        <f>'[3]SUM-OA'!A3</f>
        <v xml:space="preserve">January 1 -December 31, 2012 </v>
      </c>
      <c r="B3" s="72"/>
      <c r="C3" s="68"/>
      <c r="D3" s="68"/>
      <c r="E3" s="69"/>
      <c r="F3" s="69"/>
      <c r="G3" s="69"/>
    </row>
    <row r="4" spans="1:7" ht="15">
      <c r="A4" s="68" t="s">
        <v>0</v>
      </c>
      <c r="B4" s="68"/>
      <c r="C4" s="68"/>
      <c r="D4" s="68"/>
      <c r="E4" s="69"/>
      <c r="F4" s="69"/>
      <c r="G4" s="69"/>
    </row>
    <row r="5" spans="1:7" s="74" customFormat="1" ht="78.75" customHeight="1">
      <c r="A5" s="73" t="s">
        <v>1</v>
      </c>
      <c r="B5" s="181" t="s">
        <v>148</v>
      </c>
      <c r="C5" s="181" t="s">
        <v>196</v>
      </c>
      <c r="D5" s="181" t="s">
        <v>197</v>
      </c>
      <c r="E5" s="181" t="s">
        <v>198</v>
      </c>
      <c r="F5" s="181" t="s">
        <v>219</v>
      </c>
      <c r="G5" s="192" t="s">
        <v>10</v>
      </c>
    </row>
    <row r="6" spans="1:7" ht="18" hidden="1" customHeight="1">
      <c r="A6" s="75" t="s">
        <v>100</v>
      </c>
      <c r="C6" s="71">
        <f>[3]UF!H7</f>
        <v>0</v>
      </c>
      <c r="D6" s="71">
        <f>[3]UF!L7</f>
        <v>0</v>
      </c>
      <c r="E6" s="71">
        <f>[3]UF!P7</f>
        <v>0</v>
      </c>
      <c r="F6" s="71">
        <f>[3]UF!T7</f>
        <v>0</v>
      </c>
      <c r="G6" s="71">
        <f t="shared" ref="G6:G11" si="0">SUM(B6:F6)</f>
        <v>0</v>
      </c>
    </row>
    <row r="7" spans="1:7" ht="18" hidden="1" customHeight="1">
      <c r="A7" s="76" t="s">
        <v>101</v>
      </c>
      <c r="C7" s="71">
        <f>[3]UF!H8</f>
        <v>0</v>
      </c>
      <c r="D7" s="71">
        <f>[3]UF!L8</f>
        <v>0</v>
      </c>
      <c r="E7" s="71">
        <f>[3]UF!P8</f>
        <v>0</v>
      </c>
      <c r="F7" s="71">
        <f>[3]UF!T8</f>
        <v>0</v>
      </c>
      <c r="G7" s="71">
        <f t="shared" si="0"/>
        <v>0</v>
      </c>
    </row>
    <row r="8" spans="1:7" ht="18" hidden="1" customHeight="1">
      <c r="A8" s="76" t="s">
        <v>102</v>
      </c>
      <c r="C8" s="71">
        <f>[3]UF!H9</f>
        <v>0</v>
      </c>
      <c r="D8" s="71">
        <f>[3]UF!L9</f>
        <v>0</v>
      </c>
      <c r="E8" s="71">
        <f>[3]UF!P9</f>
        <v>0</v>
      </c>
      <c r="F8" s="71">
        <f>[3]UF!T9</f>
        <v>0</v>
      </c>
      <c r="G8" s="71">
        <f t="shared" si="0"/>
        <v>0</v>
      </c>
    </row>
    <row r="9" spans="1:7" ht="18" hidden="1" customHeight="1">
      <c r="A9" s="76" t="s">
        <v>103</v>
      </c>
      <c r="C9" s="71">
        <f>[3]UF!H10</f>
        <v>0</v>
      </c>
      <c r="D9" s="71">
        <f>[3]UF!L10</f>
        <v>0</v>
      </c>
      <c r="E9" s="71">
        <f>[3]UF!P10</f>
        <v>0</v>
      </c>
      <c r="F9" s="71">
        <f>[3]UF!T10</f>
        <v>0</v>
      </c>
      <c r="G9" s="71">
        <f t="shared" si="0"/>
        <v>0</v>
      </c>
    </row>
    <row r="10" spans="1:7" ht="18" hidden="1" customHeight="1">
      <c r="A10" s="76" t="s">
        <v>104</v>
      </c>
      <c r="C10" s="71">
        <f>[3]UF!H11</f>
        <v>0</v>
      </c>
      <c r="D10" s="71">
        <f>[3]UF!L11</f>
        <v>0</v>
      </c>
      <c r="E10" s="71">
        <f>[3]UF!P11</f>
        <v>0</v>
      </c>
      <c r="F10" s="71">
        <f>[3]UF!T11</f>
        <v>0</v>
      </c>
      <c r="G10" s="71">
        <f t="shared" si="0"/>
        <v>0</v>
      </c>
    </row>
    <row r="11" spans="1:7" ht="18" hidden="1" customHeight="1">
      <c r="A11" s="76" t="s">
        <v>105</v>
      </c>
      <c r="C11" s="71">
        <f>[3]UF!H12</f>
        <v>0</v>
      </c>
      <c r="D11" s="71">
        <f>[3]UF!L12</f>
        <v>0</v>
      </c>
      <c r="E11" s="71">
        <f>[3]UF!P12</f>
        <v>0</v>
      </c>
      <c r="F11" s="71">
        <f>[3]UF!T12</f>
        <v>0</v>
      </c>
      <c r="G11" s="71">
        <f t="shared" si="0"/>
        <v>0</v>
      </c>
    </row>
    <row r="12" spans="1:7" ht="24" customHeight="1">
      <c r="A12" s="76" t="s">
        <v>106</v>
      </c>
      <c r="C12" s="71">
        <f>SUM(C13:C14)</f>
        <v>0</v>
      </c>
      <c r="D12" s="71">
        <f>SUM(D13:D14)</f>
        <v>0</v>
      </c>
      <c r="E12" s="71">
        <f>SUM(E13:E14)</f>
        <v>4070722</v>
      </c>
      <c r="F12" s="71">
        <f>SUM(F13:F14)</f>
        <v>0</v>
      </c>
      <c r="G12" s="71">
        <f>SUM(G13:G14)</f>
        <v>4070722</v>
      </c>
    </row>
    <row r="13" spans="1:7" ht="18" hidden="1" customHeight="1">
      <c r="A13" s="76" t="s">
        <v>107</v>
      </c>
      <c r="C13" s="71">
        <f>[3]UF!H14</f>
        <v>0</v>
      </c>
      <c r="D13" s="71">
        <f>[3]UF!L14</f>
        <v>0</v>
      </c>
      <c r="E13" s="71">
        <f>[3]UF!P14</f>
        <v>4070722</v>
      </c>
      <c r="F13" s="71">
        <f>[3]UF!T14</f>
        <v>0</v>
      </c>
      <c r="G13" s="71">
        <f t="shared" ref="G13:G19" si="1">SUM(B13:F13)</f>
        <v>4070722</v>
      </c>
    </row>
    <row r="14" spans="1:7" ht="18" hidden="1" customHeight="1">
      <c r="A14" s="76" t="s">
        <v>108</v>
      </c>
      <c r="C14" s="71">
        <f>[3]UF!H15</f>
        <v>0</v>
      </c>
      <c r="D14" s="71">
        <f>[3]UF!L15</f>
        <v>0</v>
      </c>
      <c r="E14" s="71">
        <f>[3]UF!P15</f>
        <v>0</v>
      </c>
      <c r="F14" s="71">
        <f>[3]UF!T15</f>
        <v>0</v>
      </c>
      <c r="G14" s="71">
        <f t="shared" si="1"/>
        <v>0</v>
      </c>
    </row>
    <row r="15" spans="1:7" ht="18" hidden="1" customHeight="1">
      <c r="A15" s="76" t="s">
        <v>109</v>
      </c>
      <c r="C15" s="71">
        <f>[3]UF!H16</f>
        <v>0</v>
      </c>
      <c r="D15" s="71">
        <f>[3]UF!L16</f>
        <v>0</v>
      </c>
      <c r="E15" s="71">
        <f>[3]UF!P16</f>
        <v>0</v>
      </c>
      <c r="F15" s="71">
        <f>[3]UF!T16</f>
        <v>0</v>
      </c>
      <c r="G15" s="71">
        <f t="shared" si="1"/>
        <v>0</v>
      </c>
    </row>
    <row r="16" spans="1:7" ht="18" hidden="1" customHeight="1">
      <c r="A16" s="76" t="s">
        <v>110</v>
      </c>
      <c r="C16" s="71">
        <f>[3]UF!H17</f>
        <v>0</v>
      </c>
      <c r="D16" s="71">
        <f>[3]UF!L17</f>
        <v>0</v>
      </c>
      <c r="E16" s="71">
        <f>[3]UF!P17</f>
        <v>0</v>
      </c>
      <c r="F16" s="71">
        <f>[3]UF!T17</f>
        <v>0</v>
      </c>
      <c r="G16" s="71">
        <f t="shared" si="1"/>
        <v>0</v>
      </c>
    </row>
    <row r="17" spans="1:7" ht="24" customHeight="1">
      <c r="A17" s="76" t="s">
        <v>111</v>
      </c>
      <c r="C17" s="71">
        <f>[3]UF!H18</f>
        <v>0</v>
      </c>
      <c r="D17" s="71">
        <f>[3]UF!L18</f>
        <v>1343</v>
      </c>
      <c r="E17" s="71">
        <f>[3]UF!P18</f>
        <v>0</v>
      </c>
      <c r="F17" s="71">
        <f>[3]UF!T18</f>
        <v>0</v>
      </c>
      <c r="G17" s="71">
        <f t="shared" si="1"/>
        <v>1343</v>
      </c>
    </row>
    <row r="18" spans="1:7" ht="24" customHeight="1">
      <c r="A18" s="76" t="s">
        <v>112</v>
      </c>
      <c r="C18" s="71">
        <f>[3]UF!H19</f>
        <v>0</v>
      </c>
      <c r="D18" s="71">
        <f>[3]UF!L19</f>
        <v>773493</v>
      </c>
      <c r="E18" s="71">
        <f>[3]UF!P19</f>
        <v>0</v>
      </c>
      <c r="F18" s="71">
        <f>[3]UF!T19</f>
        <v>0</v>
      </c>
      <c r="G18" s="71">
        <f t="shared" si="1"/>
        <v>773493</v>
      </c>
    </row>
    <row r="19" spans="1:7" ht="18" hidden="1" customHeight="1">
      <c r="A19" s="76" t="s">
        <v>113</v>
      </c>
      <c r="C19" s="71">
        <f>[3]UF!H20</f>
        <v>0</v>
      </c>
      <c r="D19" s="71">
        <f>[3]UF!L20</f>
        <v>0</v>
      </c>
      <c r="E19" s="71">
        <f>[3]UF!P20</f>
        <v>0</v>
      </c>
      <c r="F19" s="71">
        <f>[3]UF!T20</f>
        <v>0</v>
      </c>
      <c r="G19" s="71">
        <f t="shared" si="1"/>
        <v>0</v>
      </c>
    </row>
    <row r="20" spans="1:7" ht="18" hidden="1" customHeight="1">
      <c r="A20" s="76" t="s">
        <v>114</v>
      </c>
      <c r="C20" s="71">
        <f>SUM(C21:C22)</f>
        <v>0</v>
      </c>
      <c r="D20" s="71">
        <f>SUM(D21:D22)</f>
        <v>0</v>
      </c>
      <c r="E20" s="71">
        <f>SUM(E21:E22)</f>
        <v>0</v>
      </c>
      <c r="F20" s="71">
        <f>SUM(F21:F22)</f>
        <v>0</v>
      </c>
      <c r="G20" s="71">
        <f>SUM(G21:G22)</f>
        <v>0</v>
      </c>
    </row>
    <row r="21" spans="1:7" ht="18" hidden="1" customHeight="1">
      <c r="A21" s="76" t="s">
        <v>107</v>
      </c>
      <c r="C21" s="71">
        <f>[3]UF!H22</f>
        <v>0</v>
      </c>
      <c r="D21" s="71">
        <f>[3]UF!L22</f>
        <v>0</v>
      </c>
      <c r="E21" s="71">
        <f>[3]UF!P22</f>
        <v>0</v>
      </c>
      <c r="F21" s="71">
        <f>[3]UF!T22</f>
        <v>0</v>
      </c>
      <c r="G21" s="71">
        <f>SUM(B21:F21)</f>
        <v>0</v>
      </c>
    </row>
    <row r="22" spans="1:7" ht="18" hidden="1" customHeight="1">
      <c r="A22" s="76" t="s">
        <v>108</v>
      </c>
      <c r="C22" s="71">
        <f>[3]UF!H23</f>
        <v>0</v>
      </c>
      <c r="D22" s="71">
        <f>[3]UF!L23</f>
        <v>0</v>
      </c>
      <c r="E22" s="71">
        <f>[3]UF!P23</f>
        <v>0</v>
      </c>
      <c r="F22" s="71">
        <f>[3]UF!T23</f>
        <v>0</v>
      </c>
      <c r="G22" s="71">
        <f>SUM(B22:F22)</f>
        <v>0</v>
      </c>
    </row>
    <row r="23" spans="1:7" ht="18" hidden="1" customHeight="1">
      <c r="A23" s="76" t="s">
        <v>115</v>
      </c>
      <c r="C23" s="71">
        <f>[3]UF!H24</f>
        <v>0</v>
      </c>
      <c r="D23" s="71">
        <f>[3]UF!L24</f>
        <v>0</v>
      </c>
      <c r="E23" s="71">
        <f>[3]UF!P24</f>
        <v>0</v>
      </c>
      <c r="F23" s="71">
        <f>[3]UF!T24</f>
        <v>0</v>
      </c>
      <c r="G23" s="71">
        <f>SUM(B23:F23)</f>
        <v>0</v>
      </c>
    </row>
    <row r="24" spans="1:7" ht="18" hidden="1" customHeight="1">
      <c r="A24" s="76" t="s">
        <v>116</v>
      </c>
      <c r="C24" s="71">
        <f>[3]UF!H25</f>
        <v>0</v>
      </c>
      <c r="D24" s="71">
        <f>[3]UF!L25</f>
        <v>0</v>
      </c>
      <c r="E24" s="71">
        <f>[3]UF!P25</f>
        <v>0</v>
      </c>
      <c r="F24" s="71">
        <f>[3]UF!T25</f>
        <v>0</v>
      </c>
      <c r="G24" s="71">
        <f>SUM(B24:F24)</f>
        <v>0</v>
      </c>
    </row>
    <row r="25" spans="1:7" ht="24.75" customHeight="1">
      <c r="A25" s="76" t="s">
        <v>117</v>
      </c>
      <c r="C25" s="71">
        <f>SUM(C26:C27)</f>
        <v>0</v>
      </c>
      <c r="D25" s="71">
        <f>SUM(D26:D27)</f>
        <v>6496</v>
      </c>
      <c r="E25" s="71">
        <f>SUM(E26:E27)</f>
        <v>0</v>
      </c>
      <c r="F25" s="71">
        <f>SUM(F26:F27)</f>
        <v>0</v>
      </c>
      <c r="G25" s="71">
        <f>SUM(G26:G27)</f>
        <v>6496</v>
      </c>
    </row>
    <row r="26" spans="1:7" ht="18" hidden="1" customHeight="1">
      <c r="A26" s="76" t="s">
        <v>107</v>
      </c>
      <c r="C26" s="71">
        <f>[3]UF!H27</f>
        <v>0</v>
      </c>
      <c r="D26" s="71">
        <f>[3]UF!L27</f>
        <v>6496</v>
      </c>
      <c r="E26" s="71">
        <f>[3]UF!P27</f>
        <v>0</v>
      </c>
      <c r="F26" s="71">
        <f>[3]UF!T27</f>
        <v>0</v>
      </c>
      <c r="G26" s="71">
        <f>SUM(B26:F26)</f>
        <v>6496</v>
      </c>
    </row>
    <row r="27" spans="1:7" ht="18" hidden="1" customHeight="1">
      <c r="A27" s="76" t="s">
        <v>108</v>
      </c>
      <c r="C27" s="71">
        <f>[3]UF!H28</f>
        <v>0</v>
      </c>
      <c r="D27" s="71">
        <f>[3]UF!L28</f>
        <v>0</v>
      </c>
      <c r="E27" s="71">
        <f>[3]UF!P28</f>
        <v>0</v>
      </c>
      <c r="F27" s="71">
        <f>[3]UF!T28</f>
        <v>0</v>
      </c>
      <c r="G27" s="71">
        <f>SUM(B27:F27)</f>
        <v>0</v>
      </c>
    </row>
    <row r="28" spans="1:7" ht="18" hidden="1" customHeight="1">
      <c r="A28" s="76" t="s">
        <v>118</v>
      </c>
      <c r="C28" s="71">
        <f>[3]UF!H29</f>
        <v>0</v>
      </c>
      <c r="D28" s="71">
        <f>[3]UF!L29</f>
        <v>0</v>
      </c>
      <c r="E28" s="71">
        <f>[3]UF!P29</f>
        <v>0</v>
      </c>
      <c r="F28" s="71">
        <f>[3]UF!T29</f>
        <v>0</v>
      </c>
      <c r="G28" s="71">
        <f>SUM(B28:F28)</f>
        <v>0</v>
      </c>
    </row>
    <row r="29" spans="1:7" ht="24" customHeight="1">
      <c r="A29" s="76" t="s">
        <v>119</v>
      </c>
      <c r="C29" s="71">
        <f>SUM(C30:C31)</f>
        <v>19000</v>
      </c>
      <c r="D29" s="71">
        <f>SUM(D30:D31)</f>
        <v>0</v>
      </c>
      <c r="E29" s="71">
        <f>SUM(E30:E31)</f>
        <v>0</v>
      </c>
      <c r="F29" s="71">
        <f>SUM(F30:F31)</f>
        <v>0</v>
      </c>
      <c r="G29" s="71">
        <f>SUM(G30:G31)</f>
        <v>19000</v>
      </c>
    </row>
    <row r="30" spans="1:7" ht="18" hidden="1" customHeight="1">
      <c r="A30" s="76" t="s">
        <v>107</v>
      </c>
      <c r="C30" s="71">
        <f>[3]UF!H31</f>
        <v>19000</v>
      </c>
      <c r="D30" s="71">
        <f>[3]UF!L31</f>
        <v>0</v>
      </c>
      <c r="E30" s="71">
        <f>[3]UF!P31</f>
        <v>0</v>
      </c>
      <c r="F30" s="71">
        <f>[3]UF!T31</f>
        <v>0</v>
      </c>
      <c r="G30" s="71">
        <f t="shared" ref="G30:G46" si="2">SUM(B30:F30)</f>
        <v>19000</v>
      </c>
    </row>
    <row r="31" spans="1:7" ht="18" hidden="1" customHeight="1">
      <c r="A31" s="76" t="s">
        <v>108</v>
      </c>
      <c r="C31" s="71">
        <f>[3]UF!H32</f>
        <v>0</v>
      </c>
      <c r="D31" s="71">
        <f>[3]UF!L32</f>
        <v>0</v>
      </c>
      <c r="E31" s="71">
        <f>[3]UF!P32</f>
        <v>0</v>
      </c>
      <c r="F31" s="71">
        <f>[3]UF!T32</f>
        <v>0</v>
      </c>
      <c r="G31" s="71">
        <f t="shared" si="2"/>
        <v>0</v>
      </c>
    </row>
    <row r="32" spans="1:7" ht="18" hidden="1" customHeight="1">
      <c r="A32" s="76" t="s">
        <v>120</v>
      </c>
      <c r="C32" s="71">
        <f>[3]UF!H33</f>
        <v>0</v>
      </c>
      <c r="D32" s="71">
        <f>[3]UF!L33</f>
        <v>0</v>
      </c>
      <c r="E32" s="71">
        <f>[3]UF!P33</f>
        <v>0</v>
      </c>
      <c r="F32" s="71">
        <f>[3]UF!T33</f>
        <v>0</v>
      </c>
      <c r="G32" s="71">
        <f t="shared" si="2"/>
        <v>0</v>
      </c>
    </row>
    <row r="33" spans="1:7" ht="18" hidden="1" customHeight="1">
      <c r="A33" s="76" t="s">
        <v>121</v>
      </c>
      <c r="C33" s="71">
        <f>[3]UF!H34</f>
        <v>0</v>
      </c>
      <c r="D33" s="71">
        <f>[3]UF!L34</f>
        <v>0</v>
      </c>
      <c r="E33" s="71">
        <f>[3]UF!P34</f>
        <v>0</v>
      </c>
      <c r="F33" s="71">
        <f>[3]UF!T34</f>
        <v>0</v>
      </c>
      <c r="G33" s="71">
        <f t="shared" si="2"/>
        <v>0</v>
      </c>
    </row>
    <row r="34" spans="1:7" ht="25.5" customHeight="1">
      <c r="A34" s="76" t="s">
        <v>122</v>
      </c>
      <c r="C34" s="71">
        <f>[3]UF!H35</f>
        <v>0</v>
      </c>
      <c r="D34" s="71">
        <f>[3]UF!L35</f>
        <v>0</v>
      </c>
      <c r="E34" s="71">
        <f>[3]UF!P35</f>
        <v>207000</v>
      </c>
      <c r="F34" s="71">
        <f>[3]UF!T35</f>
        <v>0</v>
      </c>
      <c r="G34" s="71">
        <f t="shared" si="2"/>
        <v>207000</v>
      </c>
    </row>
    <row r="35" spans="1:7" ht="22.5" customHeight="1">
      <c r="A35" s="76" t="s">
        <v>123</v>
      </c>
      <c r="C35" s="71">
        <f>[3]UF!H36</f>
        <v>0</v>
      </c>
      <c r="D35" s="71">
        <f>[3]UF!L36</f>
        <v>2540</v>
      </c>
      <c r="E35" s="71">
        <f>[3]UF!P36</f>
        <v>0</v>
      </c>
      <c r="F35" s="71">
        <f>[3]UF!T36</f>
        <v>0</v>
      </c>
      <c r="G35" s="71">
        <f t="shared" si="2"/>
        <v>2540</v>
      </c>
    </row>
    <row r="36" spans="1:7" ht="23.25" customHeight="1">
      <c r="A36" s="76" t="s">
        <v>124</v>
      </c>
      <c r="C36" s="71">
        <f>[3]UF!H37</f>
        <v>800000</v>
      </c>
      <c r="D36" s="71">
        <f>[3]UF!L37</f>
        <v>0</v>
      </c>
      <c r="E36" s="71">
        <f>[3]UF!P37</f>
        <v>0</v>
      </c>
      <c r="F36" s="71">
        <f>[3]UF!T37</f>
        <v>0</v>
      </c>
      <c r="G36" s="71">
        <f t="shared" si="2"/>
        <v>800000</v>
      </c>
    </row>
    <row r="37" spans="1:7" ht="18" hidden="1" customHeight="1">
      <c r="A37" s="76" t="s">
        <v>125</v>
      </c>
      <c r="C37" s="71">
        <f>[3]UF!H38</f>
        <v>0</v>
      </c>
      <c r="D37" s="71">
        <f>[3]UF!L38</f>
        <v>0</v>
      </c>
      <c r="E37" s="71">
        <f>[3]UF!P38</f>
        <v>0</v>
      </c>
      <c r="F37" s="71">
        <f>[3]UF!T38</f>
        <v>0</v>
      </c>
      <c r="G37" s="71">
        <f t="shared" si="2"/>
        <v>0</v>
      </c>
    </row>
    <row r="38" spans="1:7" ht="18" hidden="1" customHeight="1">
      <c r="A38" s="76" t="s">
        <v>126</v>
      </c>
      <c r="C38" s="71">
        <f>[3]UF!H39</f>
        <v>0</v>
      </c>
      <c r="D38" s="71">
        <f>[3]UF!L39</f>
        <v>0</v>
      </c>
      <c r="E38" s="71">
        <f>[3]UF!P39</f>
        <v>0</v>
      </c>
      <c r="F38" s="71">
        <f>[3]UF!T39</f>
        <v>0</v>
      </c>
      <c r="G38" s="71">
        <f t="shared" si="2"/>
        <v>0</v>
      </c>
    </row>
    <row r="39" spans="1:7" ht="24" customHeight="1">
      <c r="A39" s="76" t="s">
        <v>127</v>
      </c>
      <c r="C39" s="71">
        <f>[3]UF!H40</f>
        <v>0</v>
      </c>
      <c r="D39" s="71">
        <f>[3]UF!L40</f>
        <v>354791</v>
      </c>
      <c r="E39" s="71">
        <f>[3]UF!P40</f>
        <v>0</v>
      </c>
      <c r="F39" s="71">
        <f>[3]UF!T40</f>
        <v>0</v>
      </c>
      <c r="G39" s="71">
        <f t="shared" si="2"/>
        <v>354791</v>
      </c>
    </row>
    <row r="40" spans="1:7" ht="18" hidden="1" customHeight="1">
      <c r="A40" s="76" t="s">
        <v>128</v>
      </c>
      <c r="C40" s="71">
        <f>[3]UF!H41</f>
        <v>0</v>
      </c>
      <c r="D40" s="71">
        <f>[3]UF!L41</f>
        <v>0</v>
      </c>
      <c r="E40" s="71">
        <f>[3]UF!P41</f>
        <v>0</v>
      </c>
      <c r="F40" s="71">
        <f>[3]UF!T41</f>
        <v>0</v>
      </c>
      <c r="G40" s="71">
        <f t="shared" si="2"/>
        <v>0</v>
      </c>
    </row>
    <row r="41" spans="1:7" ht="18" hidden="1" customHeight="1">
      <c r="A41" s="76" t="s">
        <v>129</v>
      </c>
      <c r="C41" s="71">
        <f>[3]UF!H42</f>
        <v>0</v>
      </c>
      <c r="D41" s="71">
        <f>[3]UF!L42</f>
        <v>0</v>
      </c>
      <c r="E41" s="71">
        <f>[3]UF!P42</f>
        <v>0</v>
      </c>
      <c r="F41" s="71">
        <f>[3]UF!T42</f>
        <v>0</v>
      </c>
      <c r="G41" s="71">
        <f t="shared" si="2"/>
        <v>0</v>
      </c>
    </row>
    <row r="42" spans="1:7" ht="18" hidden="1" customHeight="1">
      <c r="A42" s="76" t="s">
        <v>130</v>
      </c>
      <c r="C42" s="71">
        <f>[3]UF!H43</f>
        <v>0</v>
      </c>
      <c r="D42" s="71">
        <f>[3]UF!L43</f>
        <v>0</v>
      </c>
      <c r="E42" s="71">
        <f>[3]UF!P43</f>
        <v>0</v>
      </c>
      <c r="F42" s="71">
        <f>[3]UF!T43</f>
        <v>0</v>
      </c>
      <c r="G42" s="71">
        <f t="shared" si="2"/>
        <v>0</v>
      </c>
    </row>
    <row r="43" spans="1:7" ht="18" hidden="1" customHeight="1">
      <c r="A43" s="76" t="s">
        <v>131</v>
      </c>
      <c r="C43" s="71">
        <f>[3]UF!H44</f>
        <v>0</v>
      </c>
      <c r="D43" s="71">
        <f>[3]UF!L44</f>
        <v>0</v>
      </c>
      <c r="E43" s="71">
        <f>[3]UF!P44</f>
        <v>0</v>
      </c>
      <c r="F43" s="71">
        <f>[3]UF!T44</f>
        <v>0</v>
      </c>
      <c r="G43" s="71">
        <f t="shared" si="2"/>
        <v>0</v>
      </c>
    </row>
    <row r="44" spans="1:7" ht="18" hidden="1" customHeight="1">
      <c r="A44" s="76" t="s">
        <v>132</v>
      </c>
      <c r="C44" s="71">
        <f>[3]UF!H45</f>
        <v>0</v>
      </c>
      <c r="D44" s="71">
        <f>[3]UF!L45</f>
        <v>0</v>
      </c>
      <c r="E44" s="71">
        <f>[3]UF!P45</f>
        <v>0</v>
      </c>
      <c r="F44" s="71">
        <f>[3]UF!T45</f>
        <v>0</v>
      </c>
      <c r="G44" s="71">
        <f t="shared" si="2"/>
        <v>0</v>
      </c>
    </row>
    <row r="45" spans="1:7" ht="18" hidden="1" customHeight="1">
      <c r="A45" s="76" t="s">
        <v>133</v>
      </c>
      <c r="C45" s="71">
        <f>[3]UF!H46</f>
        <v>0</v>
      </c>
      <c r="D45" s="71">
        <f>[3]UF!L46</f>
        <v>0</v>
      </c>
      <c r="E45" s="71">
        <f>[3]UF!P46</f>
        <v>0</v>
      </c>
      <c r="F45" s="71">
        <f>[3]UF!T46</f>
        <v>0</v>
      </c>
      <c r="G45" s="71">
        <f t="shared" si="2"/>
        <v>0</v>
      </c>
    </row>
    <row r="46" spans="1:7" ht="18" hidden="1" customHeight="1">
      <c r="A46" s="76" t="s">
        <v>134</v>
      </c>
      <c r="C46" s="71">
        <f>[3]UF!H47</f>
        <v>0</v>
      </c>
      <c r="D46" s="71">
        <f>[3]UF!L47</f>
        <v>0</v>
      </c>
      <c r="E46" s="71">
        <f>[3]UF!P47</f>
        <v>0</v>
      </c>
      <c r="F46" s="71">
        <f>[3]UF!T47</f>
        <v>0</v>
      </c>
      <c r="G46" s="71">
        <f t="shared" si="2"/>
        <v>0</v>
      </c>
    </row>
    <row r="47" spans="1:7" ht="18" hidden="1" customHeight="1">
      <c r="A47" s="76"/>
    </row>
    <row r="48" spans="1:7" ht="24" customHeight="1">
      <c r="A48" s="76" t="s">
        <v>135</v>
      </c>
      <c r="B48" s="77">
        <f t="shared" ref="B48:G48" si="3">SUM(B49:B52)+SUM(B55:B66)+SUM(B71:B87)</f>
        <v>0</v>
      </c>
      <c r="C48" s="77">
        <f t="shared" si="3"/>
        <v>0</v>
      </c>
      <c r="D48" s="77">
        <f t="shared" si="3"/>
        <v>292031</v>
      </c>
      <c r="E48" s="77">
        <f t="shared" si="3"/>
        <v>0</v>
      </c>
      <c r="F48" s="77">
        <f t="shared" si="3"/>
        <v>0</v>
      </c>
      <c r="G48" s="77">
        <f t="shared" si="3"/>
        <v>292031</v>
      </c>
    </row>
    <row r="49" spans="1:7" ht="18" hidden="1" customHeight="1">
      <c r="A49" s="76" t="s">
        <v>47</v>
      </c>
      <c r="C49" s="71">
        <f>[3]UF!H50</f>
        <v>0</v>
      </c>
      <c r="D49" s="71">
        <f>[3]UF!L50</f>
        <v>0</v>
      </c>
      <c r="E49" s="71">
        <f>[3]UF!P50</f>
        <v>0</v>
      </c>
      <c r="F49" s="71">
        <f>[3]UF!T50</f>
        <v>0</v>
      </c>
      <c r="G49" s="71">
        <f>SUM(B49:F49)</f>
        <v>0</v>
      </c>
    </row>
    <row r="50" spans="1:7" ht="18" hidden="1" customHeight="1">
      <c r="A50" s="76" t="s">
        <v>48</v>
      </c>
      <c r="C50" s="71">
        <f>[3]UF!H51</f>
        <v>0</v>
      </c>
      <c r="D50" s="71">
        <f>[3]UF!L51</f>
        <v>0</v>
      </c>
      <c r="E50" s="71">
        <f>[3]UF!P51</f>
        <v>0</v>
      </c>
      <c r="F50" s="71">
        <f>[3]UF!T51</f>
        <v>0</v>
      </c>
      <c r="G50" s="71">
        <f>SUM(B50:F50)</f>
        <v>0</v>
      </c>
    </row>
    <row r="51" spans="1:7" ht="18" hidden="1" customHeight="1">
      <c r="A51" s="76" t="s">
        <v>49</v>
      </c>
      <c r="C51" s="71">
        <f>[3]UF!H52</f>
        <v>0</v>
      </c>
      <c r="D51" s="71">
        <f>[3]UF!L52</f>
        <v>0</v>
      </c>
      <c r="E51" s="71">
        <f>[3]UF!P52</f>
        <v>0</v>
      </c>
      <c r="F51" s="71">
        <f>[3]UF!T52</f>
        <v>0</v>
      </c>
      <c r="G51" s="71">
        <f>SUM(B51:F51)</f>
        <v>0</v>
      </c>
    </row>
    <row r="52" spans="1:7" ht="18" hidden="1" customHeight="1">
      <c r="A52" s="76" t="s">
        <v>50</v>
      </c>
      <c r="C52" s="71">
        <f>SUM(C53:C54)</f>
        <v>0</v>
      </c>
      <c r="D52" s="71">
        <f>SUM(D53:D54)</f>
        <v>0</v>
      </c>
      <c r="E52" s="71">
        <f>SUM(E53:E54)</f>
        <v>0</v>
      </c>
      <c r="F52" s="71">
        <f>SUM(F53:F54)</f>
        <v>0</v>
      </c>
      <c r="G52" s="71">
        <f>SUM(G53:G54)</f>
        <v>0</v>
      </c>
    </row>
    <row r="53" spans="1:7" ht="18" hidden="1" customHeight="1">
      <c r="A53" s="76" t="s">
        <v>136</v>
      </c>
      <c r="C53" s="71">
        <f>[3]UF!H54</f>
        <v>0</v>
      </c>
      <c r="D53" s="71">
        <f>[3]UF!L54</f>
        <v>0</v>
      </c>
      <c r="E53" s="71">
        <f>[3]UF!P54</f>
        <v>0</v>
      </c>
      <c r="F53" s="71">
        <f>[3]UF!T54</f>
        <v>0</v>
      </c>
      <c r="G53" s="71">
        <f t="shared" ref="G53:G65" si="4">SUM(B53:F53)</f>
        <v>0</v>
      </c>
    </row>
    <row r="54" spans="1:7" ht="18" hidden="1" customHeight="1">
      <c r="A54" s="76" t="s">
        <v>137</v>
      </c>
      <c r="C54" s="71">
        <f>[3]UF!H55</f>
        <v>0</v>
      </c>
      <c r="D54" s="71">
        <f>[3]UF!L55</f>
        <v>0</v>
      </c>
      <c r="E54" s="71">
        <f>[3]UF!P55</f>
        <v>0</v>
      </c>
      <c r="F54" s="71">
        <f>[3]UF!T55</f>
        <v>0</v>
      </c>
      <c r="G54" s="71">
        <f t="shared" si="4"/>
        <v>0</v>
      </c>
    </row>
    <row r="55" spans="1:7" ht="18" hidden="1" customHeight="1">
      <c r="A55" s="76" t="s">
        <v>53</v>
      </c>
      <c r="C55" s="71">
        <f>[3]UF!H56</f>
        <v>0</v>
      </c>
      <c r="D55" s="71">
        <f>[3]UF!L56</f>
        <v>0</v>
      </c>
      <c r="E55" s="71">
        <f>[3]UF!P56</f>
        <v>0</v>
      </c>
      <c r="F55" s="71">
        <f>[3]UF!T56</f>
        <v>0</v>
      </c>
      <c r="G55" s="71">
        <f t="shared" si="4"/>
        <v>0</v>
      </c>
    </row>
    <row r="56" spans="1:7" ht="18" hidden="1" customHeight="1">
      <c r="A56" s="76" t="s">
        <v>54</v>
      </c>
      <c r="C56" s="71">
        <f>[3]UF!H57</f>
        <v>0</v>
      </c>
      <c r="D56" s="71">
        <f>[3]UF!L57</f>
        <v>0</v>
      </c>
      <c r="E56" s="71">
        <f>[3]UF!P57</f>
        <v>0</v>
      </c>
      <c r="F56" s="71">
        <f>[3]UF!T57</f>
        <v>0</v>
      </c>
      <c r="G56" s="71">
        <f t="shared" si="4"/>
        <v>0</v>
      </c>
    </row>
    <row r="57" spans="1:7" ht="24" customHeight="1">
      <c r="A57" s="76" t="s">
        <v>55</v>
      </c>
      <c r="C57" s="71">
        <f>[3]UF!H58</f>
        <v>0</v>
      </c>
      <c r="D57" s="71">
        <f>[3]UF!L58</f>
        <v>33809</v>
      </c>
      <c r="E57" s="71">
        <f>[3]UF!P58</f>
        <v>0</v>
      </c>
      <c r="F57" s="71">
        <f>[3]UF!T58</f>
        <v>0</v>
      </c>
      <c r="G57" s="71">
        <f t="shared" si="4"/>
        <v>33809</v>
      </c>
    </row>
    <row r="58" spans="1:7" ht="18" hidden="1" customHeight="1">
      <c r="A58" s="76" t="s">
        <v>56</v>
      </c>
      <c r="C58" s="71">
        <f>[3]UF!H59</f>
        <v>0</v>
      </c>
      <c r="D58" s="71">
        <f>[3]UF!L59</f>
        <v>0</v>
      </c>
      <c r="E58" s="71">
        <f>[3]UF!P59</f>
        <v>0</v>
      </c>
      <c r="F58" s="71">
        <f>[3]UF!T59</f>
        <v>0</v>
      </c>
      <c r="G58" s="71">
        <f t="shared" si="4"/>
        <v>0</v>
      </c>
    </row>
    <row r="59" spans="1:7" ht="18" hidden="1" customHeight="1">
      <c r="A59" s="76" t="s">
        <v>57</v>
      </c>
      <c r="C59" s="71">
        <f>[3]UF!H60</f>
        <v>0</v>
      </c>
      <c r="D59" s="71">
        <f>[3]UF!L60</f>
        <v>0</v>
      </c>
      <c r="E59" s="71">
        <f>[3]UF!P60</f>
        <v>0</v>
      </c>
      <c r="F59" s="71">
        <f>[3]UF!T60</f>
        <v>0</v>
      </c>
      <c r="G59" s="71">
        <f t="shared" si="4"/>
        <v>0</v>
      </c>
    </row>
    <row r="60" spans="1:7" ht="18" hidden="1" customHeight="1">
      <c r="A60" s="76" t="s">
        <v>58</v>
      </c>
    </row>
    <row r="61" spans="1:7" ht="18" hidden="1" customHeight="1">
      <c r="A61" s="76" t="s">
        <v>59</v>
      </c>
      <c r="C61" s="71">
        <f>[3]UF!H62</f>
        <v>0</v>
      </c>
      <c r="D61" s="71">
        <f>[3]UF!L62</f>
        <v>0</v>
      </c>
      <c r="E61" s="71">
        <f>[3]UF!P62</f>
        <v>0</v>
      </c>
      <c r="F61" s="71">
        <f>[3]UF!T62</f>
        <v>0</v>
      </c>
      <c r="G61" s="71">
        <f t="shared" si="4"/>
        <v>0</v>
      </c>
    </row>
    <row r="62" spans="1:7" ht="18" hidden="1" customHeight="1">
      <c r="A62" s="76" t="s">
        <v>60</v>
      </c>
      <c r="C62" s="71">
        <f>[3]UF!H63</f>
        <v>0</v>
      </c>
      <c r="D62" s="71">
        <f>[3]UF!L63</f>
        <v>0</v>
      </c>
      <c r="E62" s="71">
        <f>[3]UF!P63</f>
        <v>0</v>
      </c>
      <c r="F62" s="71">
        <f>[3]UF!T63</f>
        <v>0</v>
      </c>
      <c r="G62" s="71">
        <f t="shared" si="4"/>
        <v>0</v>
      </c>
    </row>
    <row r="63" spans="1:7" ht="18" hidden="1" customHeight="1">
      <c r="A63" s="76" t="s">
        <v>61</v>
      </c>
      <c r="C63" s="71">
        <f>[3]UF!H64</f>
        <v>0</v>
      </c>
      <c r="D63" s="71">
        <f>[3]UF!L64</f>
        <v>0</v>
      </c>
      <c r="E63" s="71">
        <f>[3]UF!P64</f>
        <v>0</v>
      </c>
      <c r="F63" s="71">
        <f>[3]UF!T64</f>
        <v>0</v>
      </c>
      <c r="G63" s="71">
        <f t="shared" si="4"/>
        <v>0</v>
      </c>
    </row>
    <row r="64" spans="1:7" ht="24" customHeight="1">
      <c r="A64" s="76" t="s">
        <v>62</v>
      </c>
      <c r="C64" s="71">
        <f>[3]UF!H65</f>
        <v>0</v>
      </c>
      <c r="D64" s="71">
        <f>[3]UF!L65</f>
        <v>9425</v>
      </c>
      <c r="E64" s="71">
        <f>[3]UF!P65</f>
        <v>0</v>
      </c>
      <c r="F64" s="71">
        <f>[3]UF!T65</f>
        <v>0</v>
      </c>
      <c r="G64" s="71">
        <f t="shared" si="4"/>
        <v>9425</v>
      </c>
    </row>
    <row r="65" spans="1:7" ht="18" hidden="1" customHeight="1">
      <c r="A65" s="76" t="s">
        <v>63</v>
      </c>
      <c r="C65" s="71">
        <f>[3]UF!H66</f>
        <v>0</v>
      </c>
      <c r="D65" s="71">
        <f>[3]UF!L66</f>
        <v>0</v>
      </c>
      <c r="E65" s="71">
        <f>[3]UF!P66</f>
        <v>0</v>
      </c>
      <c r="F65" s="71">
        <f>[3]UF!T66</f>
        <v>0</v>
      </c>
      <c r="G65" s="71">
        <f t="shared" si="4"/>
        <v>0</v>
      </c>
    </row>
    <row r="66" spans="1:7" ht="18" hidden="1" customHeight="1">
      <c r="A66" s="76" t="s">
        <v>64</v>
      </c>
      <c r="B66" s="78">
        <f t="shared" ref="B66:G66" si="5">SUM(B67:B70)</f>
        <v>0</v>
      </c>
      <c r="C66" s="77">
        <f t="shared" si="5"/>
        <v>0</v>
      </c>
      <c r="D66" s="77">
        <f t="shared" si="5"/>
        <v>0</v>
      </c>
      <c r="E66" s="77">
        <f t="shared" si="5"/>
        <v>0</v>
      </c>
      <c r="F66" s="77">
        <f t="shared" si="5"/>
        <v>0</v>
      </c>
      <c r="G66" s="77">
        <f t="shared" si="5"/>
        <v>0</v>
      </c>
    </row>
    <row r="67" spans="1:7" ht="18" hidden="1" customHeight="1">
      <c r="A67" s="76" t="s">
        <v>138</v>
      </c>
      <c r="C67" s="71">
        <f>[3]UF!H68</f>
        <v>0</v>
      </c>
      <c r="D67" s="71">
        <f>[3]UF!L68</f>
        <v>0</v>
      </c>
      <c r="E67" s="71">
        <f>[3]UF!P68</f>
        <v>0</v>
      </c>
      <c r="F67" s="71">
        <f>[3]UF!T68</f>
        <v>0</v>
      </c>
      <c r="G67" s="71">
        <f t="shared" ref="G67:G86" si="6">SUM(B67:F67)</f>
        <v>0</v>
      </c>
    </row>
    <row r="68" spans="1:7" ht="18" hidden="1" customHeight="1">
      <c r="A68" s="76" t="s">
        <v>139</v>
      </c>
      <c r="C68" s="71">
        <f>[3]UF!H69</f>
        <v>0</v>
      </c>
      <c r="D68" s="71">
        <f>[3]UF!L69</f>
        <v>0</v>
      </c>
      <c r="E68" s="71">
        <f>[3]UF!P69</f>
        <v>0</v>
      </c>
      <c r="F68" s="71">
        <f>[3]UF!T69</f>
        <v>0</v>
      </c>
      <c r="G68" s="71">
        <f t="shared" si="6"/>
        <v>0</v>
      </c>
    </row>
    <row r="69" spans="1:7" ht="18" hidden="1" customHeight="1">
      <c r="A69" s="76" t="s">
        <v>140</v>
      </c>
      <c r="C69" s="71">
        <f>[3]UF!H70</f>
        <v>0</v>
      </c>
      <c r="D69" s="71">
        <f>[3]UF!L70</f>
        <v>0</v>
      </c>
      <c r="E69" s="71">
        <f>[3]UF!P70</f>
        <v>0</v>
      </c>
      <c r="F69" s="71">
        <f>[3]UF!T70</f>
        <v>0</v>
      </c>
      <c r="G69" s="71">
        <f t="shared" si="6"/>
        <v>0</v>
      </c>
    </row>
    <row r="70" spans="1:7" ht="18" hidden="1" customHeight="1">
      <c r="A70" s="76" t="s">
        <v>141</v>
      </c>
      <c r="C70" s="71">
        <f>[3]UF!H71</f>
        <v>0</v>
      </c>
      <c r="D70" s="71">
        <f>[3]UF!L71</f>
        <v>0</v>
      </c>
      <c r="E70" s="71">
        <f>[3]UF!P71</f>
        <v>0</v>
      </c>
      <c r="F70" s="71">
        <f>[3]UF!T71</f>
        <v>0</v>
      </c>
      <c r="G70" s="71">
        <f t="shared" si="6"/>
        <v>0</v>
      </c>
    </row>
    <row r="71" spans="1:7" ht="18" hidden="1" customHeight="1">
      <c r="A71" s="76" t="s">
        <v>69</v>
      </c>
      <c r="C71" s="71">
        <f>[3]UF!H72</f>
        <v>0</v>
      </c>
      <c r="D71" s="71">
        <f>[3]UF!L72</f>
        <v>0</v>
      </c>
      <c r="E71" s="71">
        <f>[3]UF!P72</f>
        <v>0</v>
      </c>
      <c r="F71" s="71">
        <f>[3]UF!T72</f>
        <v>0</v>
      </c>
      <c r="G71" s="71">
        <f>SUM(B71:F71)</f>
        <v>0</v>
      </c>
    </row>
    <row r="72" spans="1:7" ht="18" hidden="1" customHeight="1">
      <c r="A72" s="76" t="s">
        <v>142</v>
      </c>
      <c r="C72" s="71">
        <f>[3]UF!H73</f>
        <v>0</v>
      </c>
      <c r="D72" s="71">
        <f>[3]UF!L73</f>
        <v>0</v>
      </c>
      <c r="E72" s="71">
        <f>[3]UF!P73</f>
        <v>0</v>
      </c>
      <c r="F72" s="71">
        <f>[3]UF!T73</f>
        <v>0</v>
      </c>
      <c r="G72" s="71">
        <f t="shared" si="6"/>
        <v>0</v>
      </c>
    </row>
    <row r="73" spans="1:7" ht="18" hidden="1" customHeight="1">
      <c r="A73" s="76" t="s">
        <v>70</v>
      </c>
      <c r="C73" s="71">
        <f>[3]UF!H74</f>
        <v>0</v>
      </c>
      <c r="D73" s="71">
        <f>[3]UF!L74</f>
        <v>0</v>
      </c>
      <c r="E73" s="71">
        <f>[3]UF!P74</f>
        <v>0</v>
      </c>
      <c r="F73" s="71">
        <f>[3]UF!T74</f>
        <v>0</v>
      </c>
      <c r="G73" s="71">
        <f t="shared" si="6"/>
        <v>0</v>
      </c>
    </row>
    <row r="74" spans="1:7" ht="18" hidden="1" customHeight="1">
      <c r="A74" s="76" t="s">
        <v>71</v>
      </c>
      <c r="C74" s="71">
        <f>[3]UF!H75</f>
        <v>0</v>
      </c>
      <c r="D74" s="71">
        <f>[3]UF!L75</f>
        <v>0</v>
      </c>
      <c r="E74" s="71">
        <f>[3]UF!P75</f>
        <v>0</v>
      </c>
      <c r="F74" s="71">
        <f>[3]UF!T75</f>
        <v>0</v>
      </c>
      <c r="G74" s="71">
        <f t="shared" si="6"/>
        <v>0</v>
      </c>
    </row>
    <row r="75" spans="1:7" ht="24" customHeight="1">
      <c r="A75" s="76" t="s">
        <v>72</v>
      </c>
      <c r="C75" s="71">
        <f>[3]UF!H76</f>
        <v>0</v>
      </c>
      <c r="D75" s="71">
        <f>[3]UF!L76</f>
        <v>248797</v>
      </c>
      <c r="F75" s="71">
        <f>[3]UF!T76</f>
        <v>0</v>
      </c>
      <c r="G75" s="71">
        <f t="shared" si="6"/>
        <v>248797</v>
      </c>
    </row>
    <row r="76" spans="1:7" ht="18" hidden="1" customHeight="1">
      <c r="A76" s="76" t="s">
        <v>73</v>
      </c>
      <c r="C76" s="71">
        <f>[3]UF!H77</f>
        <v>0</v>
      </c>
      <c r="D76" s="71">
        <f>[3]UF!L77</f>
        <v>0</v>
      </c>
      <c r="E76" s="71">
        <f>[3]UF!P77</f>
        <v>0</v>
      </c>
      <c r="F76" s="71">
        <f>[3]UF!T77</f>
        <v>0</v>
      </c>
      <c r="G76" s="71">
        <f t="shared" si="6"/>
        <v>0</v>
      </c>
    </row>
    <row r="77" spans="1:7" ht="18" hidden="1" customHeight="1">
      <c r="A77" s="76" t="s">
        <v>74</v>
      </c>
    </row>
    <row r="78" spans="1:7" ht="18" hidden="1" customHeight="1">
      <c r="A78" s="76" t="s">
        <v>143</v>
      </c>
      <c r="C78" s="71">
        <f>[3]UF!H79</f>
        <v>0</v>
      </c>
      <c r="D78" s="71">
        <f>[3]UF!L79</f>
        <v>0</v>
      </c>
      <c r="E78" s="71">
        <f>[3]UF!P79</f>
        <v>0</v>
      </c>
      <c r="F78" s="71">
        <f>[3]UF!T79</f>
        <v>0</v>
      </c>
      <c r="G78" s="71">
        <f t="shared" si="6"/>
        <v>0</v>
      </c>
    </row>
    <row r="79" spans="1:7" ht="18" hidden="1" customHeight="1">
      <c r="A79" s="76" t="s">
        <v>75</v>
      </c>
      <c r="C79" s="71">
        <f>[3]UF!H80</f>
        <v>0</v>
      </c>
      <c r="D79" s="71">
        <f>[3]UF!L80</f>
        <v>0</v>
      </c>
      <c r="E79" s="71">
        <f>[3]UF!P80</f>
        <v>0</v>
      </c>
      <c r="F79" s="71">
        <f>[3]UF!T80</f>
        <v>0</v>
      </c>
      <c r="G79" s="71">
        <f t="shared" si="6"/>
        <v>0</v>
      </c>
    </row>
    <row r="80" spans="1:7" ht="18" hidden="1" customHeight="1">
      <c r="A80" s="76" t="s">
        <v>76</v>
      </c>
      <c r="C80" s="71">
        <f>[3]UF!H81</f>
        <v>0</v>
      </c>
      <c r="D80" s="71">
        <f>[3]UF!L81</f>
        <v>0</v>
      </c>
      <c r="E80" s="71">
        <f>[3]UF!P81</f>
        <v>0</v>
      </c>
      <c r="F80" s="71">
        <f>[3]UF!T81</f>
        <v>0</v>
      </c>
      <c r="G80" s="71">
        <f t="shared" si="6"/>
        <v>0</v>
      </c>
    </row>
    <row r="81" spans="1:7" ht="18" hidden="1" customHeight="1">
      <c r="A81" s="76" t="s">
        <v>77</v>
      </c>
    </row>
    <row r="82" spans="1:7" ht="18" hidden="1" customHeight="1">
      <c r="A82" s="76" t="s">
        <v>78</v>
      </c>
      <c r="C82" s="71">
        <f>[3]UF!H83</f>
        <v>0</v>
      </c>
      <c r="D82" s="71">
        <f>[3]UF!L83</f>
        <v>0</v>
      </c>
      <c r="E82" s="71">
        <f>[3]UF!P83</f>
        <v>0</v>
      </c>
      <c r="F82" s="71">
        <f>[3]UF!T83</f>
        <v>0</v>
      </c>
      <c r="G82" s="71">
        <f t="shared" si="6"/>
        <v>0</v>
      </c>
    </row>
    <row r="83" spans="1:7" ht="18" hidden="1" customHeight="1">
      <c r="A83" s="76" t="s">
        <v>79</v>
      </c>
      <c r="C83" s="71">
        <f>[3]UF!H84</f>
        <v>0</v>
      </c>
      <c r="D83" s="71">
        <f>[3]UF!L84</f>
        <v>0</v>
      </c>
      <c r="E83" s="71">
        <f>[3]UF!P84</f>
        <v>0</v>
      </c>
      <c r="F83" s="71">
        <f>[3]UF!T84</f>
        <v>0</v>
      </c>
      <c r="G83" s="71">
        <f t="shared" si="6"/>
        <v>0</v>
      </c>
    </row>
    <row r="84" spans="1:7" ht="18" hidden="1" customHeight="1">
      <c r="A84" s="76" t="s">
        <v>80</v>
      </c>
      <c r="C84" s="71">
        <f>[3]UF!H85</f>
        <v>0</v>
      </c>
      <c r="D84" s="71">
        <f>[3]UF!L85</f>
        <v>0</v>
      </c>
      <c r="E84" s="71">
        <f>[3]UF!P85</f>
        <v>0</v>
      </c>
      <c r="F84" s="71">
        <f>[3]UF!T85</f>
        <v>0</v>
      </c>
      <c r="G84" s="71">
        <f t="shared" si="6"/>
        <v>0</v>
      </c>
    </row>
    <row r="85" spans="1:7" ht="18" hidden="1" customHeight="1">
      <c r="A85" s="76" t="s">
        <v>81</v>
      </c>
      <c r="C85" s="71">
        <f>[3]UF!H86</f>
        <v>0</v>
      </c>
      <c r="D85" s="71">
        <f>[3]UF!L86</f>
        <v>0</v>
      </c>
      <c r="E85" s="71">
        <f>[3]UF!P86</f>
        <v>0</v>
      </c>
      <c r="F85" s="71">
        <f>[3]UF!T86</f>
        <v>0</v>
      </c>
      <c r="G85" s="71">
        <f t="shared" si="6"/>
        <v>0</v>
      </c>
    </row>
    <row r="86" spans="1:7" ht="18" hidden="1" customHeight="1">
      <c r="A86" s="76" t="s">
        <v>82</v>
      </c>
      <c r="C86" s="71">
        <f>[3]UF!H87</f>
        <v>0</v>
      </c>
      <c r="D86" s="71">
        <f>[3]UF!L87</f>
        <v>0</v>
      </c>
      <c r="E86" s="71">
        <f>[3]UF!P87</f>
        <v>0</v>
      </c>
      <c r="F86" s="71">
        <f>[3]UF!T87</f>
        <v>0</v>
      </c>
      <c r="G86" s="71">
        <f t="shared" si="6"/>
        <v>0</v>
      </c>
    </row>
    <row r="87" spans="1:7" ht="18" hidden="1" customHeight="1">
      <c r="A87" s="79"/>
    </row>
    <row r="88" spans="1:7" ht="18" customHeight="1">
      <c r="A88" s="79"/>
    </row>
    <row r="89" spans="1:7" ht="24" customHeight="1">
      <c r="A89" s="76" t="s">
        <v>158</v>
      </c>
      <c r="B89" s="71">
        <f>[3]UF!D90</f>
        <v>4469487</v>
      </c>
      <c r="C89" s="71">
        <f>[3]UF!H90</f>
        <v>0</v>
      </c>
      <c r="D89" s="71">
        <f>[3]UF!L90</f>
        <v>0</v>
      </c>
      <c r="E89" s="71">
        <f>[3]UF!P90</f>
        <v>9635480</v>
      </c>
      <c r="F89" s="71">
        <f>[3]UF!T90</f>
        <v>55529000</v>
      </c>
      <c r="G89" s="71">
        <f>SUM(B89:F89)</f>
        <v>69633967</v>
      </c>
    </row>
    <row r="90" spans="1:7" ht="20.25" hidden="1" customHeight="1">
      <c r="A90" s="80" t="s">
        <v>159</v>
      </c>
      <c r="C90" s="71">
        <f>SUM(C91:C92)</f>
        <v>0</v>
      </c>
      <c r="D90" s="71">
        <f>SUM(D91:D92)</f>
        <v>0</v>
      </c>
      <c r="E90" s="71">
        <f>SUM(E91:E92)</f>
        <v>0</v>
      </c>
      <c r="F90" s="71">
        <f>SUM(F91:F92)</f>
        <v>0</v>
      </c>
      <c r="G90" s="71">
        <f>SUM(G91:G92)</f>
        <v>0</v>
      </c>
    </row>
    <row r="91" spans="1:7" ht="18" hidden="1" customHeight="1">
      <c r="A91" s="76" t="s">
        <v>136</v>
      </c>
      <c r="C91" s="71">
        <f>[3]UF!H92</f>
        <v>0</v>
      </c>
      <c r="D91" s="71">
        <f>[3]UF!L92</f>
        <v>0</v>
      </c>
      <c r="E91" s="71">
        <f>[3]UF!P92</f>
        <v>0</v>
      </c>
      <c r="F91" s="71">
        <f>[3]UF!T92</f>
        <v>0</v>
      </c>
      <c r="G91" s="71">
        <f>SUM(B91:F91)</f>
        <v>0</v>
      </c>
    </row>
    <row r="92" spans="1:7" ht="18" hidden="1" customHeight="1">
      <c r="A92" s="76" t="s">
        <v>137</v>
      </c>
      <c r="C92" s="71">
        <f>[3]UF!H93</f>
        <v>0</v>
      </c>
      <c r="D92" s="71">
        <f>[3]UF!L93</f>
        <v>0</v>
      </c>
      <c r="E92" s="71">
        <f>[3]UF!P93</f>
        <v>0</v>
      </c>
      <c r="F92" s="71">
        <f>[3]UF!T93</f>
        <v>0</v>
      </c>
      <c r="G92" s="71">
        <f>SUM(B92:F92)</f>
        <v>0</v>
      </c>
    </row>
    <row r="93" spans="1:7" ht="18" hidden="1" customHeight="1">
      <c r="A93" s="76" t="s">
        <v>146</v>
      </c>
      <c r="C93" s="71">
        <f>[3]UF!H94</f>
        <v>0</v>
      </c>
      <c r="D93" s="71">
        <f>[3]UF!L94</f>
        <v>0</v>
      </c>
      <c r="E93" s="71">
        <f>[3]UF!P94</f>
        <v>0</v>
      </c>
      <c r="F93" s="71">
        <f>[3]UF!T94</f>
        <v>0</v>
      </c>
      <c r="G93" s="71">
        <f>SUM(B93:F93)</f>
        <v>0</v>
      </c>
    </row>
    <row r="94" spans="1:7" ht="18" hidden="1" customHeight="1">
      <c r="A94" s="79" t="s">
        <v>147</v>
      </c>
      <c r="C94" s="71">
        <f>[3]UF!H95</f>
        <v>0</v>
      </c>
      <c r="D94" s="71">
        <f>[3]UF!L95</f>
        <v>0</v>
      </c>
      <c r="E94" s="71">
        <f>[3]UF!P95</f>
        <v>0</v>
      </c>
      <c r="F94" s="71">
        <f>[3]UF!T95</f>
        <v>0</v>
      </c>
      <c r="G94" s="71">
        <f>SUM(B94:F94)</f>
        <v>0</v>
      </c>
    </row>
    <row r="95" spans="1:7" ht="38.25" customHeight="1" thickBot="1">
      <c r="A95" s="81" t="s">
        <v>10</v>
      </c>
      <c r="B95" s="82">
        <f t="shared" ref="B95:G95" si="7">SUM(B6:B12)+SUM(B15:B20)+SUM(B23:B25)+SUM(B28:B29)+SUM(B32:B48)+B90+B94+B89+B93</f>
        <v>4469487</v>
      </c>
      <c r="C95" s="82">
        <f t="shared" si="7"/>
        <v>819000</v>
      </c>
      <c r="D95" s="82">
        <f t="shared" si="7"/>
        <v>1430694</v>
      </c>
      <c r="E95" s="82">
        <f t="shared" si="7"/>
        <v>13913202</v>
      </c>
      <c r="F95" s="82">
        <f t="shared" si="7"/>
        <v>55529000</v>
      </c>
      <c r="G95" s="82">
        <f t="shared" si="7"/>
        <v>76161383</v>
      </c>
    </row>
    <row r="96" spans="1:7" ht="18" customHeight="1" thickTop="1">
      <c r="A96" s="83"/>
      <c r="B96" s="83"/>
      <c r="C96" s="83"/>
      <c r="D96" s="83"/>
    </row>
    <row r="97" spans="1:4" ht="18" customHeight="1">
      <c r="A97" s="83"/>
      <c r="B97" s="83"/>
      <c r="C97" s="83"/>
      <c r="D97" s="83"/>
    </row>
    <row r="98" spans="1:4" ht="18" customHeight="1">
      <c r="A98" s="83"/>
      <c r="B98" s="83"/>
      <c r="C98" s="83"/>
      <c r="D98" s="83"/>
    </row>
    <row r="99" spans="1:4" ht="18" customHeight="1">
      <c r="A99" s="83"/>
      <c r="B99" s="83"/>
      <c r="C99" s="83"/>
      <c r="D99" s="83"/>
    </row>
    <row r="100" spans="1:4" ht="18" customHeight="1">
      <c r="A100" s="83"/>
      <c r="B100" s="83"/>
      <c r="C100" s="83"/>
      <c r="D100" s="83"/>
    </row>
    <row r="101" spans="1:4" ht="18" customHeight="1">
      <c r="A101" s="83"/>
      <c r="B101" s="83"/>
      <c r="C101" s="83"/>
      <c r="D101" s="83"/>
    </row>
    <row r="102" spans="1:4" ht="18" customHeight="1">
      <c r="A102" s="83"/>
      <c r="B102" s="83"/>
      <c r="C102" s="83"/>
      <c r="D102" s="83"/>
    </row>
    <row r="103" spans="1:4" ht="18" customHeight="1">
      <c r="A103" s="83"/>
      <c r="B103" s="83"/>
      <c r="C103" s="83"/>
      <c r="D103" s="83"/>
    </row>
    <row r="104" spans="1:4" ht="18" customHeight="1">
      <c r="A104" s="83"/>
      <c r="B104" s="83"/>
      <c r="C104" s="83"/>
      <c r="D104" s="83"/>
    </row>
    <row r="105" spans="1:4" ht="18" customHeight="1">
      <c r="A105" s="83"/>
      <c r="B105" s="83"/>
      <c r="C105" s="83"/>
      <c r="D105" s="83"/>
    </row>
    <row r="106" spans="1:4" ht="18" customHeight="1">
      <c r="A106" s="83"/>
      <c r="B106" s="83"/>
      <c r="C106" s="83"/>
      <c r="D106" s="83"/>
    </row>
    <row r="107" spans="1:4" ht="18" customHeight="1">
      <c r="A107" s="83"/>
      <c r="B107" s="83"/>
      <c r="C107" s="83"/>
      <c r="D107" s="83"/>
    </row>
    <row r="108" spans="1:4" ht="18" customHeight="1">
      <c r="A108" s="83"/>
      <c r="B108" s="83"/>
      <c r="C108" s="83"/>
      <c r="D108" s="83"/>
    </row>
    <row r="109" spans="1:4" ht="18" customHeight="1">
      <c r="A109" s="83"/>
      <c r="B109" s="83"/>
      <c r="C109" s="83"/>
      <c r="D109" s="83"/>
    </row>
    <row r="110" spans="1:4" ht="18" customHeight="1">
      <c r="A110" s="83"/>
      <c r="B110" s="83"/>
      <c r="C110" s="83"/>
      <c r="D110" s="83"/>
    </row>
    <row r="111" spans="1:4" ht="18" customHeight="1">
      <c r="A111" s="83"/>
      <c r="B111" s="83"/>
      <c r="C111" s="83"/>
      <c r="D111" s="83"/>
    </row>
    <row r="112" spans="1:4" ht="18" customHeight="1">
      <c r="A112" s="83"/>
      <c r="B112" s="83"/>
      <c r="C112" s="83"/>
      <c r="D112" s="83"/>
    </row>
    <row r="113" spans="1:4" ht="18" customHeight="1">
      <c r="A113" s="83"/>
      <c r="B113" s="83"/>
      <c r="C113" s="83"/>
      <c r="D113" s="83"/>
    </row>
    <row r="114" spans="1:4" ht="18" customHeight="1">
      <c r="A114" s="83"/>
      <c r="B114" s="83"/>
      <c r="C114" s="83"/>
      <c r="D114" s="83"/>
    </row>
    <row r="115" spans="1:4" ht="18" customHeight="1">
      <c r="A115" s="83"/>
      <c r="B115" s="83"/>
      <c r="C115" s="83"/>
      <c r="D115" s="83"/>
    </row>
    <row r="116" spans="1:4" ht="18" customHeight="1">
      <c r="A116" s="83"/>
      <c r="B116" s="83"/>
      <c r="C116" s="83"/>
      <c r="D116" s="83"/>
    </row>
    <row r="117" spans="1:4" ht="18" customHeight="1">
      <c r="A117" s="83"/>
      <c r="B117" s="83"/>
      <c r="C117" s="83"/>
      <c r="D117" s="83"/>
    </row>
    <row r="118" spans="1:4" ht="18" customHeight="1">
      <c r="A118" s="83"/>
      <c r="B118" s="83"/>
      <c r="C118" s="83"/>
      <c r="D118" s="83"/>
    </row>
    <row r="119" spans="1:4" ht="18" customHeight="1">
      <c r="A119" s="83"/>
      <c r="B119" s="83"/>
      <c r="C119" s="83"/>
      <c r="D119" s="83"/>
    </row>
    <row r="120" spans="1:4" ht="18" customHeight="1">
      <c r="A120" s="83"/>
      <c r="B120" s="83"/>
      <c r="C120" s="83"/>
      <c r="D120" s="83"/>
    </row>
    <row r="121" spans="1:4" ht="18" customHeight="1">
      <c r="A121" s="83"/>
      <c r="B121" s="83"/>
      <c r="C121" s="83"/>
      <c r="D121" s="83"/>
    </row>
    <row r="122" spans="1:4" ht="18" customHeight="1">
      <c r="A122" s="83"/>
      <c r="B122" s="83"/>
      <c r="C122" s="83"/>
      <c r="D122" s="83"/>
    </row>
    <row r="123" spans="1:4" ht="18" customHeight="1">
      <c r="A123" s="83"/>
      <c r="B123" s="83"/>
      <c r="C123" s="83"/>
      <c r="D123" s="83"/>
    </row>
    <row r="124" spans="1:4" ht="18" customHeight="1">
      <c r="A124" s="83"/>
      <c r="B124" s="83"/>
      <c r="C124" s="83"/>
      <c r="D124" s="83"/>
    </row>
    <row r="125" spans="1:4" ht="18" customHeight="1">
      <c r="A125" s="83"/>
      <c r="B125" s="83"/>
      <c r="C125" s="83"/>
      <c r="D125" s="83"/>
    </row>
    <row r="126" spans="1:4" ht="18" customHeight="1">
      <c r="A126" s="83"/>
      <c r="B126" s="83"/>
      <c r="C126" s="83"/>
      <c r="D126" s="83"/>
    </row>
    <row r="127" spans="1:4" ht="18" customHeight="1">
      <c r="A127" s="83"/>
      <c r="B127" s="83"/>
      <c r="C127" s="83"/>
      <c r="D127" s="83"/>
    </row>
    <row r="128" spans="1:4" ht="18" customHeight="1">
      <c r="A128" s="83"/>
      <c r="B128" s="83"/>
      <c r="C128" s="83"/>
      <c r="D128" s="83"/>
    </row>
    <row r="129" spans="1:7" ht="18" customHeight="1">
      <c r="A129" s="83"/>
      <c r="B129" s="83"/>
      <c r="C129" s="83"/>
      <c r="D129" s="83"/>
    </row>
    <row r="130" spans="1:7" ht="18" customHeight="1">
      <c r="A130" s="83"/>
      <c r="B130" s="83"/>
      <c r="C130" s="83"/>
      <c r="D130" s="83"/>
    </row>
    <row r="131" spans="1:7" ht="18" customHeight="1">
      <c r="A131" s="83"/>
      <c r="B131" s="83"/>
      <c r="C131" s="83"/>
      <c r="D131" s="83"/>
    </row>
    <row r="132" spans="1:7" ht="18" customHeight="1">
      <c r="A132" s="83"/>
      <c r="B132" s="83"/>
      <c r="C132" s="83"/>
      <c r="D132" s="83"/>
    </row>
    <row r="133" spans="1:7" ht="18" customHeight="1">
      <c r="A133" s="83"/>
      <c r="B133" s="83"/>
      <c r="C133" s="83"/>
      <c r="D133" s="83"/>
    </row>
    <row r="134" spans="1:7" ht="18" customHeight="1">
      <c r="A134" s="83"/>
      <c r="B134" s="83"/>
      <c r="C134" s="83"/>
      <c r="D134" s="83"/>
    </row>
    <row r="135" spans="1:7" ht="18" customHeight="1">
      <c r="A135" s="83"/>
      <c r="B135" s="83"/>
      <c r="C135" s="83"/>
      <c r="D135" s="83"/>
    </row>
    <row r="136" spans="1:7" ht="18" customHeight="1">
      <c r="A136" s="83"/>
      <c r="B136" s="83"/>
      <c r="C136" s="83"/>
      <c r="D136" s="83"/>
    </row>
    <row r="137" spans="1:7" ht="18" customHeight="1">
      <c r="A137" s="83"/>
      <c r="B137" s="83"/>
      <c r="C137" s="83"/>
      <c r="D137" s="83"/>
      <c r="G137" s="71">
        <v>173</v>
      </c>
    </row>
    <row r="138" spans="1:7" ht="18" customHeight="1">
      <c r="A138" s="83"/>
      <c r="B138" s="83"/>
      <c r="C138" s="83"/>
      <c r="D138" s="83"/>
      <c r="G138" s="71">
        <f>+G86+G137</f>
        <v>173</v>
      </c>
    </row>
    <row r="139" spans="1:7" ht="18" customHeight="1">
      <c r="A139" s="83"/>
      <c r="B139" s="83"/>
      <c r="C139" s="83"/>
      <c r="D139" s="83"/>
      <c r="G139" s="71">
        <f>11472796-G138</f>
        <v>11472623</v>
      </c>
    </row>
    <row r="140" spans="1:7" ht="18" customHeight="1">
      <c r="A140" s="83"/>
      <c r="B140" s="83"/>
      <c r="C140" s="83"/>
      <c r="D140" s="83"/>
    </row>
    <row r="141" spans="1:7" ht="18" customHeight="1">
      <c r="A141" s="83"/>
      <c r="B141" s="83"/>
      <c r="C141" s="83"/>
      <c r="D141" s="83"/>
    </row>
    <row r="142" spans="1:7" ht="18" customHeight="1">
      <c r="A142" s="83"/>
      <c r="B142" s="83"/>
      <c r="C142" s="83"/>
      <c r="D142" s="83"/>
    </row>
    <row r="143" spans="1:7" ht="18" customHeight="1">
      <c r="A143" s="83"/>
      <c r="B143" s="83"/>
      <c r="C143" s="83"/>
      <c r="D143" s="83"/>
    </row>
    <row r="144" spans="1:7" ht="18" customHeight="1">
      <c r="A144" s="83"/>
      <c r="B144" s="83"/>
      <c r="C144" s="83"/>
      <c r="D144" s="83"/>
    </row>
    <row r="145" spans="1:4" ht="18" customHeight="1">
      <c r="A145" s="83"/>
      <c r="B145" s="83"/>
      <c r="C145" s="83"/>
      <c r="D145" s="83"/>
    </row>
    <row r="146" spans="1:4" ht="18" customHeight="1">
      <c r="A146" s="83"/>
      <c r="B146" s="83"/>
      <c r="C146" s="83"/>
      <c r="D146" s="83"/>
    </row>
    <row r="147" spans="1:4" ht="18" customHeight="1">
      <c r="A147" s="83"/>
      <c r="B147" s="83"/>
      <c r="C147" s="83"/>
      <c r="D147" s="83"/>
    </row>
    <row r="148" spans="1:4">
      <c r="A148" s="83"/>
      <c r="B148" s="83"/>
      <c r="C148" s="83"/>
      <c r="D148" s="83"/>
    </row>
    <row r="149" spans="1:4">
      <c r="A149" s="83"/>
      <c r="B149" s="83"/>
      <c r="C149" s="83"/>
      <c r="D149" s="83"/>
    </row>
    <row r="150" spans="1:4">
      <c r="A150" s="83"/>
      <c r="B150" s="83"/>
      <c r="C150" s="83"/>
      <c r="D150" s="83"/>
    </row>
    <row r="151" spans="1:4">
      <c r="A151" s="83"/>
      <c r="B151" s="83"/>
      <c r="C151" s="83"/>
      <c r="D151" s="83"/>
    </row>
    <row r="152" spans="1:4">
      <c r="A152" s="83"/>
      <c r="B152" s="83"/>
      <c r="C152" s="83"/>
      <c r="D152" s="83"/>
    </row>
    <row r="153" spans="1:4">
      <c r="A153" s="83"/>
      <c r="B153" s="83"/>
      <c r="C153" s="83"/>
      <c r="D153" s="83"/>
    </row>
    <row r="154" spans="1:4">
      <c r="A154" s="83"/>
      <c r="B154" s="83"/>
      <c r="C154" s="83"/>
      <c r="D154" s="83"/>
    </row>
  </sheetData>
  <printOptions gridLines="1"/>
  <pageMargins left="0.88" right="0.27" top="1.19" bottom="0.26" header="0.17" footer="0.17"/>
  <pageSetup paperSize="9" scale="75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anx a </vt:lpstr>
      <vt:lpstr>a-1 </vt:lpstr>
      <vt:lpstr>ALL SOURCES</vt:lpstr>
      <vt:lpstr>SUM-SPFs </vt:lpstr>
      <vt:lpstr>CONTINUING</vt:lpstr>
      <vt:lpstr>AUTOMATIC</vt:lpstr>
      <vt:lpstr>UNPROGRAMMED FUND</vt:lpstr>
      <vt:lpstr>'a-1 '!Print_Area</vt:lpstr>
      <vt:lpstr>'ALL SOURCES'!Print_Area</vt:lpstr>
      <vt:lpstr>'anx a '!Print_Area</vt:lpstr>
      <vt:lpstr>AUTOMATIC!Print_Area</vt:lpstr>
      <vt:lpstr>CONTINUING!Print_Area</vt:lpstr>
      <vt:lpstr>'SUM-SPFs '!Print_Area</vt:lpstr>
      <vt:lpstr>'UNPROGRAMMED FUND'!Print_Area</vt:lpstr>
      <vt:lpstr>'a-1 '!Print_Titles</vt:lpstr>
      <vt:lpstr>'ALL SOURCES'!Print_Titles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oregner</dc:creator>
  <cp:lastModifiedBy>oregner</cp:lastModifiedBy>
  <cp:lastPrinted>2013-03-15T03:46:21Z</cp:lastPrinted>
  <dcterms:created xsi:type="dcterms:W3CDTF">2012-05-10T01:12:58Z</dcterms:created>
  <dcterms:modified xsi:type="dcterms:W3CDTF">2013-06-18T09:10:32Z</dcterms:modified>
</cp:coreProperties>
</file>