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SUM" sheetId="1" r:id="rId1"/>
    <sheet name="ByDept" sheetId="2" r:id="rId2"/>
    <sheet name="ProgramAdjustments" sheetId="8" r:id="rId3"/>
    <sheet name="AllSources" sheetId="5" r:id="rId4"/>
    <sheet name="Automatic" sheetId="6" r:id="rId5"/>
    <sheet name="SPFs" sheetId="4" r:id="rId6"/>
    <sheet name="Unprogrammed" sheetId="7" r:id="rId7"/>
  </sheets>
  <externalReferences>
    <externalReference r:id="rId8"/>
    <externalReference r:id="rId9"/>
  </externalReferences>
  <definedNames>
    <definedName name="_xlnm.Print_Area" localSheetId="3">AllSources!$A$1:$I$101</definedName>
    <definedName name="_xlnm.Print_Area" localSheetId="4">Automatic!$A$1:$O$100</definedName>
    <definedName name="_xlnm.Print_Area" localSheetId="1">ByDept!$A$1:$L$243</definedName>
    <definedName name="_xlnm.Print_Area" localSheetId="2">ProgramAdjustments!$A$1:$M$31</definedName>
    <definedName name="_xlnm.Print_Area" localSheetId="5">SPFs!$A$1:$H$100</definedName>
    <definedName name="_xlnm.Print_Area" localSheetId="0">SUM!$A$1:$J$52</definedName>
    <definedName name="_xlnm.Print_Area" localSheetId="6">Unprogrammed!$A$1:$B$16</definedName>
    <definedName name="_xlnm.Print_Titles" localSheetId="3">AllSources!$1:$6</definedName>
    <definedName name="_xlnm.Print_Titles" localSheetId="4">Automatic!$A:$A,Automatic!$1:$5</definedName>
    <definedName name="_xlnm.Print_Titles" localSheetId="1">ByDept!$1:$6</definedName>
    <definedName name="_xlnm.Print_Titles" localSheetId="2">ProgramAdjustments!$1:$8</definedName>
    <definedName name="_xlnm.Print_Titles" localSheetId="5">SPFs!$A:$A,SPFs!$1:$5</definedName>
    <definedName name="Z_5BA19E16_4FBA_4604_B3D1_F564165F1D65_.wvu.Cols" localSheetId="4" hidden="1">Automatic!#REF!</definedName>
    <definedName name="Z_5BA19E16_4FBA_4604_B3D1_F564165F1D65_.wvu.PrintArea" localSheetId="4" hidden="1">Automatic!$A$1:$O$100</definedName>
    <definedName name="Z_5BA19E16_4FBA_4604_B3D1_F564165F1D65_.wvu.PrintTitles" localSheetId="4" hidden="1">Automatic!$A:$A,Automatic!$1:$5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8"/>
  <c r="K30"/>
  <c r="K29" s="1"/>
  <c r="K28" s="1"/>
  <c r="J29"/>
  <c r="J28" s="1"/>
  <c r="J32" s="1"/>
  <c r="I29"/>
  <c r="H29"/>
  <c r="H28" s="1"/>
  <c r="H32" s="1"/>
  <c r="E29"/>
  <c r="I28"/>
  <c r="I32" s="1"/>
  <c r="E28"/>
  <c r="D28"/>
  <c r="C28"/>
  <c r="C32" s="1"/>
  <c r="B28"/>
  <c r="K27"/>
  <c r="I27"/>
  <c r="E27"/>
  <c r="C27"/>
  <c r="K19"/>
  <c r="E19"/>
  <c r="K17"/>
  <c r="E17"/>
  <c r="K16"/>
  <c r="E16"/>
  <c r="K14"/>
  <c r="E14"/>
  <c r="K13"/>
  <c r="K12" s="1"/>
  <c r="K9" s="1"/>
  <c r="J13"/>
  <c r="E13"/>
  <c r="E12" s="1"/>
  <c r="E9" s="1"/>
  <c r="J12"/>
  <c r="I12"/>
  <c r="H12"/>
  <c r="D12"/>
  <c r="C12"/>
  <c r="B12"/>
  <c r="K10"/>
  <c r="E10"/>
  <c r="J9"/>
  <c r="I9"/>
  <c r="H9"/>
  <c r="D9"/>
  <c r="D32" s="1"/>
  <c r="C9"/>
  <c r="B9"/>
  <c r="B32" s="1"/>
  <c r="A3"/>
  <c r="B16" i="7"/>
  <c r="B11"/>
  <c r="B15"/>
  <c r="B14" s="1"/>
  <c r="B6"/>
  <c r="E32" i="8" l="1"/>
  <c r="K32"/>
  <c r="N99" i="6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N97"/>
  <c r="M97"/>
  <c r="L97"/>
  <c r="K97"/>
  <c r="J97"/>
  <c r="I97"/>
  <c r="H97"/>
  <c r="G97"/>
  <c r="E97"/>
  <c r="D97"/>
  <c r="C97"/>
  <c r="B97"/>
  <c r="N96"/>
  <c r="M96"/>
  <c r="L96"/>
  <c r="K96"/>
  <c r="J96"/>
  <c r="I96"/>
  <c r="H96"/>
  <c r="G96"/>
  <c r="E96"/>
  <c r="D96"/>
  <c r="C96"/>
  <c r="B96"/>
  <c r="N95"/>
  <c r="M95"/>
  <c r="L95"/>
  <c r="K95"/>
  <c r="J95"/>
  <c r="I95"/>
  <c r="H95"/>
  <c r="G95"/>
  <c r="E95"/>
  <c r="D95"/>
  <c r="C95"/>
  <c r="B95"/>
  <c r="N94"/>
  <c r="M94"/>
  <c r="L94"/>
  <c r="K94"/>
  <c r="J94"/>
  <c r="I94"/>
  <c r="H94"/>
  <c r="G94"/>
  <c r="E94"/>
  <c r="D94"/>
  <c r="C94"/>
  <c r="B94"/>
  <c r="Q93"/>
  <c r="B92"/>
  <c r="O92" s="1"/>
  <c r="Q92" s="1"/>
  <c r="N91"/>
  <c r="M91"/>
  <c r="L91"/>
  <c r="K91"/>
  <c r="J91"/>
  <c r="I91"/>
  <c r="H91"/>
  <c r="G91"/>
  <c r="E91"/>
  <c r="E90" s="1"/>
  <c r="D91"/>
  <c r="C91"/>
  <c r="C90" s="1"/>
  <c r="B91"/>
  <c r="N90"/>
  <c r="M90"/>
  <c r="L90"/>
  <c r="K90"/>
  <c r="J90"/>
  <c r="I90"/>
  <c r="H90"/>
  <c r="G90"/>
  <c r="F90"/>
  <c r="F49" s="1"/>
  <c r="D90"/>
  <c r="N89"/>
  <c r="M89"/>
  <c r="L89"/>
  <c r="K89"/>
  <c r="J89"/>
  <c r="I89"/>
  <c r="H89"/>
  <c r="G89"/>
  <c r="E89"/>
  <c r="D89"/>
  <c r="C89"/>
  <c r="B89"/>
  <c r="N88"/>
  <c r="M88"/>
  <c r="L88"/>
  <c r="K88"/>
  <c r="J88"/>
  <c r="I88"/>
  <c r="H88"/>
  <c r="G88"/>
  <c r="E88"/>
  <c r="D88"/>
  <c r="C88"/>
  <c r="B88"/>
  <c r="N87"/>
  <c r="M87"/>
  <c r="L87"/>
  <c r="K87"/>
  <c r="J87"/>
  <c r="I87"/>
  <c r="H87"/>
  <c r="G87"/>
  <c r="E87"/>
  <c r="D87"/>
  <c r="C87"/>
  <c r="B87"/>
  <c r="N86"/>
  <c r="M86"/>
  <c r="L86"/>
  <c r="K86"/>
  <c r="J86"/>
  <c r="I86"/>
  <c r="H86"/>
  <c r="G86"/>
  <c r="E86"/>
  <c r="D86"/>
  <c r="C86"/>
  <c r="B86"/>
  <c r="N85"/>
  <c r="M85"/>
  <c r="L85"/>
  <c r="K85"/>
  <c r="J85"/>
  <c r="I85"/>
  <c r="H85"/>
  <c r="G85"/>
  <c r="E85"/>
  <c r="D85"/>
  <c r="C85"/>
  <c r="B85"/>
  <c r="N84"/>
  <c r="M84"/>
  <c r="L84"/>
  <c r="K84"/>
  <c r="J84"/>
  <c r="I84"/>
  <c r="H84"/>
  <c r="G84"/>
  <c r="E84"/>
  <c r="D84"/>
  <c r="C84"/>
  <c r="B84"/>
  <c r="N83"/>
  <c r="M83"/>
  <c r="L83"/>
  <c r="K83"/>
  <c r="J83"/>
  <c r="I83"/>
  <c r="H83"/>
  <c r="G83"/>
  <c r="E83"/>
  <c r="D83"/>
  <c r="C83"/>
  <c r="B83"/>
  <c r="N82"/>
  <c r="M82"/>
  <c r="L82"/>
  <c r="K82"/>
  <c r="J82"/>
  <c r="I82"/>
  <c r="H82"/>
  <c r="G82"/>
  <c r="E82"/>
  <c r="D82"/>
  <c r="C82"/>
  <c r="B82"/>
  <c r="N81"/>
  <c r="M81"/>
  <c r="L81"/>
  <c r="K81"/>
  <c r="J81"/>
  <c r="I81"/>
  <c r="H81"/>
  <c r="G81"/>
  <c r="E81"/>
  <c r="D81"/>
  <c r="C81"/>
  <c r="B81"/>
  <c r="N80"/>
  <c r="M80"/>
  <c r="L80"/>
  <c r="K80"/>
  <c r="J80"/>
  <c r="I80"/>
  <c r="H80"/>
  <c r="G80"/>
  <c r="E80"/>
  <c r="D80"/>
  <c r="C80"/>
  <c r="B80"/>
  <c r="N79"/>
  <c r="M79"/>
  <c r="L79"/>
  <c r="K79"/>
  <c r="J79"/>
  <c r="I79"/>
  <c r="H79"/>
  <c r="G79"/>
  <c r="E79"/>
  <c r="D79"/>
  <c r="C79"/>
  <c r="B79"/>
  <c r="N78"/>
  <c r="M78"/>
  <c r="L78"/>
  <c r="K78"/>
  <c r="J78"/>
  <c r="I78"/>
  <c r="H78"/>
  <c r="G78"/>
  <c r="E78"/>
  <c r="D78"/>
  <c r="C78"/>
  <c r="B78"/>
  <c r="N77"/>
  <c r="M77"/>
  <c r="L77"/>
  <c r="K77"/>
  <c r="J77"/>
  <c r="I77"/>
  <c r="H77"/>
  <c r="G77"/>
  <c r="E77"/>
  <c r="D77"/>
  <c r="C77"/>
  <c r="B77"/>
  <c r="N76"/>
  <c r="M76"/>
  <c r="L76"/>
  <c r="K76"/>
  <c r="J76"/>
  <c r="I76"/>
  <c r="H76"/>
  <c r="G76"/>
  <c r="E76"/>
  <c r="D76"/>
  <c r="C76"/>
  <c r="B76"/>
  <c r="N75"/>
  <c r="M75"/>
  <c r="L75"/>
  <c r="K75"/>
  <c r="J75"/>
  <c r="I75"/>
  <c r="H75"/>
  <c r="G75"/>
  <c r="E75"/>
  <c r="D75"/>
  <c r="C75"/>
  <c r="B75"/>
  <c r="N74"/>
  <c r="M74"/>
  <c r="L74"/>
  <c r="K74"/>
  <c r="J74"/>
  <c r="I74"/>
  <c r="H74"/>
  <c r="G74"/>
  <c r="E74"/>
  <c r="D74"/>
  <c r="C74"/>
  <c r="B74"/>
  <c r="N73"/>
  <c r="M73"/>
  <c r="L73"/>
  <c r="K73"/>
  <c r="J73"/>
  <c r="I73"/>
  <c r="H73"/>
  <c r="G73"/>
  <c r="E73"/>
  <c r="D73"/>
  <c r="C73"/>
  <c r="B73"/>
  <c r="N72"/>
  <c r="M72"/>
  <c r="L72"/>
  <c r="K72"/>
  <c r="J72"/>
  <c r="I72"/>
  <c r="H72"/>
  <c r="G72"/>
  <c r="E72"/>
  <c r="D72"/>
  <c r="C72"/>
  <c r="B72"/>
  <c r="N71"/>
  <c r="M71"/>
  <c r="L71"/>
  <c r="K71"/>
  <c r="J71"/>
  <c r="I71"/>
  <c r="H71"/>
  <c r="G71"/>
  <c r="E71"/>
  <c r="D71"/>
  <c r="C71"/>
  <c r="B71"/>
  <c r="N70"/>
  <c r="M70"/>
  <c r="M69" s="1"/>
  <c r="L70"/>
  <c r="L69" s="1"/>
  <c r="K70"/>
  <c r="K69" s="1"/>
  <c r="J70"/>
  <c r="I70"/>
  <c r="I69" s="1"/>
  <c r="H70"/>
  <c r="H69" s="1"/>
  <c r="G70"/>
  <c r="G69" s="1"/>
  <c r="E70"/>
  <c r="D70"/>
  <c r="D69" s="1"/>
  <c r="C70"/>
  <c r="C69" s="1"/>
  <c r="B70"/>
  <c r="B69" s="1"/>
  <c r="N69"/>
  <c r="J69"/>
  <c r="E69"/>
  <c r="N68"/>
  <c r="M68"/>
  <c r="L68"/>
  <c r="K68"/>
  <c r="J68"/>
  <c r="I68"/>
  <c r="H68"/>
  <c r="G68"/>
  <c r="E68"/>
  <c r="D68"/>
  <c r="C68"/>
  <c r="B68"/>
  <c r="N67"/>
  <c r="M67"/>
  <c r="L67"/>
  <c r="K67"/>
  <c r="J67"/>
  <c r="I67"/>
  <c r="H67"/>
  <c r="G67"/>
  <c r="E67"/>
  <c r="D67"/>
  <c r="C67"/>
  <c r="B67"/>
  <c r="N66"/>
  <c r="M66"/>
  <c r="L66"/>
  <c r="K66"/>
  <c r="J66"/>
  <c r="I66"/>
  <c r="H66"/>
  <c r="G66"/>
  <c r="E66"/>
  <c r="D66"/>
  <c r="C66"/>
  <c r="B66"/>
  <c r="N65"/>
  <c r="M65"/>
  <c r="L65"/>
  <c r="K65"/>
  <c r="J65"/>
  <c r="I65"/>
  <c r="H65"/>
  <c r="G65"/>
  <c r="E65"/>
  <c r="D65"/>
  <c r="C65"/>
  <c r="B65"/>
  <c r="N64"/>
  <c r="M64"/>
  <c r="L64"/>
  <c r="K64"/>
  <c r="J64"/>
  <c r="I64"/>
  <c r="H64"/>
  <c r="G64"/>
  <c r="E64"/>
  <c r="D64"/>
  <c r="C64"/>
  <c r="B64"/>
  <c r="N63"/>
  <c r="M63"/>
  <c r="L63"/>
  <c r="K63"/>
  <c r="J63"/>
  <c r="I63"/>
  <c r="H63"/>
  <c r="G63"/>
  <c r="E63"/>
  <c r="D63"/>
  <c r="C63"/>
  <c r="B63"/>
  <c r="N62"/>
  <c r="M62"/>
  <c r="L62"/>
  <c r="K62"/>
  <c r="J62"/>
  <c r="I62"/>
  <c r="H62"/>
  <c r="G62"/>
  <c r="E62"/>
  <c r="D62"/>
  <c r="C62"/>
  <c r="B62"/>
  <c r="N61"/>
  <c r="M61"/>
  <c r="L61"/>
  <c r="K61"/>
  <c r="J61"/>
  <c r="I61"/>
  <c r="H61"/>
  <c r="G61"/>
  <c r="E61"/>
  <c r="D61"/>
  <c r="C61"/>
  <c r="B61"/>
  <c r="N60"/>
  <c r="M60"/>
  <c r="L60"/>
  <c r="K60"/>
  <c r="J60"/>
  <c r="I60"/>
  <c r="H60"/>
  <c r="G60"/>
  <c r="E60"/>
  <c r="D60"/>
  <c r="C60"/>
  <c r="B60"/>
  <c r="N59"/>
  <c r="M59"/>
  <c r="L59"/>
  <c r="K59"/>
  <c r="J59"/>
  <c r="I59"/>
  <c r="H59"/>
  <c r="G59"/>
  <c r="E59"/>
  <c r="D59"/>
  <c r="C59"/>
  <c r="B59"/>
  <c r="N58"/>
  <c r="M58"/>
  <c r="L58"/>
  <c r="K58"/>
  <c r="J58"/>
  <c r="I58"/>
  <c r="H58"/>
  <c r="G58"/>
  <c r="E58"/>
  <c r="D58"/>
  <c r="C58"/>
  <c r="B58"/>
  <c r="N57"/>
  <c r="M57"/>
  <c r="L57"/>
  <c r="K57"/>
  <c r="J57"/>
  <c r="I57"/>
  <c r="H57"/>
  <c r="G57"/>
  <c r="E57"/>
  <c r="D57"/>
  <c r="C57"/>
  <c r="B57"/>
  <c r="N56"/>
  <c r="M56"/>
  <c r="L56"/>
  <c r="K56"/>
  <c r="J56"/>
  <c r="I56"/>
  <c r="H56"/>
  <c r="G56"/>
  <c r="E56"/>
  <c r="D56"/>
  <c r="C56"/>
  <c r="B56"/>
  <c r="N55"/>
  <c r="M55"/>
  <c r="L55"/>
  <c r="K55"/>
  <c r="J55"/>
  <c r="I55"/>
  <c r="H55"/>
  <c r="G55"/>
  <c r="E55"/>
  <c r="D55"/>
  <c r="C55"/>
  <c r="B55"/>
  <c r="N54"/>
  <c r="M54"/>
  <c r="M53" s="1"/>
  <c r="L54"/>
  <c r="L53" s="1"/>
  <c r="K54"/>
  <c r="K53" s="1"/>
  <c r="J54"/>
  <c r="J53" s="1"/>
  <c r="I54"/>
  <c r="I53" s="1"/>
  <c r="H54"/>
  <c r="H53" s="1"/>
  <c r="G54"/>
  <c r="G53" s="1"/>
  <c r="E54"/>
  <c r="D54"/>
  <c r="D53" s="1"/>
  <c r="C54"/>
  <c r="C53" s="1"/>
  <c r="B54"/>
  <c r="B53" s="1"/>
  <c r="N53"/>
  <c r="E53"/>
  <c r="N52"/>
  <c r="M52"/>
  <c r="L52"/>
  <c r="K52"/>
  <c r="J52"/>
  <c r="I52"/>
  <c r="H52"/>
  <c r="G52"/>
  <c r="E52"/>
  <c r="D52"/>
  <c r="C52"/>
  <c r="B52"/>
  <c r="N51"/>
  <c r="M51"/>
  <c r="L51"/>
  <c r="K51"/>
  <c r="J51"/>
  <c r="I51"/>
  <c r="H51"/>
  <c r="G51"/>
  <c r="E51"/>
  <c r="D51"/>
  <c r="C51"/>
  <c r="B51"/>
  <c r="N50"/>
  <c r="M50"/>
  <c r="L50"/>
  <c r="K50"/>
  <c r="J50"/>
  <c r="I50"/>
  <c r="H50"/>
  <c r="G50"/>
  <c r="E50"/>
  <c r="D50"/>
  <c r="C50"/>
  <c r="B50"/>
  <c r="Q48"/>
  <c r="N47"/>
  <c r="M47"/>
  <c r="L47"/>
  <c r="K47"/>
  <c r="J47"/>
  <c r="I47"/>
  <c r="H47"/>
  <c r="G47"/>
  <c r="E47"/>
  <c r="D47"/>
  <c r="C47"/>
  <c r="B47"/>
  <c r="N46"/>
  <c r="M46"/>
  <c r="L46"/>
  <c r="K46"/>
  <c r="J46"/>
  <c r="I46"/>
  <c r="H46"/>
  <c r="G46"/>
  <c r="E46"/>
  <c r="D46"/>
  <c r="C46"/>
  <c r="B46"/>
  <c r="N45"/>
  <c r="M45"/>
  <c r="L45"/>
  <c r="K45"/>
  <c r="J45"/>
  <c r="I45"/>
  <c r="H45"/>
  <c r="G45"/>
  <c r="E45"/>
  <c r="D45"/>
  <c r="C45"/>
  <c r="B45"/>
  <c r="N44"/>
  <c r="M44"/>
  <c r="L44"/>
  <c r="K44"/>
  <c r="J44"/>
  <c r="I44"/>
  <c r="H44"/>
  <c r="G44"/>
  <c r="E44"/>
  <c r="D44"/>
  <c r="C44"/>
  <c r="B44"/>
  <c r="N43"/>
  <c r="M43"/>
  <c r="L43"/>
  <c r="K43"/>
  <c r="J43"/>
  <c r="I43"/>
  <c r="H43"/>
  <c r="G43"/>
  <c r="E43"/>
  <c r="D43"/>
  <c r="C43"/>
  <c r="B43"/>
  <c r="N42"/>
  <c r="M42"/>
  <c r="L42"/>
  <c r="K42"/>
  <c r="J42"/>
  <c r="I42"/>
  <c r="H42"/>
  <c r="G42"/>
  <c r="E42"/>
  <c r="D42"/>
  <c r="C42"/>
  <c r="B42"/>
  <c r="N41"/>
  <c r="M41"/>
  <c r="L41"/>
  <c r="K41"/>
  <c r="J41"/>
  <c r="I41"/>
  <c r="H41"/>
  <c r="G41"/>
  <c r="E41"/>
  <c r="D41"/>
  <c r="C41"/>
  <c r="B41"/>
  <c r="N40"/>
  <c r="M40"/>
  <c r="L40"/>
  <c r="K40"/>
  <c r="J40"/>
  <c r="I40"/>
  <c r="H40"/>
  <c r="G40"/>
  <c r="E40"/>
  <c r="D40"/>
  <c r="C40"/>
  <c r="B40"/>
  <c r="N39"/>
  <c r="M39"/>
  <c r="L39"/>
  <c r="K39"/>
  <c r="J39"/>
  <c r="I39"/>
  <c r="H39"/>
  <c r="G39"/>
  <c r="E39"/>
  <c r="D39"/>
  <c r="C39"/>
  <c r="B39"/>
  <c r="N38"/>
  <c r="M38"/>
  <c r="L38"/>
  <c r="K38"/>
  <c r="J38"/>
  <c r="I38"/>
  <c r="H38"/>
  <c r="G38"/>
  <c r="E38"/>
  <c r="D38"/>
  <c r="C38"/>
  <c r="B38"/>
  <c r="N37"/>
  <c r="M37"/>
  <c r="L37"/>
  <c r="K37"/>
  <c r="J37"/>
  <c r="I37"/>
  <c r="H37"/>
  <c r="G37"/>
  <c r="F37"/>
  <c r="E37"/>
  <c r="D37"/>
  <c r="C37"/>
  <c r="B37"/>
  <c r="N36"/>
  <c r="M36"/>
  <c r="L36"/>
  <c r="K36"/>
  <c r="J36"/>
  <c r="I36"/>
  <c r="H36"/>
  <c r="G36"/>
  <c r="E36"/>
  <c r="D36"/>
  <c r="C36"/>
  <c r="B36"/>
  <c r="N35"/>
  <c r="M35"/>
  <c r="L35"/>
  <c r="K35"/>
  <c r="J35"/>
  <c r="I35"/>
  <c r="H35"/>
  <c r="G35"/>
  <c r="E35"/>
  <c r="D35"/>
  <c r="C35"/>
  <c r="B35"/>
  <c r="N34"/>
  <c r="M34"/>
  <c r="L34"/>
  <c r="K34"/>
  <c r="J34"/>
  <c r="I34"/>
  <c r="H34"/>
  <c r="G34"/>
  <c r="E34"/>
  <c r="D34"/>
  <c r="C34"/>
  <c r="B34"/>
  <c r="N33"/>
  <c r="M33"/>
  <c r="L33"/>
  <c r="K33"/>
  <c r="J33"/>
  <c r="I33"/>
  <c r="H33"/>
  <c r="G33"/>
  <c r="E33"/>
  <c r="D33"/>
  <c r="C33"/>
  <c r="B33"/>
  <c r="N32"/>
  <c r="M32"/>
  <c r="L32"/>
  <c r="K32"/>
  <c r="J32"/>
  <c r="I32"/>
  <c r="H32"/>
  <c r="G32"/>
  <c r="F32"/>
  <c r="E32"/>
  <c r="E30" s="1"/>
  <c r="D32"/>
  <c r="C32"/>
  <c r="B32"/>
  <c r="N31"/>
  <c r="M31"/>
  <c r="L31"/>
  <c r="K31"/>
  <c r="J31"/>
  <c r="I31"/>
  <c r="H31"/>
  <c r="G31"/>
  <c r="F31"/>
  <c r="E31"/>
  <c r="D31"/>
  <c r="C31"/>
  <c r="B31"/>
  <c r="I30"/>
  <c r="N29"/>
  <c r="M29"/>
  <c r="L29"/>
  <c r="K29"/>
  <c r="J29"/>
  <c r="I29"/>
  <c r="H29"/>
  <c r="G29"/>
  <c r="E29"/>
  <c r="D29"/>
  <c r="C29"/>
  <c r="B29"/>
  <c r="N28"/>
  <c r="M28"/>
  <c r="L28"/>
  <c r="K28"/>
  <c r="J28"/>
  <c r="I28"/>
  <c r="H28"/>
  <c r="G28"/>
  <c r="E28"/>
  <c r="D28"/>
  <c r="C28"/>
  <c r="B28"/>
  <c r="N27"/>
  <c r="M27"/>
  <c r="L27"/>
  <c r="K27"/>
  <c r="J27"/>
  <c r="I27"/>
  <c r="H27"/>
  <c r="G27"/>
  <c r="E27"/>
  <c r="D27"/>
  <c r="C27"/>
  <c r="B27"/>
  <c r="N26"/>
  <c r="M26"/>
  <c r="L26"/>
  <c r="K26"/>
  <c r="J26"/>
  <c r="I26"/>
  <c r="H26"/>
  <c r="G26"/>
  <c r="E26"/>
  <c r="D26"/>
  <c r="C26"/>
  <c r="B26"/>
  <c r="N25"/>
  <c r="M25"/>
  <c r="L25"/>
  <c r="K25"/>
  <c r="J25"/>
  <c r="I25"/>
  <c r="H25"/>
  <c r="G25"/>
  <c r="E25"/>
  <c r="D25"/>
  <c r="C25"/>
  <c r="B25"/>
  <c r="N24"/>
  <c r="M24"/>
  <c r="L24"/>
  <c r="K24"/>
  <c r="J24"/>
  <c r="I24"/>
  <c r="H24"/>
  <c r="G24"/>
  <c r="E24"/>
  <c r="D24"/>
  <c r="C24"/>
  <c r="B24"/>
  <c r="N23"/>
  <c r="M23"/>
  <c r="L23"/>
  <c r="K23"/>
  <c r="J23"/>
  <c r="I23"/>
  <c r="H23"/>
  <c r="G23"/>
  <c r="E23"/>
  <c r="D23"/>
  <c r="C23"/>
  <c r="B23"/>
  <c r="N22"/>
  <c r="M22"/>
  <c r="L22"/>
  <c r="K22"/>
  <c r="J22"/>
  <c r="I22"/>
  <c r="H22"/>
  <c r="G22"/>
  <c r="E22"/>
  <c r="D22"/>
  <c r="C22"/>
  <c r="B22"/>
  <c r="N21"/>
  <c r="M21"/>
  <c r="L21"/>
  <c r="K21"/>
  <c r="J21"/>
  <c r="I21"/>
  <c r="H21"/>
  <c r="G21"/>
  <c r="E21"/>
  <c r="D21"/>
  <c r="C21"/>
  <c r="B21"/>
  <c r="N20"/>
  <c r="M20"/>
  <c r="L20"/>
  <c r="K20"/>
  <c r="J20"/>
  <c r="I20"/>
  <c r="H20"/>
  <c r="G20"/>
  <c r="E20"/>
  <c r="D20"/>
  <c r="C20"/>
  <c r="B20"/>
  <c r="N19"/>
  <c r="M19"/>
  <c r="L19"/>
  <c r="K19"/>
  <c r="J19"/>
  <c r="I19"/>
  <c r="H19"/>
  <c r="G19"/>
  <c r="E19"/>
  <c r="D19"/>
  <c r="C19"/>
  <c r="B19"/>
  <c r="N18"/>
  <c r="M18"/>
  <c r="L18"/>
  <c r="K18"/>
  <c r="J18"/>
  <c r="I18"/>
  <c r="H18"/>
  <c r="G18"/>
  <c r="E18"/>
  <c r="D18"/>
  <c r="C18"/>
  <c r="B18"/>
  <c r="N17"/>
  <c r="M17"/>
  <c r="L17"/>
  <c r="K17"/>
  <c r="J17"/>
  <c r="I17"/>
  <c r="H17"/>
  <c r="G17"/>
  <c r="E17"/>
  <c r="D17"/>
  <c r="C17"/>
  <c r="B17"/>
  <c r="N16"/>
  <c r="M16"/>
  <c r="L16"/>
  <c r="K16"/>
  <c r="J16"/>
  <c r="I16"/>
  <c r="H16"/>
  <c r="G16"/>
  <c r="E16"/>
  <c r="D16"/>
  <c r="C16"/>
  <c r="B16"/>
  <c r="N15"/>
  <c r="M15"/>
  <c r="L15"/>
  <c r="K15"/>
  <c r="J15"/>
  <c r="I15"/>
  <c r="H15"/>
  <c r="G15"/>
  <c r="E15"/>
  <c r="D15"/>
  <c r="C15"/>
  <c r="B15"/>
  <c r="N14"/>
  <c r="M14"/>
  <c r="L14"/>
  <c r="K14"/>
  <c r="J14"/>
  <c r="I14"/>
  <c r="H14"/>
  <c r="G14"/>
  <c r="E14"/>
  <c r="D14"/>
  <c r="C14"/>
  <c r="B14"/>
  <c r="N13"/>
  <c r="M13"/>
  <c r="L13"/>
  <c r="K13"/>
  <c r="J13"/>
  <c r="I13"/>
  <c r="H13"/>
  <c r="G13"/>
  <c r="E13"/>
  <c r="D13"/>
  <c r="C13"/>
  <c r="B13"/>
  <c r="N12"/>
  <c r="M12"/>
  <c r="L12"/>
  <c r="K12"/>
  <c r="J12"/>
  <c r="I12"/>
  <c r="H12"/>
  <c r="G12"/>
  <c r="E12"/>
  <c r="D12"/>
  <c r="C12"/>
  <c r="B12"/>
  <c r="N11"/>
  <c r="M11"/>
  <c r="L11"/>
  <c r="K11"/>
  <c r="J11"/>
  <c r="I11"/>
  <c r="H11"/>
  <c r="G11"/>
  <c r="E11"/>
  <c r="D11"/>
  <c r="C11"/>
  <c r="B11"/>
  <c r="N10"/>
  <c r="M10"/>
  <c r="L10"/>
  <c r="K10"/>
  <c r="J10"/>
  <c r="I10"/>
  <c r="H10"/>
  <c r="G10"/>
  <c r="E10"/>
  <c r="D10"/>
  <c r="C10"/>
  <c r="B10"/>
  <c r="N9"/>
  <c r="M9"/>
  <c r="L9"/>
  <c r="K9"/>
  <c r="J9"/>
  <c r="I9"/>
  <c r="H9"/>
  <c r="G9"/>
  <c r="E9"/>
  <c r="D9"/>
  <c r="C9"/>
  <c r="B9"/>
  <c r="N8"/>
  <c r="M8"/>
  <c r="L8"/>
  <c r="K8"/>
  <c r="J8"/>
  <c r="I8"/>
  <c r="H8"/>
  <c r="G8"/>
  <c r="E8"/>
  <c r="D8"/>
  <c r="C8"/>
  <c r="B8"/>
  <c r="N7"/>
  <c r="M7"/>
  <c r="L7"/>
  <c r="K7"/>
  <c r="J7"/>
  <c r="I7"/>
  <c r="H7"/>
  <c r="G7"/>
  <c r="E7"/>
  <c r="D7"/>
  <c r="C7"/>
  <c r="B7"/>
  <c r="N6"/>
  <c r="M6"/>
  <c r="L6"/>
  <c r="K6"/>
  <c r="J6"/>
  <c r="I6"/>
  <c r="H6"/>
  <c r="G6"/>
  <c r="E6"/>
  <c r="D6"/>
  <c r="C6"/>
  <c r="B6"/>
  <c r="A1"/>
  <c r="G99" i="5"/>
  <c r="E99"/>
  <c r="C99"/>
  <c r="B99"/>
  <c r="H98"/>
  <c r="F98"/>
  <c r="E98"/>
  <c r="C98"/>
  <c r="B98"/>
  <c r="H97"/>
  <c r="F97"/>
  <c r="E97"/>
  <c r="C97"/>
  <c r="B97"/>
  <c r="H96"/>
  <c r="F96"/>
  <c r="E96"/>
  <c r="C96"/>
  <c r="B96"/>
  <c r="G95"/>
  <c r="H94"/>
  <c r="F94"/>
  <c r="E94"/>
  <c r="C94"/>
  <c r="D94" s="1"/>
  <c r="I94" s="1"/>
  <c r="E93"/>
  <c r="C93"/>
  <c r="B93"/>
  <c r="H92"/>
  <c r="H91" s="1"/>
  <c r="G92"/>
  <c r="E92"/>
  <c r="E91" s="1"/>
  <c r="C92"/>
  <c r="B92"/>
  <c r="G91"/>
  <c r="F91"/>
  <c r="H90"/>
  <c r="F90"/>
  <c r="E90"/>
  <c r="C90"/>
  <c r="B90"/>
  <c r="H89"/>
  <c r="F89"/>
  <c r="E89"/>
  <c r="C89"/>
  <c r="B89"/>
  <c r="H88"/>
  <c r="F88"/>
  <c r="E88"/>
  <c r="C88"/>
  <c r="B88"/>
  <c r="H87"/>
  <c r="F87"/>
  <c r="E87"/>
  <c r="C87"/>
  <c r="B87"/>
  <c r="H86"/>
  <c r="F86"/>
  <c r="E86"/>
  <c r="C86"/>
  <c r="B86"/>
  <c r="H85"/>
  <c r="F85"/>
  <c r="E85"/>
  <c r="C85"/>
  <c r="B85"/>
  <c r="H84"/>
  <c r="F84"/>
  <c r="E84"/>
  <c r="C84"/>
  <c r="B84"/>
  <c r="H83"/>
  <c r="F83"/>
  <c r="E83"/>
  <c r="C83"/>
  <c r="B83"/>
  <c r="H82"/>
  <c r="F82"/>
  <c r="E82"/>
  <c r="C82"/>
  <c r="B82"/>
  <c r="H81"/>
  <c r="F81"/>
  <c r="E81"/>
  <c r="C81"/>
  <c r="B81"/>
  <c r="H80"/>
  <c r="F80"/>
  <c r="E80"/>
  <c r="C80"/>
  <c r="B80"/>
  <c r="H79"/>
  <c r="F79"/>
  <c r="E79"/>
  <c r="C79"/>
  <c r="B79"/>
  <c r="H78"/>
  <c r="F78"/>
  <c r="E78"/>
  <c r="C78"/>
  <c r="B78"/>
  <c r="H77"/>
  <c r="F77"/>
  <c r="E77"/>
  <c r="C77"/>
  <c r="B77"/>
  <c r="H76"/>
  <c r="F76"/>
  <c r="E76"/>
  <c r="C76"/>
  <c r="B76"/>
  <c r="H75"/>
  <c r="F75"/>
  <c r="E75"/>
  <c r="C75"/>
  <c r="B75"/>
  <c r="H74"/>
  <c r="F74"/>
  <c r="E74"/>
  <c r="C74"/>
  <c r="B74"/>
  <c r="H73"/>
  <c r="F73"/>
  <c r="E73"/>
  <c r="C73"/>
  <c r="B73"/>
  <c r="H72"/>
  <c r="F72"/>
  <c r="E72"/>
  <c r="C72"/>
  <c r="B72"/>
  <c r="H71"/>
  <c r="G71"/>
  <c r="G70" s="1"/>
  <c r="F71"/>
  <c r="E71"/>
  <c r="C71"/>
  <c r="B71"/>
  <c r="H69"/>
  <c r="F69"/>
  <c r="E69"/>
  <c r="C69"/>
  <c r="B69"/>
  <c r="D69" s="1"/>
  <c r="I69" s="1"/>
  <c r="H68"/>
  <c r="F68"/>
  <c r="E68"/>
  <c r="C68"/>
  <c r="B68"/>
  <c r="H67"/>
  <c r="F67"/>
  <c r="E67"/>
  <c r="C67"/>
  <c r="B67"/>
  <c r="H66"/>
  <c r="F66"/>
  <c r="E66"/>
  <c r="C66"/>
  <c r="B66"/>
  <c r="H65"/>
  <c r="F65"/>
  <c r="E65"/>
  <c r="C65"/>
  <c r="B65"/>
  <c r="D65" s="1"/>
  <c r="I65" s="1"/>
  <c r="H64"/>
  <c r="F64"/>
  <c r="E64"/>
  <c r="C64"/>
  <c r="B64"/>
  <c r="H63"/>
  <c r="F63"/>
  <c r="E63"/>
  <c r="C63"/>
  <c r="B63"/>
  <c r="H62"/>
  <c r="F62"/>
  <c r="E62"/>
  <c r="C62"/>
  <c r="B62"/>
  <c r="H61"/>
  <c r="F61"/>
  <c r="E61"/>
  <c r="C61"/>
  <c r="B61"/>
  <c r="D61" s="1"/>
  <c r="I61" s="1"/>
  <c r="H60"/>
  <c r="F60"/>
  <c r="E60"/>
  <c r="C60"/>
  <c r="B60"/>
  <c r="H59"/>
  <c r="F59"/>
  <c r="E59"/>
  <c r="C59"/>
  <c r="B59"/>
  <c r="E58"/>
  <c r="C58"/>
  <c r="B58"/>
  <c r="H57"/>
  <c r="F57"/>
  <c r="E57"/>
  <c r="C57"/>
  <c r="B57"/>
  <c r="D57" s="1"/>
  <c r="I57" s="1"/>
  <c r="H56"/>
  <c r="F56"/>
  <c r="F54" s="1"/>
  <c r="E56"/>
  <c r="C56"/>
  <c r="C54" s="1"/>
  <c r="B56"/>
  <c r="H55"/>
  <c r="H54" s="1"/>
  <c r="F55"/>
  <c r="E55"/>
  <c r="C55"/>
  <c r="B55"/>
  <c r="G54"/>
  <c r="E54"/>
  <c r="H53"/>
  <c r="F53"/>
  <c r="E53"/>
  <c r="C53"/>
  <c r="B53"/>
  <c r="H52"/>
  <c r="F52"/>
  <c r="E52"/>
  <c r="C52"/>
  <c r="B52"/>
  <c r="H51"/>
  <c r="F51"/>
  <c r="E51"/>
  <c r="C51"/>
  <c r="B51"/>
  <c r="I49"/>
  <c r="H48"/>
  <c r="F48"/>
  <c r="E48"/>
  <c r="C48"/>
  <c r="B48"/>
  <c r="H47"/>
  <c r="F47"/>
  <c r="E47"/>
  <c r="C47"/>
  <c r="B47"/>
  <c r="D47" s="1"/>
  <c r="I47" s="1"/>
  <c r="H46"/>
  <c r="F46"/>
  <c r="E46"/>
  <c r="C46"/>
  <c r="B46"/>
  <c r="H45"/>
  <c r="F45"/>
  <c r="E45"/>
  <c r="C45"/>
  <c r="B45"/>
  <c r="H44"/>
  <c r="F44"/>
  <c r="E44"/>
  <c r="C44"/>
  <c r="B44"/>
  <c r="H43"/>
  <c r="F43"/>
  <c r="E43"/>
  <c r="C43"/>
  <c r="B43"/>
  <c r="D43" s="1"/>
  <c r="I43" s="1"/>
  <c r="H42"/>
  <c r="F42"/>
  <c r="E42"/>
  <c r="C42"/>
  <c r="B42"/>
  <c r="H41"/>
  <c r="G41"/>
  <c r="F41"/>
  <c r="E41"/>
  <c r="C41"/>
  <c r="B41"/>
  <c r="H40"/>
  <c r="F40"/>
  <c r="E40"/>
  <c r="C40"/>
  <c r="B40"/>
  <c r="D40" s="1"/>
  <c r="I40" s="1"/>
  <c r="H39"/>
  <c r="G39"/>
  <c r="F39"/>
  <c r="E39"/>
  <c r="C39"/>
  <c r="B39"/>
  <c r="D39" s="1"/>
  <c r="I39" s="1"/>
  <c r="H38"/>
  <c r="G38"/>
  <c r="F38"/>
  <c r="E38"/>
  <c r="C38"/>
  <c r="B38"/>
  <c r="D38" s="1"/>
  <c r="I38" s="1"/>
  <c r="H37"/>
  <c r="F37"/>
  <c r="E37"/>
  <c r="C37"/>
  <c r="B37"/>
  <c r="H36"/>
  <c r="F36"/>
  <c r="E36"/>
  <c r="C36"/>
  <c r="B36"/>
  <c r="H35"/>
  <c r="F35"/>
  <c r="E35"/>
  <c r="C35"/>
  <c r="B35"/>
  <c r="H34"/>
  <c r="F34"/>
  <c r="E34"/>
  <c r="C34"/>
  <c r="B34"/>
  <c r="D34" s="1"/>
  <c r="I34" s="1"/>
  <c r="H33"/>
  <c r="G33"/>
  <c r="F33"/>
  <c r="E33"/>
  <c r="C33"/>
  <c r="B33"/>
  <c r="D33" s="1"/>
  <c r="I33" s="1"/>
  <c r="H32"/>
  <c r="G32"/>
  <c r="F32"/>
  <c r="E32"/>
  <c r="C32"/>
  <c r="B32"/>
  <c r="D32" s="1"/>
  <c r="H31"/>
  <c r="G31"/>
  <c r="F31"/>
  <c r="E31"/>
  <c r="C31"/>
  <c r="B31"/>
  <c r="H30"/>
  <c r="G30"/>
  <c r="F30"/>
  <c r="E30"/>
  <c r="C30"/>
  <c r="B30"/>
  <c r="D30" s="1"/>
  <c r="I30" s="1"/>
  <c r="H29"/>
  <c r="F29"/>
  <c r="F27" s="1"/>
  <c r="E29"/>
  <c r="C29"/>
  <c r="C27" s="1"/>
  <c r="B29"/>
  <c r="H28"/>
  <c r="H27" s="1"/>
  <c r="F28"/>
  <c r="E28"/>
  <c r="C28"/>
  <c r="B28"/>
  <c r="D28" s="1"/>
  <c r="G27"/>
  <c r="B27"/>
  <c r="H26"/>
  <c r="G26"/>
  <c r="F26"/>
  <c r="E26"/>
  <c r="C26"/>
  <c r="B26"/>
  <c r="D26" s="1"/>
  <c r="I26" s="1"/>
  <c r="H25"/>
  <c r="G25"/>
  <c r="F25"/>
  <c r="E25"/>
  <c r="C25"/>
  <c r="B25"/>
  <c r="D25" s="1"/>
  <c r="I25" s="1"/>
  <c r="G24"/>
  <c r="E24"/>
  <c r="C24"/>
  <c r="B24"/>
  <c r="D24" s="1"/>
  <c r="I24" s="1"/>
  <c r="H23"/>
  <c r="G23"/>
  <c r="F23"/>
  <c r="E23"/>
  <c r="C23"/>
  <c r="B23"/>
  <c r="D23" s="1"/>
  <c r="I23" s="1"/>
  <c r="H22"/>
  <c r="G22"/>
  <c r="F22"/>
  <c r="E22"/>
  <c r="C22"/>
  <c r="B22"/>
  <c r="D22" s="1"/>
  <c r="H21"/>
  <c r="G21"/>
  <c r="F21"/>
  <c r="E21"/>
  <c r="C21"/>
  <c r="B21"/>
  <c r="H20"/>
  <c r="G20"/>
  <c r="F20"/>
  <c r="E20"/>
  <c r="C20"/>
  <c r="B20"/>
  <c r="D20" s="1"/>
  <c r="I20" s="1"/>
  <c r="H19"/>
  <c r="G19"/>
  <c r="F19"/>
  <c r="E19"/>
  <c r="C19"/>
  <c r="B19"/>
  <c r="H18"/>
  <c r="F18"/>
  <c r="E18"/>
  <c r="C18"/>
  <c r="B18"/>
  <c r="H17"/>
  <c r="F17"/>
  <c r="E17"/>
  <c r="C17"/>
  <c r="B17"/>
  <c r="H16"/>
  <c r="G16"/>
  <c r="F16"/>
  <c r="E16"/>
  <c r="C16"/>
  <c r="B16"/>
  <c r="H15"/>
  <c r="G15"/>
  <c r="F15"/>
  <c r="E15"/>
  <c r="C15"/>
  <c r="B15"/>
  <c r="H14"/>
  <c r="G14"/>
  <c r="F14"/>
  <c r="E14"/>
  <c r="E13" s="1"/>
  <c r="C14"/>
  <c r="B14"/>
  <c r="B13" s="1"/>
  <c r="H13"/>
  <c r="G13"/>
  <c r="F13"/>
  <c r="C13"/>
  <c r="H12"/>
  <c r="F12"/>
  <c r="E12"/>
  <c r="C12"/>
  <c r="B12"/>
  <c r="H11"/>
  <c r="G11"/>
  <c r="F11"/>
  <c r="E11"/>
  <c r="C11"/>
  <c r="B11"/>
  <c r="H10"/>
  <c r="G10"/>
  <c r="F10"/>
  <c r="E10"/>
  <c r="C10"/>
  <c r="B10"/>
  <c r="H9"/>
  <c r="G9"/>
  <c r="F9"/>
  <c r="E9"/>
  <c r="C9"/>
  <c r="B9"/>
  <c r="H8"/>
  <c r="G8"/>
  <c r="F8"/>
  <c r="E8"/>
  <c r="C8"/>
  <c r="B8"/>
  <c r="H7"/>
  <c r="G7"/>
  <c r="F7"/>
  <c r="E7"/>
  <c r="C7"/>
  <c r="B7"/>
  <c r="A3"/>
  <c r="G98" i="4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2"/>
  <c r="E92"/>
  <c r="G91"/>
  <c r="E91"/>
  <c r="E90" s="1"/>
  <c r="D91"/>
  <c r="F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E23"/>
  <c r="G22"/>
  <c r="F22"/>
  <c r="E22"/>
  <c r="D22"/>
  <c r="C22"/>
  <c r="B22"/>
  <c r="G21"/>
  <c r="F21"/>
  <c r="E21"/>
  <c r="D21"/>
  <c r="C21"/>
  <c r="C20" s="1"/>
  <c r="B21"/>
  <c r="G20"/>
  <c r="F20"/>
  <c r="E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G11"/>
  <c r="F11"/>
  <c r="E11"/>
  <c r="D11"/>
  <c r="C11"/>
  <c r="B11"/>
  <c r="H11" s="1"/>
  <c r="G10"/>
  <c r="F10"/>
  <c r="E10"/>
  <c r="D10"/>
  <c r="C10"/>
  <c r="B10"/>
  <c r="H10" s="1"/>
  <c r="G9"/>
  <c r="F9"/>
  <c r="E9"/>
  <c r="D9"/>
  <c r="C9"/>
  <c r="B9"/>
  <c r="H9" s="1"/>
  <c r="G8"/>
  <c r="F8"/>
  <c r="E8"/>
  <c r="D8"/>
  <c r="C8"/>
  <c r="B8"/>
  <c r="H8" s="1"/>
  <c r="G7"/>
  <c r="F7"/>
  <c r="E7"/>
  <c r="D7"/>
  <c r="C7"/>
  <c r="B7"/>
  <c r="H7" s="1"/>
  <c r="G6"/>
  <c r="F6"/>
  <c r="E6"/>
  <c r="D6"/>
  <c r="C6"/>
  <c r="B6"/>
  <c r="H6" s="1"/>
  <c r="A1"/>
  <c r="M30" i="6" l="1"/>
  <c r="E49"/>
  <c r="O91"/>
  <c r="H13" i="4"/>
  <c r="H14"/>
  <c r="H15"/>
  <c r="H16"/>
  <c r="H17"/>
  <c r="H18"/>
  <c r="H19"/>
  <c r="H50"/>
  <c r="H51"/>
  <c r="H52"/>
  <c r="H54"/>
  <c r="H55"/>
  <c r="H53" s="1"/>
  <c r="H56"/>
  <c r="C49"/>
  <c r="C100" s="1"/>
  <c r="F70" i="5"/>
  <c r="H95"/>
  <c r="F95"/>
  <c r="C30" i="6"/>
  <c r="G30"/>
  <c r="K30"/>
  <c r="O38"/>
  <c r="Q38" s="1"/>
  <c r="O39"/>
  <c r="Q39" s="1"/>
  <c r="O40"/>
  <c r="Q40" s="1"/>
  <c r="O41"/>
  <c r="Q41" s="1"/>
  <c r="O42"/>
  <c r="Q42" s="1"/>
  <c r="O43"/>
  <c r="Q43" s="1"/>
  <c r="O44"/>
  <c r="Q44" s="1"/>
  <c r="O45"/>
  <c r="Q45" s="1"/>
  <c r="O46"/>
  <c r="Q46" s="1"/>
  <c r="O47"/>
  <c r="Q47" s="1"/>
  <c r="C49"/>
  <c r="O7"/>
  <c r="Q7" s="1"/>
  <c r="O9"/>
  <c r="Q9" s="1"/>
  <c r="O11"/>
  <c r="Q11" s="1"/>
  <c r="O13"/>
  <c r="Q13" s="1"/>
  <c r="O14"/>
  <c r="Q14" s="1"/>
  <c r="O15"/>
  <c r="Q15" s="1"/>
  <c r="O16"/>
  <c r="Q16" s="1"/>
  <c r="O17"/>
  <c r="Q17" s="1"/>
  <c r="O18"/>
  <c r="Q18" s="1"/>
  <c r="O19"/>
  <c r="Q19" s="1"/>
  <c r="O21"/>
  <c r="Q21" s="1"/>
  <c r="O22"/>
  <c r="Q22" s="1"/>
  <c r="O23"/>
  <c r="Q23" s="1"/>
  <c r="O24"/>
  <c r="Q24" s="1"/>
  <c r="O25"/>
  <c r="Q25" s="1"/>
  <c r="O27"/>
  <c r="Q27" s="1"/>
  <c r="O28"/>
  <c r="Q28" s="1"/>
  <c r="O29"/>
  <c r="Q29" s="1"/>
  <c r="O31"/>
  <c r="Q31" s="1"/>
  <c r="D30"/>
  <c r="F30"/>
  <c r="F100" s="1"/>
  <c r="H30"/>
  <c r="J30"/>
  <c r="L30"/>
  <c r="N30"/>
  <c r="O32"/>
  <c r="Q32" s="1"/>
  <c r="O33"/>
  <c r="Q33" s="1"/>
  <c r="O34"/>
  <c r="Q34" s="1"/>
  <c r="O35"/>
  <c r="Q35" s="1"/>
  <c r="O36"/>
  <c r="Q36" s="1"/>
  <c r="O37"/>
  <c r="Q37" s="1"/>
  <c r="O51"/>
  <c r="Q51" s="1"/>
  <c r="O52"/>
  <c r="Q52" s="1"/>
  <c r="O55"/>
  <c r="Q55" s="1"/>
  <c r="O56"/>
  <c r="Q56" s="1"/>
  <c r="O57"/>
  <c r="Q57" s="1"/>
  <c r="O58"/>
  <c r="Q58" s="1"/>
  <c r="O59"/>
  <c r="Q59" s="1"/>
  <c r="O60"/>
  <c r="Q60" s="1"/>
  <c r="O61"/>
  <c r="Q61" s="1"/>
  <c r="O62"/>
  <c r="Q62" s="1"/>
  <c r="O63"/>
  <c r="Q63" s="1"/>
  <c r="O64"/>
  <c r="Q64" s="1"/>
  <c r="O65"/>
  <c r="Q65" s="1"/>
  <c r="O66"/>
  <c r="Q66" s="1"/>
  <c r="O67"/>
  <c r="Q67" s="1"/>
  <c r="O68"/>
  <c r="Q68" s="1"/>
  <c r="O71"/>
  <c r="Q71" s="1"/>
  <c r="O72"/>
  <c r="Q72" s="1"/>
  <c r="O73"/>
  <c r="Q73" s="1"/>
  <c r="O74"/>
  <c r="Q74" s="1"/>
  <c r="O75"/>
  <c r="Q75" s="1"/>
  <c r="O76"/>
  <c r="Q76" s="1"/>
  <c r="O77"/>
  <c r="Q77" s="1"/>
  <c r="O78"/>
  <c r="Q78" s="1"/>
  <c r="O79"/>
  <c r="Q79" s="1"/>
  <c r="O80"/>
  <c r="Q80" s="1"/>
  <c r="O81"/>
  <c r="Q81" s="1"/>
  <c r="O82"/>
  <c r="Q82" s="1"/>
  <c r="O83"/>
  <c r="Q83" s="1"/>
  <c r="O84"/>
  <c r="Q84" s="1"/>
  <c r="O85"/>
  <c r="Q85" s="1"/>
  <c r="O86"/>
  <c r="Q86" s="1"/>
  <c r="O87"/>
  <c r="Q87" s="1"/>
  <c r="O88"/>
  <c r="Q88" s="1"/>
  <c r="O89"/>
  <c r="Q89" s="1"/>
  <c r="B90"/>
  <c r="H49"/>
  <c r="J49"/>
  <c r="L49"/>
  <c r="N49"/>
  <c r="O94"/>
  <c r="Q94" s="1"/>
  <c r="O96"/>
  <c r="O98"/>
  <c r="Q98" s="1"/>
  <c r="O90"/>
  <c r="Q90" s="1"/>
  <c r="G49"/>
  <c r="G100" s="1"/>
  <c r="K49"/>
  <c r="K100" s="1"/>
  <c r="I49"/>
  <c r="I100" s="1"/>
  <c r="M49"/>
  <c r="M100" s="1"/>
  <c r="B12" i="4"/>
  <c r="H21"/>
  <c r="D20"/>
  <c r="H23"/>
  <c r="H25"/>
  <c r="H27"/>
  <c r="H29"/>
  <c r="H31"/>
  <c r="H33"/>
  <c r="H35"/>
  <c r="H37"/>
  <c r="H39"/>
  <c r="H41"/>
  <c r="H43"/>
  <c r="H45"/>
  <c r="H47"/>
  <c r="H91"/>
  <c r="H22"/>
  <c r="F49"/>
  <c r="B49"/>
  <c r="H58"/>
  <c r="H59"/>
  <c r="H60"/>
  <c r="H61"/>
  <c r="H62"/>
  <c r="H63"/>
  <c r="H64"/>
  <c r="H65"/>
  <c r="H66"/>
  <c r="H67"/>
  <c r="H68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D90"/>
  <c r="D49" s="1"/>
  <c r="H94"/>
  <c r="H96"/>
  <c r="H95" s="1"/>
  <c r="H97"/>
  <c r="H98"/>
  <c r="O26" i="6"/>
  <c r="Q26" s="1"/>
  <c r="O6"/>
  <c r="Q6" s="1"/>
  <c r="O8"/>
  <c r="Q8" s="1"/>
  <c r="O10"/>
  <c r="Q10" s="1"/>
  <c r="C100"/>
  <c r="E100"/>
  <c r="B49"/>
  <c r="D49"/>
  <c r="D100" s="1"/>
  <c r="O50"/>
  <c r="O54"/>
  <c r="O70"/>
  <c r="Q91"/>
  <c r="H100"/>
  <c r="L100"/>
  <c r="Q96"/>
  <c r="B30"/>
  <c r="O97"/>
  <c r="Q97" s="1"/>
  <c r="O99"/>
  <c r="Q99" s="1"/>
  <c r="D51" i="5"/>
  <c r="I51" s="1"/>
  <c r="H50"/>
  <c r="C70"/>
  <c r="D73"/>
  <c r="I73" s="1"/>
  <c r="D77"/>
  <c r="I77" s="1"/>
  <c r="D81"/>
  <c r="I81" s="1"/>
  <c r="D85"/>
  <c r="I85" s="1"/>
  <c r="D89"/>
  <c r="I89" s="1"/>
  <c r="C91"/>
  <c r="B91"/>
  <c r="E95"/>
  <c r="D12"/>
  <c r="I12" s="1"/>
  <c r="D18"/>
  <c r="I18" s="1"/>
  <c r="D29"/>
  <c r="I29" s="1"/>
  <c r="E27"/>
  <c r="D35"/>
  <c r="I35" s="1"/>
  <c r="D37"/>
  <c r="I37" s="1"/>
  <c r="D41"/>
  <c r="I41" s="1"/>
  <c r="D42"/>
  <c r="I42" s="1"/>
  <c r="D44"/>
  <c r="I44" s="1"/>
  <c r="D46"/>
  <c r="I46" s="1"/>
  <c r="D48"/>
  <c r="I48" s="1"/>
  <c r="F50"/>
  <c r="F101" s="1"/>
  <c r="G50"/>
  <c r="G101" s="1"/>
  <c r="B54"/>
  <c r="D58"/>
  <c r="I58" s="1"/>
  <c r="D60"/>
  <c r="I60" s="1"/>
  <c r="D62"/>
  <c r="I62" s="1"/>
  <c r="D64"/>
  <c r="I64" s="1"/>
  <c r="D66"/>
  <c r="I66" s="1"/>
  <c r="D68"/>
  <c r="I68" s="1"/>
  <c r="B70"/>
  <c r="D71"/>
  <c r="I71" s="1"/>
  <c r="E70"/>
  <c r="E50" s="1"/>
  <c r="D72"/>
  <c r="D74"/>
  <c r="I74" s="1"/>
  <c r="D76"/>
  <c r="I76" s="1"/>
  <c r="D78"/>
  <c r="I78" s="1"/>
  <c r="D80"/>
  <c r="I80" s="1"/>
  <c r="D82"/>
  <c r="I82" s="1"/>
  <c r="D84"/>
  <c r="I84" s="1"/>
  <c r="D86"/>
  <c r="I86" s="1"/>
  <c r="D88"/>
  <c r="I88" s="1"/>
  <c r="D90"/>
  <c r="I90" s="1"/>
  <c r="D96"/>
  <c r="I96" s="1"/>
  <c r="C95"/>
  <c r="D95" s="1"/>
  <c r="D98"/>
  <c r="I98" s="1"/>
  <c r="D31"/>
  <c r="I32"/>
  <c r="I22"/>
  <c r="I21" s="1"/>
  <c r="D21"/>
  <c r="I28"/>
  <c r="I72"/>
  <c r="D14"/>
  <c r="D15"/>
  <c r="I15" s="1"/>
  <c r="D16"/>
  <c r="I16" s="1"/>
  <c r="D17"/>
  <c r="I17" s="1"/>
  <c r="D19"/>
  <c r="I19" s="1"/>
  <c r="D53"/>
  <c r="I53" s="1"/>
  <c r="D56"/>
  <c r="I56" s="1"/>
  <c r="D7"/>
  <c r="I7" s="1"/>
  <c r="D8"/>
  <c r="I8" s="1"/>
  <c r="D9"/>
  <c r="I9" s="1"/>
  <c r="D10"/>
  <c r="I10" s="1"/>
  <c r="D11"/>
  <c r="I11" s="1"/>
  <c r="D36"/>
  <c r="I36" s="1"/>
  <c r="D45"/>
  <c r="I45" s="1"/>
  <c r="D52"/>
  <c r="I52" s="1"/>
  <c r="D55"/>
  <c r="D59"/>
  <c r="I59" s="1"/>
  <c r="D63"/>
  <c r="I63" s="1"/>
  <c r="D67"/>
  <c r="I67" s="1"/>
  <c r="D93"/>
  <c r="I93" s="1"/>
  <c r="D75"/>
  <c r="I75" s="1"/>
  <c r="D79"/>
  <c r="I79" s="1"/>
  <c r="D83"/>
  <c r="I83" s="1"/>
  <c r="D87"/>
  <c r="I87" s="1"/>
  <c r="D92"/>
  <c r="D97"/>
  <c r="I97" s="1"/>
  <c r="D99"/>
  <c r="I99" s="1"/>
  <c r="H20" i="4"/>
  <c r="F100"/>
  <c r="H57"/>
  <c r="E49"/>
  <c r="E100" s="1"/>
  <c r="H24"/>
  <c r="H28"/>
  <c r="H32"/>
  <c r="H34"/>
  <c r="H36"/>
  <c r="H38"/>
  <c r="H40"/>
  <c r="H42"/>
  <c r="H44"/>
  <c r="H46"/>
  <c r="G90"/>
  <c r="G49" s="1"/>
  <c r="G100" s="1"/>
  <c r="H92"/>
  <c r="H242" i="2"/>
  <c r="G242"/>
  <c r="H241"/>
  <c r="G241"/>
  <c r="H240"/>
  <c r="G240"/>
  <c r="H239"/>
  <c r="G239"/>
  <c r="H238"/>
  <c r="G238"/>
  <c r="H237"/>
  <c r="G237"/>
  <c r="H236"/>
  <c r="G236"/>
  <c r="H235"/>
  <c r="G235"/>
  <c r="G232" s="1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G226"/>
  <c r="D226"/>
  <c r="L226" s="1"/>
  <c r="H225"/>
  <c r="G225"/>
  <c r="D225"/>
  <c r="L225" s="1"/>
  <c r="G224"/>
  <c r="H223"/>
  <c r="G223"/>
  <c r="D223"/>
  <c r="L223" s="1"/>
  <c r="H222"/>
  <c r="G222"/>
  <c r="D222"/>
  <c r="L222" s="1"/>
  <c r="H221"/>
  <c r="G221"/>
  <c r="D221"/>
  <c r="L221" s="1"/>
  <c r="H220"/>
  <c r="G220"/>
  <c r="D220"/>
  <c r="H219"/>
  <c r="G219"/>
  <c r="G218" s="1"/>
  <c r="D219"/>
  <c r="L219" s="1"/>
  <c r="F218"/>
  <c r="F216" s="1"/>
  <c r="E218"/>
  <c r="D218"/>
  <c r="C218"/>
  <c r="B218"/>
  <c r="B216" s="1"/>
  <c r="H217"/>
  <c r="G217"/>
  <c r="D217"/>
  <c r="L217" s="1"/>
  <c r="E216"/>
  <c r="C216"/>
  <c r="H214"/>
  <c r="D214"/>
  <c r="H213"/>
  <c r="J213" s="1"/>
  <c r="D213"/>
  <c r="D212" s="1"/>
  <c r="L212"/>
  <c r="K212"/>
  <c r="K171" s="1"/>
  <c r="G212"/>
  <c r="F212"/>
  <c r="E212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G193"/>
  <c r="D193"/>
  <c r="H192"/>
  <c r="L192" s="1"/>
  <c r="G192"/>
  <c r="G191" s="1"/>
  <c r="D192"/>
  <c r="D191" s="1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D183"/>
  <c r="H182"/>
  <c r="D182"/>
  <c r="H181"/>
  <c r="L181" s="1"/>
  <c r="G18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L176" s="1"/>
  <c r="G176"/>
  <c r="D176"/>
  <c r="F175"/>
  <c r="F171" s="1"/>
  <c r="E175"/>
  <c r="D175"/>
  <c r="C175"/>
  <c r="B175"/>
  <c r="B171" s="1"/>
  <c r="H174"/>
  <c r="L174" s="1"/>
  <c r="G174"/>
  <c r="D174"/>
  <c r="H173"/>
  <c r="L173" s="1"/>
  <c r="G173"/>
  <c r="D173"/>
  <c r="H172"/>
  <c r="L172" s="1"/>
  <c r="G172"/>
  <c r="D172"/>
  <c r="E171"/>
  <c r="C171"/>
  <c r="H169"/>
  <c r="L169" s="1"/>
  <c r="G169"/>
  <c r="D169"/>
  <c r="H168"/>
  <c r="L168" s="1"/>
  <c r="G168"/>
  <c r="D168"/>
  <c r="H167"/>
  <c r="L167" s="1"/>
  <c r="G167"/>
  <c r="D167"/>
  <c r="H166"/>
  <c r="L166" s="1"/>
  <c r="G166"/>
  <c r="D166"/>
  <c r="H165"/>
  <c r="L165" s="1"/>
  <c r="G165"/>
  <c r="D165"/>
  <c r="H164"/>
  <c r="L164" s="1"/>
  <c r="G164"/>
  <c r="D164"/>
  <c r="H163"/>
  <c r="L163" s="1"/>
  <c r="G163"/>
  <c r="D163"/>
  <c r="H162"/>
  <c r="G162"/>
  <c r="D162"/>
  <c r="L162" s="1"/>
  <c r="H161"/>
  <c r="G161"/>
  <c r="D161"/>
  <c r="L161" s="1"/>
  <c r="H160"/>
  <c r="G160"/>
  <c r="D160"/>
  <c r="H159"/>
  <c r="G159"/>
  <c r="D159"/>
  <c r="L159" s="1"/>
  <c r="H158"/>
  <c r="G158"/>
  <c r="D158"/>
  <c r="L158" s="1"/>
  <c r="H157"/>
  <c r="G157"/>
  <c r="D157"/>
  <c r="L157" s="1"/>
  <c r="H156"/>
  <c r="G156"/>
  <c r="D156"/>
  <c r="L156" s="1"/>
  <c r="H155"/>
  <c r="G155"/>
  <c r="D155"/>
  <c r="L155" s="1"/>
  <c r="H154"/>
  <c r="G154"/>
  <c r="G152" s="1"/>
  <c r="D154"/>
  <c r="L154" s="1"/>
  <c r="H153"/>
  <c r="G153"/>
  <c r="D153"/>
  <c r="L153" s="1"/>
  <c r="C153"/>
  <c r="F152"/>
  <c r="E152"/>
  <c r="D152"/>
  <c r="C152"/>
  <c r="B152"/>
  <c r="B127" s="1"/>
  <c r="B126" s="1"/>
  <c r="B243" s="1"/>
  <c r="H151"/>
  <c r="G151"/>
  <c r="D151"/>
  <c r="L151" s="1"/>
  <c r="H150"/>
  <c r="G150"/>
  <c r="D150"/>
  <c r="L150" s="1"/>
  <c r="H149"/>
  <c r="G149"/>
  <c r="G148" s="1"/>
  <c r="D149"/>
  <c r="L149" s="1"/>
  <c r="F148"/>
  <c r="E148"/>
  <c r="C148"/>
  <c r="C127" s="1"/>
  <c r="C126" s="1"/>
  <c r="C243" s="1"/>
  <c r="H147"/>
  <c r="G147"/>
  <c r="D147"/>
  <c r="L147" s="1"/>
  <c r="H146"/>
  <c r="G146"/>
  <c r="D146"/>
  <c r="L146" s="1"/>
  <c r="H145"/>
  <c r="D145"/>
  <c r="H144"/>
  <c r="G144"/>
  <c r="D144"/>
  <c r="L144" s="1"/>
  <c r="H143"/>
  <c r="G143"/>
  <c r="D143"/>
  <c r="L143" s="1"/>
  <c r="F142"/>
  <c r="E142"/>
  <c r="C142"/>
  <c r="H141"/>
  <c r="G141"/>
  <c r="D141"/>
  <c r="L141" s="1"/>
  <c r="H140"/>
  <c r="G140"/>
  <c r="D140"/>
  <c r="L140" s="1"/>
  <c r="H139"/>
  <c r="G139"/>
  <c r="D139"/>
  <c r="L139" s="1"/>
  <c r="H138"/>
  <c r="G138"/>
  <c r="D138"/>
  <c r="L138" s="1"/>
  <c r="H137"/>
  <c r="G137"/>
  <c r="D137"/>
  <c r="L137" s="1"/>
  <c r="H136"/>
  <c r="G136"/>
  <c r="G134" s="1"/>
  <c r="D136"/>
  <c r="L136" s="1"/>
  <c r="H135"/>
  <c r="G135"/>
  <c r="D135"/>
  <c r="L135" s="1"/>
  <c r="F134"/>
  <c r="E134"/>
  <c r="H133"/>
  <c r="G133"/>
  <c r="D133"/>
  <c r="L133" s="1"/>
  <c r="H132"/>
  <c r="G132"/>
  <c r="D132"/>
  <c r="L132" s="1"/>
  <c r="H131"/>
  <c r="G131"/>
  <c r="D131"/>
  <c r="L131" s="1"/>
  <c r="H130"/>
  <c r="L130" s="1"/>
  <c r="G130"/>
  <c r="D130"/>
  <c r="H129"/>
  <c r="L129" s="1"/>
  <c r="G129"/>
  <c r="D129"/>
  <c r="H128"/>
  <c r="G128"/>
  <c r="D128"/>
  <c r="K126"/>
  <c r="H121"/>
  <c r="F121"/>
  <c r="E121"/>
  <c r="H120"/>
  <c r="F120"/>
  <c r="E120"/>
  <c r="H119"/>
  <c r="F119"/>
  <c r="E119"/>
  <c r="H118"/>
  <c r="F118"/>
  <c r="E118"/>
  <c r="H117"/>
  <c r="F117"/>
  <c r="E117"/>
  <c r="H115"/>
  <c r="F115"/>
  <c r="E115"/>
  <c r="H114"/>
  <c r="F114"/>
  <c r="E114"/>
  <c r="H113"/>
  <c r="F113"/>
  <c r="E113"/>
  <c r="H112"/>
  <c r="F112"/>
  <c r="E112"/>
  <c r="H109"/>
  <c r="F109"/>
  <c r="E109"/>
  <c r="H108"/>
  <c r="F108"/>
  <c r="E108"/>
  <c r="H107"/>
  <c r="F107"/>
  <c r="E107"/>
  <c r="H106"/>
  <c r="F106"/>
  <c r="E106"/>
  <c r="H104"/>
  <c r="F104"/>
  <c r="E104"/>
  <c r="H103"/>
  <c r="F103"/>
  <c r="E103"/>
  <c r="H102"/>
  <c r="F102"/>
  <c r="E102"/>
  <c r="H101"/>
  <c r="F101"/>
  <c r="E101"/>
  <c r="H100"/>
  <c r="F100"/>
  <c r="E100"/>
  <c r="H98"/>
  <c r="F98"/>
  <c r="E98"/>
  <c r="H95"/>
  <c r="F95"/>
  <c r="E95"/>
  <c r="H94"/>
  <c r="F94"/>
  <c r="E94"/>
  <c r="H92"/>
  <c r="F92"/>
  <c r="E92"/>
  <c r="H91"/>
  <c r="F91"/>
  <c r="E91"/>
  <c r="H90"/>
  <c r="F90"/>
  <c r="E90"/>
  <c r="H89"/>
  <c r="F89"/>
  <c r="E89"/>
  <c r="H88"/>
  <c r="F88"/>
  <c r="E88"/>
  <c r="H87"/>
  <c r="F87"/>
  <c r="E87"/>
  <c r="H86"/>
  <c r="F86"/>
  <c r="E86"/>
  <c r="H85"/>
  <c r="F85"/>
  <c r="E85"/>
  <c r="H84"/>
  <c r="F84"/>
  <c r="E84"/>
  <c r="H83"/>
  <c r="F83"/>
  <c r="E83"/>
  <c r="H82"/>
  <c r="F82"/>
  <c r="E82"/>
  <c r="H81"/>
  <c r="F81"/>
  <c r="E81"/>
  <c r="H80"/>
  <c r="F80"/>
  <c r="E80"/>
  <c r="H79"/>
  <c r="F79"/>
  <c r="E79"/>
  <c r="H78"/>
  <c r="F78"/>
  <c r="E78"/>
  <c r="H77"/>
  <c r="F77"/>
  <c r="E77"/>
  <c r="H76"/>
  <c r="F76"/>
  <c r="E76"/>
  <c r="H75"/>
  <c r="F75"/>
  <c r="E75"/>
  <c r="H74"/>
  <c r="F74"/>
  <c r="E74"/>
  <c r="H73"/>
  <c r="H72" s="1"/>
  <c r="F73"/>
  <c r="E73"/>
  <c r="H71"/>
  <c r="F71"/>
  <c r="E71"/>
  <c r="H70"/>
  <c r="F70"/>
  <c r="E70"/>
  <c r="H69"/>
  <c r="F69"/>
  <c r="E69"/>
  <c r="H68"/>
  <c r="F68"/>
  <c r="E68"/>
  <c r="H67"/>
  <c r="F67"/>
  <c r="E67"/>
  <c r="H66"/>
  <c r="F66"/>
  <c r="E66"/>
  <c r="H65"/>
  <c r="F65"/>
  <c r="E65"/>
  <c r="H64"/>
  <c r="F64"/>
  <c r="E64"/>
  <c r="H63"/>
  <c r="F63"/>
  <c r="E63"/>
  <c r="H62"/>
  <c r="F62"/>
  <c r="E62"/>
  <c r="H61"/>
  <c r="F61"/>
  <c r="E61"/>
  <c r="H60"/>
  <c r="F60"/>
  <c r="E60"/>
  <c r="H59"/>
  <c r="F59"/>
  <c r="E59"/>
  <c r="H58"/>
  <c r="F58"/>
  <c r="E58"/>
  <c r="H57"/>
  <c r="H56" s="1"/>
  <c r="F57"/>
  <c r="E57"/>
  <c r="H55"/>
  <c r="F55"/>
  <c r="E55"/>
  <c r="H54"/>
  <c r="F54"/>
  <c r="E54"/>
  <c r="H53"/>
  <c r="F53"/>
  <c r="E53"/>
  <c r="H50"/>
  <c r="F50"/>
  <c r="E50"/>
  <c r="H49"/>
  <c r="F49"/>
  <c r="E49"/>
  <c r="H48"/>
  <c r="F48"/>
  <c r="E48"/>
  <c r="H47"/>
  <c r="F47"/>
  <c r="E47"/>
  <c r="H46"/>
  <c r="F46"/>
  <c r="E46"/>
  <c r="H45"/>
  <c r="F45"/>
  <c r="E45"/>
  <c r="H44"/>
  <c r="F44"/>
  <c r="E44"/>
  <c r="H43"/>
  <c r="F43"/>
  <c r="E43"/>
  <c r="H42"/>
  <c r="F42"/>
  <c r="E42"/>
  <c r="H41"/>
  <c r="F41"/>
  <c r="E41"/>
  <c r="H40"/>
  <c r="F40"/>
  <c r="E40"/>
  <c r="H39"/>
  <c r="F39"/>
  <c r="E39"/>
  <c r="H38"/>
  <c r="F38"/>
  <c r="E38"/>
  <c r="H37"/>
  <c r="F37"/>
  <c r="E37"/>
  <c r="H36"/>
  <c r="F36"/>
  <c r="E36"/>
  <c r="H35"/>
  <c r="F35"/>
  <c r="E35"/>
  <c r="H34"/>
  <c r="F34"/>
  <c r="E34"/>
  <c r="E33"/>
  <c r="H32"/>
  <c r="F32"/>
  <c r="E32"/>
  <c r="H31"/>
  <c r="F31"/>
  <c r="E31"/>
  <c r="H30"/>
  <c r="F30"/>
  <c r="E30"/>
  <c r="E29"/>
  <c r="H28"/>
  <c r="F28"/>
  <c r="E28"/>
  <c r="H27"/>
  <c r="F27"/>
  <c r="E27"/>
  <c r="H26"/>
  <c r="F26"/>
  <c r="E26"/>
  <c r="H25"/>
  <c r="F25"/>
  <c r="E25"/>
  <c r="H24"/>
  <c r="F24"/>
  <c r="E24"/>
  <c r="E23"/>
  <c r="H22"/>
  <c r="F22"/>
  <c r="E22"/>
  <c r="H21"/>
  <c r="F21"/>
  <c r="E21"/>
  <c r="H20"/>
  <c r="F20"/>
  <c r="E20"/>
  <c r="H19"/>
  <c r="F19"/>
  <c r="E19"/>
  <c r="H18"/>
  <c r="F18"/>
  <c r="E18"/>
  <c r="H17"/>
  <c r="F17"/>
  <c r="E17"/>
  <c r="H16"/>
  <c r="F16"/>
  <c r="E16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A2"/>
  <c r="A1"/>
  <c r="E44" i="1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C33"/>
  <c r="B33"/>
  <c r="F31"/>
  <c r="E31"/>
  <c r="F29"/>
  <c r="E29"/>
  <c r="I29" s="1"/>
  <c r="F28"/>
  <c r="E28"/>
  <c r="I28" s="1"/>
  <c r="I27" s="1"/>
  <c r="F27"/>
  <c r="E27"/>
  <c r="C27"/>
  <c r="B27"/>
  <c r="B26" s="1"/>
  <c r="F22"/>
  <c r="B22"/>
  <c r="E22" s="1"/>
  <c r="I22" s="1"/>
  <c r="F21"/>
  <c r="B21"/>
  <c r="E21" s="1"/>
  <c r="F20"/>
  <c r="B20"/>
  <c r="E20" s="1"/>
  <c r="I20" s="1"/>
  <c r="F19"/>
  <c r="B19"/>
  <c r="E19" s="1"/>
  <c r="F18"/>
  <c r="B18"/>
  <c r="F17"/>
  <c r="C17"/>
  <c r="C12" s="1"/>
  <c r="F16"/>
  <c r="B16"/>
  <c r="E16" s="1"/>
  <c r="I16" s="1"/>
  <c r="F15"/>
  <c r="B15"/>
  <c r="E15" s="1"/>
  <c r="I15" s="1"/>
  <c r="F14"/>
  <c r="B14"/>
  <c r="E14" s="1"/>
  <c r="I14" s="1"/>
  <c r="F13"/>
  <c r="E13"/>
  <c r="I13" s="1"/>
  <c r="B13"/>
  <c r="F10"/>
  <c r="F8" s="1"/>
  <c r="C10"/>
  <c r="B10"/>
  <c r="F9"/>
  <c r="C9"/>
  <c r="B9"/>
  <c r="A3"/>
  <c r="N100" i="6" l="1"/>
  <c r="J100"/>
  <c r="H101" i="5"/>
  <c r="H12" i="4"/>
  <c r="F116" i="2"/>
  <c r="L142"/>
  <c r="H142"/>
  <c r="J162"/>
  <c r="J181"/>
  <c r="J199"/>
  <c r="J211"/>
  <c r="B50" i="5"/>
  <c r="B101" s="1"/>
  <c r="I95"/>
  <c r="C50"/>
  <c r="C101" s="1"/>
  <c r="F23" i="2"/>
  <c r="H29"/>
  <c r="G32"/>
  <c r="G36"/>
  <c r="J36" s="1"/>
  <c r="G40"/>
  <c r="J40" s="1"/>
  <c r="G44"/>
  <c r="J44" s="1"/>
  <c r="G48"/>
  <c r="J48" s="1"/>
  <c r="G54"/>
  <c r="J54" s="1"/>
  <c r="F56"/>
  <c r="F72"/>
  <c r="G76"/>
  <c r="J76" s="1"/>
  <c r="G82"/>
  <c r="I82" s="1"/>
  <c r="G86"/>
  <c r="G90"/>
  <c r="I90" s="1"/>
  <c r="E99"/>
  <c r="F99"/>
  <c r="G104"/>
  <c r="J163"/>
  <c r="H69" i="4"/>
  <c r="B100"/>
  <c r="C26" i="1"/>
  <c r="I35"/>
  <c r="E33"/>
  <c r="E26" s="1"/>
  <c r="I40"/>
  <c r="I42"/>
  <c r="I43"/>
  <c r="J180" i="2"/>
  <c r="J190"/>
  <c r="J210"/>
  <c r="D216"/>
  <c r="G16"/>
  <c r="F15"/>
  <c r="G20"/>
  <c r="E93"/>
  <c r="H93"/>
  <c r="G12"/>
  <c r="J12" s="1"/>
  <c r="G24"/>
  <c r="G28"/>
  <c r="J28" s="1"/>
  <c r="F29"/>
  <c r="F33"/>
  <c r="G35"/>
  <c r="J35" s="1"/>
  <c r="G39"/>
  <c r="I39" s="1"/>
  <c r="G43"/>
  <c r="J43" s="1"/>
  <c r="G47"/>
  <c r="J47" s="1"/>
  <c r="E56"/>
  <c r="G59"/>
  <c r="J59" s="1"/>
  <c r="G65"/>
  <c r="I65" s="1"/>
  <c r="G69"/>
  <c r="J69" s="1"/>
  <c r="G75"/>
  <c r="I75" s="1"/>
  <c r="G79"/>
  <c r="I79" s="1"/>
  <c r="G83"/>
  <c r="J83" s="1"/>
  <c r="G87"/>
  <c r="J87" s="1"/>
  <c r="G91"/>
  <c r="J91" s="1"/>
  <c r="F93"/>
  <c r="F52" s="1"/>
  <c r="F8" s="1"/>
  <c r="G101"/>
  <c r="J101" s="1"/>
  <c r="G108"/>
  <c r="J108" s="1"/>
  <c r="H116"/>
  <c r="H111" s="1"/>
  <c r="G119"/>
  <c r="J119" s="1"/>
  <c r="G121"/>
  <c r="J121" s="1"/>
  <c r="J129"/>
  <c r="J131"/>
  <c r="J133"/>
  <c r="E127"/>
  <c r="E126" s="1"/>
  <c r="E125" s="1"/>
  <c r="G142"/>
  <c r="H148"/>
  <c r="L148" s="1"/>
  <c r="L160"/>
  <c r="J166"/>
  <c r="J167"/>
  <c r="H175"/>
  <c r="G175"/>
  <c r="J195"/>
  <c r="J196"/>
  <c r="J203"/>
  <c r="J205"/>
  <c r="J207"/>
  <c r="J222"/>
  <c r="J223"/>
  <c r="J225"/>
  <c r="J227"/>
  <c r="J233"/>
  <c r="J234"/>
  <c r="J235"/>
  <c r="J236"/>
  <c r="J238"/>
  <c r="L238" s="1"/>
  <c r="J239"/>
  <c r="L239" s="1"/>
  <c r="J240"/>
  <c r="L240" s="1"/>
  <c r="J241"/>
  <c r="L241" s="1"/>
  <c r="J242"/>
  <c r="L242" s="1"/>
  <c r="O12" i="6"/>
  <c r="Q12" s="1"/>
  <c r="O20"/>
  <c r="Q20" s="1"/>
  <c r="B100"/>
  <c r="O30"/>
  <c r="Q30" s="1"/>
  <c r="D100" i="4"/>
  <c r="H30"/>
  <c r="O95" i="6"/>
  <c r="Q70"/>
  <c r="O69"/>
  <c r="Q69" s="1"/>
  <c r="Q50"/>
  <c r="Q54"/>
  <c r="O53"/>
  <c r="Q53" s="1"/>
  <c r="D70" i="5"/>
  <c r="I70" s="1"/>
  <c r="D27"/>
  <c r="I55"/>
  <c r="D54"/>
  <c r="I14"/>
  <c r="D13"/>
  <c r="I92"/>
  <c r="D91"/>
  <c r="E101"/>
  <c r="I27"/>
  <c r="I31"/>
  <c r="H90" i="4"/>
  <c r="H26"/>
  <c r="H49"/>
  <c r="H99" i="2"/>
  <c r="H97" s="1"/>
  <c r="B8" i="1"/>
  <c r="C8"/>
  <c r="C24" s="1"/>
  <c r="I19"/>
  <c r="I21"/>
  <c r="I31"/>
  <c r="I34"/>
  <c r="I38"/>
  <c r="I39"/>
  <c r="G10" i="2"/>
  <c r="J10" s="1"/>
  <c r="G14"/>
  <c r="J14" s="1"/>
  <c r="H15"/>
  <c r="G18"/>
  <c r="J18" s="1"/>
  <c r="G22"/>
  <c r="J22" s="1"/>
  <c r="H23"/>
  <c r="G26"/>
  <c r="J26" s="1"/>
  <c r="G30"/>
  <c r="J30" s="1"/>
  <c r="G34"/>
  <c r="G33" s="1"/>
  <c r="G38"/>
  <c r="J38" s="1"/>
  <c r="G41"/>
  <c r="J41" s="1"/>
  <c r="G42"/>
  <c r="J42" s="1"/>
  <c r="G45"/>
  <c r="J45" s="1"/>
  <c r="G46"/>
  <c r="J46" s="1"/>
  <c r="G49"/>
  <c r="J49" s="1"/>
  <c r="G50"/>
  <c r="J50" s="1"/>
  <c r="H52"/>
  <c r="G55"/>
  <c r="I55" s="1"/>
  <c r="G61"/>
  <c r="J61" s="1"/>
  <c r="F97"/>
  <c r="F111"/>
  <c r="G117"/>
  <c r="I117" s="1"/>
  <c r="E116"/>
  <c r="E111" s="1"/>
  <c r="L193"/>
  <c r="L191" s="1"/>
  <c r="H191"/>
  <c r="L201"/>
  <c r="J201"/>
  <c r="L220"/>
  <c r="L218" s="1"/>
  <c r="H218"/>
  <c r="H216" s="1"/>
  <c r="G63"/>
  <c r="J63" s="1"/>
  <c r="G67"/>
  <c r="I67" s="1"/>
  <c r="G71"/>
  <c r="J71" s="1"/>
  <c r="E72"/>
  <c r="G74"/>
  <c r="J74" s="1"/>
  <c r="G77"/>
  <c r="I77" s="1"/>
  <c r="G78"/>
  <c r="J78" s="1"/>
  <c r="G80"/>
  <c r="I80" s="1"/>
  <c r="G81"/>
  <c r="J81" s="1"/>
  <c r="G84"/>
  <c r="I84" s="1"/>
  <c r="G85"/>
  <c r="J85" s="1"/>
  <c r="G88"/>
  <c r="I88" s="1"/>
  <c r="G89"/>
  <c r="J89" s="1"/>
  <c r="G92"/>
  <c r="I92" s="1"/>
  <c r="G102"/>
  <c r="I102" s="1"/>
  <c r="G103"/>
  <c r="J103" s="1"/>
  <c r="G106"/>
  <c r="I106" s="1"/>
  <c r="G109"/>
  <c r="I109" s="1"/>
  <c r="G118"/>
  <c r="I118" s="1"/>
  <c r="G120"/>
  <c r="I120" s="1"/>
  <c r="L134"/>
  <c r="H134"/>
  <c r="J136"/>
  <c r="J138"/>
  <c r="J140"/>
  <c r="J146"/>
  <c r="J151"/>
  <c r="L152"/>
  <c r="H152"/>
  <c r="J156"/>
  <c r="J158"/>
  <c r="J160"/>
  <c r="J161"/>
  <c r="J164"/>
  <c r="J165"/>
  <c r="J168"/>
  <c r="J169"/>
  <c r="J174"/>
  <c r="J177"/>
  <c r="J178"/>
  <c r="J183"/>
  <c r="J184"/>
  <c r="J186"/>
  <c r="J193"/>
  <c r="J194"/>
  <c r="J197"/>
  <c r="J198"/>
  <c r="J208"/>
  <c r="J209"/>
  <c r="J220"/>
  <c r="J221"/>
  <c r="J230"/>
  <c r="I10"/>
  <c r="I18"/>
  <c r="I22"/>
  <c r="I26"/>
  <c r="I41"/>
  <c r="I49"/>
  <c r="J55"/>
  <c r="J65"/>
  <c r="I69"/>
  <c r="I12"/>
  <c r="J16"/>
  <c r="I16"/>
  <c r="J20"/>
  <c r="I20"/>
  <c r="J24"/>
  <c r="I24"/>
  <c r="I28"/>
  <c r="J32"/>
  <c r="I32"/>
  <c r="I35"/>
  <c r="J39"/>
  <c r="I43"/>
  <c r="I47"/>
  <c r="I59"/>
  <c r="I63"/>
  <c r="I71"/>
  <c r="I34"/>
  <c r="I36"/>
  <c r="G37"/>
  <c r="I38"/>
  <c r="I40"/>
  <c r="I42"/>
  <c r="I46"/>
  <c r="I48"/>
  <c r="I50"/>
  <c r="G53"/>
  <c r="I54"/>
  <c r="J75"/>
  <c r="J79"/>
  <c r="J82"/>
  <c r="J86"/>
  <c r="I86"/>
  <c r="J90"/>
  <c r="J104"/>
  <c r="I104"/>
  <c r="J117"/>
  <c r="G116"/>
  <c r="I116" s="1"/>
  <c r="I119"/>
  <c r="I121"/>
  <c r="L233"/>
  <c r="G9"/>
  <c r="I9" s="1"/>
  <c r="G11"/>
  <c r="J11" s="1"/>
  <c r="G13"/>
  <c r="J13" s="1"/>
  <c r="G17"/>
  <c r="J17" s="1"/>
  <c r="G19"/>
  <c r="J19" s="1"/>
  <c r="G21"/>
  <c r="J21" s="1"/>
  <c r="G25"/>
  <c r="J25" s="1"/>
  <c r="I25"/>
  <c r="G27"/>
  <c r="J27" s="1"/>
  <c r="I27"/>
  <c r="G31"/>
  <c r="J31" s="1"/>
  <c r="I31"/>
  <c r="H33"/>
  <c r="J34"/>
  <c r="G57"/>
  <c r="G58"/>
  <c r="J58" s="1"/>
  <c r="G60"/>
  <c r="J60" s="1"/>
  <c r="G62"/>
  <c r="J62" s="1"/>
  <c r="G64"/>
  <c r="J64" s="1"/>
  <c r="G66"/>
  <c r="J66" s="1"/>
  <c r="G68"/>
  <c r="J68" s="1"/>
  <c r="G70"/>
  <c r="J70" s="1"/>
  <c r="J77"/>
  <c r="J84"/>
  <c r="J92"/>
  <c r="J102"/>
  <c r="J106"/>
  <c r="J118"/>
  <c r="J120"/>
  <c r="G73"/>
  <c r="I81"/>
  <c r="I87"/>
  <c r="G100"/>
  <c r="I103"/>
  <c r="I108"/>
  <c r="J219"/>
  <c r="I74"/>
  <c r="I76"/>
  <c r="I78"/>
  <c r="G94"/>
  <c r="G95"/>
  <c r="J95" s="1"/>
  <c r="E97"/>
  <c r="G98"/>
  <c r="G107"/>
  <c r="J107" s="1"/>
  <c r="G112"/>
  <c r="I112" s="1"/>
  <c r="G113"/>
  <c r="J113" s="1"/>
  <c r="G114"/>
  <c r="J114" s="1"/>
  <c r="G115"/>
  <c r="J115" s="1"/>
  <c r="J128"/>
  <c r="L128"/>
  <c r="J130"/>
  <c r="J132"/>
  <c r="J135"/>
  <c r="J137"/>
  <c r="J139"/>
  <c r="J141"/>
  <c r="D142"/>
  <c r="F127"/>
  <c r="F126" s="1"/>
  <c r="F125" s="1"/>
  <c r="J143"/>
  <c r="J144"/>
  <c r="J147"/>
  <c r="D148"/>
  <c r="J149"/>
  <c r="J150"/>
  <c r="J153"/>
  <c r="J154"/>
  <c r="J155"/>
  <c r="J157"/>
  <c r="J159"/>
  <c r="D171"/>
  <c r="L175"/>
  <c r="J176"/>
  <c r="J175" s="1"/>
  <c r="J192"/>
  <c r="J214"/>
  <c r="J212" s="1"/>
  <c r="H212"/>
  <c r="L216"/>
  <c r="J172"/>
  <c r="G171"/>
  <c r="G127" s="1"/>
  <c r="J187"/>
  <c r="J189"/>
  <c r="J202"/>
  <c r="J204"/>
  <c r="G216"/>
  <c r="J217"/>
  <c r="J226"/>
  <c r="J228"/>
  <c r="H232"/>
  <c r="J237"/>
  <c r="H14" i="1"/>
  <c r="H19"/>
  <c r="H20"/>
  <c r="H21"/>
  <c r="H22"/>
  <c r="I37"/>
  <c r="E9"/>
  <c r="E10"/>
  <c r="I10" s="1"/>
  <c r="H13"/>
  <c r="H15"/>
  <c r="F12"/>
  <c r="E18"/>
  <c r="H18" s="1"/>
  <c r="B17"/>
  <c r="B12" s="1"/>
  <c r="F33"/>
  <c r="I36"/>
  <c r="I41"/>
  <c r="H100" i="4" l="1"/>
  <c r="B24" i="1"/>
  <c r="B46" s="1"/>
  <c r="F7" i="2"/>
  <c r="F123" s="1"/>
  <c r="F243" s="1"/>
  <c r="J191"/>
  <c r="L171"/>
  <c r="D127"/>
  <c r="D126" s="1"/>
  <c r="D243" s="1"/>
  <c r="J134"/>
  <c r="J127" s="1"/>
  <c r="I89"/>
  <c r="I85"/>
  <c r="I44"/>
  <c r="I30"/>
  <c r="I14"/>
  <c r="E52"/>
  <c r="E8" s="1"/>
  <c r="E7" s="1"/>
  <c r="E123" s="1"/>
  <c r="E243" s="1"/>
  <c r="C46" i="1"/>
  <c r="H10"/>
  <c r="G23" i="2"/>
  <c r="I23" s="1"/>
  <c r="I95"/>
  <c r="J232"/>
  <c r="I107"/>
  <c r="I101"/>
  <c r="I91"/>
  <c r="I83"/>
  <c r="J109"/>
  <c r="J88"/>
  <c r="J80"/>
  <c r="I70"/>
  <c r="I68"/>
  <c r="I66"/>
  <c r="I64"/>
  <c r="I62"/>
  <c r="I60"/>
  <c r="I58"/>
  <c r="I21"/>
  <c r="I19"/>
  <c r="I17"/>
  <c r="I13"/>
  <c r="I11"/>
  <c r="L232"/>
  <c r="J67"/>
  <c r="I61"/>
  <c r="I45"/>
  <c r="J29"/>
  <c r="O49" i="6"/>
  <c r="Q49" s="1"/>
  <c r="Q95"/>
  <c r="O100"/>
  <c r="D50" i="5"/>
  <c r="I91"/>
  <c r="I13"/>
  <c r="I54"/>
  <c r="D101"/>
  <c r="J116" i="2"/>
  <c r="I33" i="1"/>
  <c r="I26" s="1"/>
  <c r="F26"/>
  <c r="H171" i="2"/>
  <c r="H127" s="1"/>
  <c r="H126" s="1"/>
  <c r="H125" s="1"/>
  <c r="J152"/>
  <c r="J148"/>
  <c r="J142"/>
  <c r="I114"/>
  <c r="I113"/>
  <c r="J218"/>
  <c r="J216" s="1"/>
  <c r="J171"/>
  <c r="J100"/>
  <c r="J99" s="1"/>
  <c r="G99"/>
  <c r="I99" s="1"/>
  <c r="I100"/>
  <c r="J57"/>
  <c r="J56" s="1"/>
  <c r="G56"/>
  <c r="I56" s="1"/>
  <c r="I57"/>
  <c r="I33"/>
  <c r="J9"/>
  <c r="J37"/>
  <c r="I37"/>
  <c r="J15"/>
  <c r="G126"/>
  <c r="G125" s="1"/>
  <c r="L127"/>
  <c r="L126" s="1"/>
  <c r="L243" s="1"/>
  <c r="G111"/>
  <c r="J112"/>
  <c r="J111" s="1"/>
  <c r="J98"/>
  <c r="I98"/>
  <c r="J94"/>
  <c r="J93" s="1"/>
  <c r="G93"/>
  <c r="I93" s="1"/>
  <c r="I94"/>
  <c r="J73"/>
  <c r="J72" s="1"/>
  <c r="G72"/>
  <c r="I72" s="1"/>
  <c r="I73"/>
  <c r="J33"/>
  <c r="H8"/>
  <c r="J53"/>
  <c r="I53"/>
  <c r="J23"/>
  <c r="G15"/>
  <c r="I15" s="1"/>
  <c r="G29"/>
  <c r="I29" s="1"/>
  <c r="E17" i="1"/>
  <c r="I18"/>
  <c r="I17" s="1"/>
  <c r="I12" s="1"/>
  <c r="F24"/>
  <c r="I9"/>
  <c r="I8" s="1"/>
  <c r="E8"/>
  <c r="H8" s="1"/>
  <c r="H9"/>
  <c r="J97" i="2" l="1"/>
  <c r="Q100" i="6"/>
  <c r="I50" i="5"/>
  <c r="G52" i="2"/>
  <c r="I52" s="1"/>
  <c r="H7"/>
  <c r="J52"/>
  <c r="G97"/>
  <c r="I97" s="1"/>
  <c r="J8"/>
  <c r="I111"/>
  <c r="J126"/>
  <c r="J125" s="1"/>
  <c r="I24" i="1"/>
  <c r="I46" s="1"/>
  <c r="H17"/>
  <c r="E12"/>
  <c r="F46"/>
  <c r="J7" i="2" l="1"/>
  <c r="J123" s="1"/>
  <c r="J243" s="1"/>
  <c r="I101" i="5"/>
  <c r="G8" i="2"/>
  <c r="G7" s="1"/>
  <c r="G123" s="1"/>
  <c r="G243" s="1"/>
  <c r="H123"/>
  <c r="E24" i="1"/>
  <c r="H12"/>
  <c r="I7" i="2" l="1"/>
  <c r="I8"/>
  <c r="I123"/>
  <c r="H243"/>
  <c r="E46" i="1"/>
  <c r="H24"/>
  <c r="I243" i="2" l="1"/>
  <c r="H46" i="1"/>
  <c r="A3" i="4" l="1"/>
  <c r="A3" i="6"/>
</calcChain>
</file>

<file path=xl/sharedStrings.xml><?xml version="1.0" encoding="utf-8"?>
<sst xmlns="http://schemas.openxmlformats.org/spreadsheetml/2006/main" count="690" uniqueCount="335">
  <si>
    <t xml:space="preserve">STATUS OF FY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</si>
  <si>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</si>
  <si>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</si>
  <si>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</si>
  <si>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</si>
  <si>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</si>
  <si>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</si>
  <si>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</si>
  <si>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</si>
  <si>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</si>
  <si>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</si>
  <si>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</si>
  <si>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>c/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</si>
  <si>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</si>
  <si>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</si>
  <si>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</si>
  <si>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</si>
  <si>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</si>
  <si>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</si>
  <si>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</si>
  <si>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</si>
  <si>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>a/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</si>
  <si>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</si>
  <si>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</si>
  <si>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</si>
  <si>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</si>
  <si>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b/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</si>
  <si>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</si>
  <si>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</si>
  <si>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</si>
  <si>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</si>
  <si>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</si>
  <si>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</si>
  <si>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</si>
  <si>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</si>
  <si>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</si>
  <si>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</si>
  <si>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</si>
  <si>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</si>
  <si>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</si>
  <si>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</si>
  <si>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</si>
  <si>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</si>
  <si>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NOTES:</t>
  </si>
  <si>
    <t>a/ Based on the Bureau of the Treasury's Cash Operations Report as of June 30, 2018</t>
  </si>
  <si>
    <t xml:space="preserve">b/ Authorized releases, which are being accommodated within the year's expenditure program. </t>
  </si>
  <si>
    <t>c/ Pertains to additional requirement for RLIP of various agencies corresponding to the newly-created/filled up positions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</si>
  <si>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</si>
  <si>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</si>
  <si>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</si>
  <si>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</si>
  <si>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</si>
  <si>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</si>
  <si>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</si>
  <si>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</si>
  <si>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</si>
  <si>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</si>
  <si>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</si>
  <si>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</si>
  <si>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</si>
  <si>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</si>
  <si>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</si>
  <si>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</si>
  <si>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</si>
  <si>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</si>
  <si>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</si>
  <si>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</si>
  <si>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</si>
  <si>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</si>
  <si>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</si>
  <si>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</si>
  <si>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</si>
  <si>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</si>
  <si>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</si>
  <si>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</si>
  <si>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</si>
  <si>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</si>
  <si>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</si>
  <si>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</si>
  <si>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</si>
  <si>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</si>
  <si>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</si>
  <si>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</si>
  <si>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</si>
  <si>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</si>
  <si>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</si>
  <si>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</si>
  <si>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</si>
  <si>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</si>
  <si>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</si>
  <si>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</si>
  <si>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</si>
  <si>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</si>
  <si>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</si>
  <si>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</si>
  <si>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</si>
  <si>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</si>
  <si>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</si>
  <si>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</si>
  <si>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</si>
  <si>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</si>
  <si>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</si>
  <si>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</si>
  <si>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</si>
  <si>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</si>
  <si>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</si>
  <si>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</si>
  <si>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</si>
  <si>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</si>
  <si>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</si>
  <si>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</si>
  <si>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</si>
  <si>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</si>
  <si>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</si>
  <si>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</si>
  <si>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</si>
  <si>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</si>
  <si>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</si>
  <si>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</si>
  <si>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</si>
  <si>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</si>
  <si>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</si>
  <si>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</si>
  <si>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</si>
  <si>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</si>
  <si>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</si>
  <si>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</si>
  <si>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</si>
  <si>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</si>
  <si>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</si>
  <si>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</si>
  <si>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</si>
  <si>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</si>
  <si>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</si>
  <si>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</si>
  <si>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</si>
  <si>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</si>
  <si>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</si>
  <si>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</si>
  <si>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>Allocation to Local Government Units</t>
  </si>
  <si>
    <t>Metropolitan Manila Development Authority</t>
  </si>
  <si>
    <t>Special Shares of LGUs in the Proceeds of National Taxes</t>
  </si>
  <si>
    <t>Barangay Officials Death Benefits Fund</t>
  </si>
  <si>
    <t>Local Government Support Fund</t>
  </si>
  <si>
    <t>Special Shares of LGUs in the Proceeds of Fire Code Fees</t>
  </si>
  <si>
    <t>Contingent Fund</t>
  </si>
  <si>
    <t>Miscellaneous Personnel Benefits Fund</t>
  </si>
  <si>
    <t>National Disaster Risk Reduction and Management Fund</t>
  </si>
  <si>
    <t>Pension and Gratuity Fund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</si>
  <si>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</si>
  <si>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</si>
  <si>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</si>
  <si>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</si>
  <si>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</si>
  <si>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</si>
  <si>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</si>
  <si>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</si>
  <si>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</si>
  <si>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</si>
  <si>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</si>
  <si>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</si>
  <si>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</si>
  <si>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</si>
  <si>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</si>
  <si>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</si>
  <si>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</si>
  <si>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</si>
  <si>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</si>
  <si>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</si>
  <si>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</si>
  <si>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</si>
  <si>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</si>
  <si>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</si>
  <si>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</si>
  <si>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</si>
  <si>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</si>
  <si>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</si>
  <si>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</si>
  <si>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     BSGC</t>
  </si>
  <si>
    <t xml:space="preserve">       ALGU</t>
  </si>
  <si>
    <t xml:space="preserve">         MMDA</t>
  </si>
  <si>
    <t xml:space="preserve">         SSPNT</t>
  </si>
  <si>
    <t xml:space="preserve">          BODBF</t>
  </si>
  <si>
    <t xml:space="preserve">         LGSF</t>
  </si>
  <si>
    <t xml:space="preserve">         SSPFCF</t>
  </si>
  <si>
    <t xml:space="preserve">       Contingent </t>
  </si>
  <si>
    <t xml:space="preserve">       MPBF</t>
  </si>
  <si>
    <t xml:space="preserve">       NDRRMF</t>
  </si>
  <si>
    <t xml:space="preserve">       PGF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</si>
  <si>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</si>
  <si>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</si>
  <si>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</si>
  <si>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</si>
  <si>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</si>
  <si>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</si>
  <si>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</si>
  <si>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</si>
  <si>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</si>
  <si>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</si>
  <si>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</si>
  <si>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</si>
  <si>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 xml:space="preserve">FY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</si>
  <si>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</si>
  <si>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</si>
  <si>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</si>
  <si>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</si>
  <si>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</si>
  <si>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</si>
  <si>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</si>
  <si>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</si>
  <si>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</si>
  <si>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</si>
  <si>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</si>
  <si>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</si>
  <si>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</si>
  <si>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</si>
  <si>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</si>
  <si>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</si>
  <si>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</si>
  <si>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</si>
  <si>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</si>
  <si>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</si>
  <si>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</si>
  <si>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ARMM</t>
  </si>
  <si>
    <t>Basic Education Facilities- For the repair and 
  rehabilitation of classrooms in ARMM</t>
  </si>
  <si>
    <t>Special Provision No. 16, DepEd, 
   2018 GAA, R.A. 10964</t>
  </si>
  <si>
    <t>DSWD-OSEC</t>
  </si>
  <si>
    <t>For the implementation of 4Ps</t>
  </si>
  <si>
    <t>Special Provision No. 10,DSWD, 
   2018 GAA, R.A. 10964</t>
  </si>
  <si>
    <t>OEO-OPAPP</t>
  </si>
  <si>
    <t>For the implementation and monitoring of 
  PAMANA Projects</t>
  </si>
  <si>
    <t>Special Provision No. 2, OPAPP, 
   2018 GAA, R.A. 10964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</si>
  <si>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</si>
  <si>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</si>
  <si>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</si>
  <si>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</si>
  <si>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</si>
  <si>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</si>
  <si>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</si>
  <si>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</si>
  <si>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</si>
  <si>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</si>
  <si>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</si>
  <si>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</si>
  <si>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</si>
  <si>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</si>
  <si>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</si>
  <si>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</si>
  <si>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</si>
  <si>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>SPECIAL PURPOSE FUNDS-R.A. 10964</t>
  </si>
  <si>
    <t>Allocation to LGUs</t>
  </si>
  <si>
    <t>Miscellaneous 
Personnel 
Benefits Fund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</si>
  <si>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</si>
  <si>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</si>
  <si>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</si>
  <si>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</si>
  <si>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</si>
  <si>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</si>
  <si>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</si>
  <si>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</si>
  <si>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</si>
  <si>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</si>
  <si>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</si>
  <si>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</si>
  <si>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</si>
  <si>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</si>
  <si>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</si>
  <si>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</si>
  <si>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</si>
  <si>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</si>
  <si>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</si>
  <si>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</si>
  <si>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</si>
  <si>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</si>
  <si>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</si>
  <si>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</si>
  <si>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</si>
  <si>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</si>
  <si>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</si>
  <si>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</si>
  <si>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</si>
  <si>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</si>
  <si>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</si>
  <si>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</si>
  <si>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</si>
  <si>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</si>
  <si>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</si>
  <si>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</si>
  <si>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</si>
  <si>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OMB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</si>
  <si>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</si>
  <si>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</si>
  <si>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</si>
  <si>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</si>
  <si>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</si>
  <si>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>CY 2018 ALLOTMENT RELEASES</t>
  </si>
  <si>
    <t>ALL SOURCES</t>
  </si>
  <si>
    <t>NEW GAA - R.A. 10964</t>
  </si>
  <si>
    <t>Automatic Appropriations</t>
  </si>
  <si>
    <t>Unprogrammed Appropriations</t>
  </si>
  <si>
    <t xml:space="preserve">TOTAL </t>
  </si>
  <si>
    <t>Regular</t>
  </si>
  <si>
    <t>Special Purpose Funds</t>
  </si>
  <si>
    <t>Total</t>
  </si>
  <si>
    <t xml:space="preserve">      Interest Payments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</si>
  <si>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</si>
  <si>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</si>
  <si>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</si>
  <si>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</si>
  <si>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</si>
  <si>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</si>
  <si>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</si>
  <si>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</si>
  <si>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</si>
  <si>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</si>
  <si>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</si>
  <si>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</si>
  <si>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</si>
  <si>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</si>
  <si>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OEOs</t>
  </si>
  <si>
    <t xml:space="preserve">         OMB </t>
  </si>
  <si>
    <t xml:space="preserve">      LGUs </t>
  </si>
  <si>
    <t>FY 2018 ALLOTMENT RELEASES</t>
  </si>
  <si>
    <t>AMOUNT</t>
  </si>
  <si>
    <t>SUPPORT TO FOREIGN-ASSISTED PROJECTS</t>
  </si>
  <si>
    <t>DA</t>
  </si>
  <si>
    <t>DPWH</t>
  </si>
  <si>
    <t>DOTr</t>
  </si>
  <si>
    <t>MMDA</t>
  </si>
  <si>
    <r>
      <t xml:space="preserve">GENERAL FUND ADJUSTMENTS </t>
    </r>
    <r>
      <rPr>
        <sz val="11"/>
        <rFont val="Arial"/>
        <family val="2"/>
      </rPr>
      <t>-70% share of ARMM
  and LGUs concerned from internal revenue 
  taxes of agencies and other national taxes 
  collections</t>
    </r>
  </si>
  <si>
    <t>JANUARY 1-JULY 31, 2018</t>
  </si>
  <si>
    <t>SUPPORT FOR INFRASTRUCTURE PROJECTS AND SOCIAL PROGRAMS</t>
  </si>
  <si>
    <t>Continuing Appropriations,
R.A. 10924</t>
  </si>
  <si>
    <t>Details of Releases</t>
  </si>
  <si>
    <t>Details of Program Adjustments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</si>
</sst>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sz val="10"/>
      <color indexed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10"/>
      <name val="Arial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0"/>
      <name val="Arial Narrow"/>
      <family val="2"/>
    </font>
    <font>
      <b/>
      <i/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</cellStyleXfs>
  <cellXfs count="469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3" borderId="1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6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5" fontId="3" fillId="5" borderId="0" xfId="2" applyNumberFormat="1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horizontal="center" wrapText="1"/>
    </xf>
    <xf numFmtId="164" fontId="2" fillId="5" borderId="0" xfId="1" applyNumberFormat="1" applyFont="1" applyFill="1"/>
    <xf numFmtId="164" fontId="6" fillId="5" borderId="0" xfId="1" applyNumberFormat="1" applyFont="1" applyFill="1" applyBorder="1" applyAlignment="1">
      <alignment horizontal="left" indent="1"/>
    </xf>
    <xf numFmtId="164" fontId="2" fillId="5" borderId="0" xfId="1" applyNumberFormat="1" applyFont="1" applyFill="1" applyBorder="1" applyAlignment="1">
      <alignment horizontal="left" indent="1"/>
    </xf>
    <xf numFmtId="165" fontId="2" fillId="5" borderId="0" xfId="2" applyNumberFormat="1" applyFont="1" applyFill="1" applyBorder="1" applyAlignment="1">
      <alignment horizontal="left" indent="1"/>
    </xf>
    <xf numFmtId="164" fontId="3" fillId="5" borderId="0" xfId="1" applyNumberFormat="1" applyFont="1" applyFill="1" applyBorder="1" applyAlignment="1">
      <alignment horizontal="left" wrapText="1" indent="1"/>
    </xf>
    <xf numFmtId="164" fontId="2" fillId="5" borderId="0" xfId="1" applyNumberFormat="1" applyFont="1" applyFill="1" applyAlignment="1">
      <alignment horizontal="left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4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7" fillId="0" borderId="5" xfId="6" applyNumberFormat="1" applyFont="1" applyFill="1" applyBorder="1" applyAlignment="1">
      <alignment horizontal="left"/>
    </xf>
    <xf numFmtId="164" fontId="7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0" fontId="3" fillId="0" borderId="15" xfId="3" applyFont="1" applyFill="1" applyBorder="1" applyAlignment="1">
      <alignment horizontal="center"/>
    </xf>
    <xf numFmtId="164" fontId="3" fillId="4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5" borderId="0" xfId="4" applyNumberFormat="1" applyFont="1" applyFill="1"/>
    <xf numFmtId="164" fontId="8" fillId="2" borderId="0" xfId="4" applyNumberFormat="1" applyFont="1" applyFill="1"/>
    <xf numFmtId="164" fontId="2" fillId="5" borderId="0" xfId="4" applyNumberFormat="1" applyFont="1" applyFill="1"/>
    <xf numFmtId="164" fontId="9" fillId="2" borderId="0" xfId="4" applyNumberFormat="1" applyFont="1" applyFill="1"/>
    <xf numFmtId="164" fontId="4" fillId="2" borderId="0" xfId="4" applyNumberFormat="1" applyFont="1" applyFill="1"/>
    <xf numFmtId="164" fontId="3" fillId="5" borderId="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3" fillId="0" borderId="0" xfId="4" applyNumberFormat="1" applyFont="1" applyAlignment="1">
      <alignment vertical="center"/>
    </xf>
    <xf numFmtId="164" fontId="10" fillId="0" borderId="5" xfId="4" applyNumberFormat="1" applyFont="1" applyFill="1" applyBorder="1" applyAlignment="1">
      <alignment horizontal="left" vertical="center" wrapText="1" indent="6"/>
    </xf>
    <xf numFmtId="164" fontId="10" fillId="0" borderId="0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/>
    </xf>
    <xf numFmtId="164" fontId="10" fillId="0" borderId="5" xfId="4" applyNumberFormat="1" applyFont="1" applyFill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1" fillId="0" borderId="5" xfId="4" applyNumberFormat="1" applyFont="1" applyFill="1" applyBorder="1" applyAlignment="1">
      <alignment horizontal="left" indent="5"/>
    </xf>
    <xf numFmtId="164" fontId="10" fillId="0" borderId="0" xfId="4" applyNumberFormat="1" applyFont="1" applyFill="1" applyBorder="1" applyAlignment="1">
      <alignment vertical="center"/>
    </xf>
    <xf numFmtId="164" fontId="10" fillId="0" borderId="6" xfId="4" applyNumberFormat="1" applyFont="1" applyFill="1" applyBorder="1" applyAlignment="1">
      <alignment vertical="center"/>
    </xf>
    <xf numFmtId="164" fontId="10" fillId="0" borderId="5" xfId="4" applyNumberFormat="1" applyFont="1" applyFill="1" applyBorder="1" applyAlignment="1">
      <alignment horizontal="left" vertical="center" indent="1"/>
    </xf>
    <xf numFmtId="164" fontId="11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left" vertical="top" indent="1"/>
    </xf>
    <xf numFmtId="164" fontId="11" fillId="0" borderId="0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vertical="top"/>
    </xf>
    <xf numFmtId="164" fontId="10" fillId="0" borderId="6" xfId="4" applyNumberFormat="1" applyFont="1" applyFill="1" applyBorder="1" applyAlignment="1">
      <alignment horizontal="left" vertical="top" wrapText="1"/>
    </xf>
    <xf numFmtId="164" fontId="10" fillId="0" borderId="0" xfId="4" applyNumberFormat="1" applyFont="1" applyFill="1" applyBorder="1" applyAlignment="1">
      <alignment horizontal="left"/>
    </xf>
    <xf numFmtId="164" fontId="10" fillId="0" borderId="6" xfId="4" applyNumberFormat="1" applyFont="1" applyFill="1" applyBorder="1" applyAlignment="1"/>
    <xf numFmtId="164" fontId="10" fillId="0" borderId="0" xfId="4" applyNumberFormat="1" applyFont="1" applyFill="1" applyBorder="1" applyAlignment="1"/>
    <xf numFmtId="164" fontId="10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1" fillId="0" borderId="5" xfId="4" applyNumberFormat="1" applyFont="1" applyFill="1" applyBorder="1" applyAlignment="1">
      <alignment horizontal="left" vertical="top" wrapText="1" indent="1"/>
    </xf>
    <xf numFmtId="49" fontId="10" fillId="0" borderId="6" xfId="4" applyNumberFormat="1" applyFont="1" applyBorder="1" applyAlignment="1">
      <alignment wrapText="1"/>
    </xf>
    <xf numFmtId="164" fontId="10" fillId="0" borderId="5" xfId="4" applyNumberFormat="1" applyFont="1" applyFill="1" applyBorder="1" applyAlignment="1">
      <alignment horizontal="left" vertical="center" wrapText="1" indent="5"/>
    </xf>
    <xf numFmtId="164" fontId="10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0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top"/>
    </xf>
    <xf numFmtId="164" fontId="11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0" fillId="0" borderId="0" xfId="4" applyNumberFormat="1" applyFont="1" applyBorder="1"/>
    <xf numFmtId="164" fontId="10" fillId="5" borderId="0" xfId="4" applyNumberFormat="1" applyFont="1" applyFill="1" applyBorder="1"/>
    <xf numFmtId="164" fontId="10" fillId="0" borderId="0" xfId="4" applyNumberFormat="1" applyFont="1" applyBorder="1" applyAlignment="1">
      <alignment horizontal="left" indent="1"/>
    </xf>
    <xf numFmtId="164" fontId="10" fillId="0" borderId="0" xfId="4" applyNumberFormat="1" applyFont="1" applyBorder="1" applyAlignment="1"/>
    <xf numFmtId="0" fontId="12" fillId="0" borderId="0" xfId="8" applyFont="1" applyBorder="1" applyAlignment="1">
      <alignment wrapText="1"/>
    </xf>
    <xf numFmtId="164" fontId="10" fillId="0" borderId="0" xfId="4" applyNumberFormat="1" applyFont="1"/>
    <xf numFmtId="164" fontId="10" fillId="0" borderId="0" xfId="4" applyNumberFormat="1" applyFont="1" applyAlignment="1">
      <alignment horizontal="left" indent="1"/>
    </xf>
    <xf numFmtId="164" fontId="10" fillId="0" borderId="0" xfId="4" applyNumberFormat="1" applyFont="1" applyAlignment="1"/>
    <xf numFmtId="164" fontId="9" fillId="0" borderId="0" xfId="4" applyNumberFormat="1" applyFont="1"/>
    <xf numFmtId="164" fontId="2" fillId="5" borderId="0" xfId="4" applyNumberFormat="1" applyFont="1" applyFill="1" applyBorder="1"/>
    <xf numFmtId="164" fontId="3" fillId="2" borderId="0" xfId="1" quotePrefix="1" applyNumberFormat="1" applyFont="1" applyFill="1" applyAlignment="1">
      <alignment horizontal="left"/>
    </xf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13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43" fontId="2" fillId="0" borderId="0" xfId="1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quotePrefix="1" applyNumberFormat="1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wrapText="1"/>
    </xf>
    <xf numFmtId="0" fontId="3" fillId="2" borderId="0" xfId="9" quotePrefix="1" applyFont="1" applyFill="1" applyAlignment="1">
      <alignment horizontal="left"/>
    </xf>
    <xf numFmtId="0" fontId="2" fillId="2" borderId="0" xfId="9" applyFont="1" applyFill="1"/>
    <xf numFmtId="0" fontId="3" fillId="2" borderId="0" xfId="9" applyFont="1" applyFill="1" applyAlignment="1">
      <alignment horizontal="left"/>
    </xf>
    <xf numFmtId="164" fontId="3" fillId="2" borderId="0" xfId="9" applyNumberFormat="1" applyFont="1" applyFill="1" applyAlignment="1">
      <alignment horizontal="left"/>
    </xf>
    <xf numFmtId="164" fontId="3" fillId="2" borderId="0" xfId="9" quotePrefix="1" applyNumberFormat="1" applyFont="1" applyFill="1" applyAlignment="1">
      <alignment horizontal="left"/>
    </xf>
    <xf numFmtId="0" fontId="2" fillId="0" borderId="0" xfId="9" applyFont="1" applyFill="1"/>
    <xf numFmtId="0" fontId="3" fillId="3" borderId="9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9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13" fillId="0" borderId="0" xfId="9" applyFont="1" applyFill="1"/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9" quotePrefix="1" applyFont="1" applyFill="1" applyBorder="1" applyAlignment="1">
      <alignment horizontal="left"/>
    </xf>
    <xf numFmtId="164" fontId="3" fillId="3" borderId="15" xfId="1" applyNumberFormat="1" applyFont="1" applyFill="1" applyBorder="1"/>
    <xf numFmtId="0" fontId="2" fillId="0" borderId="0" xfId="9" applyFont="1"/>
    <xf numFmtId="0" fontId="2" fillId="0" borderId="0" xfId="9" applyFont="1" applyBorder="1"/>
    <xf numFmtId="164" fontId="17" fillId="0" borderId="0" xfId="9" applyNumberFormat="1" applyFont="1"/>
    <xf numFmtId="0" fontId="17" fillId="0" borderId="0" xfId="9" applyFont="1"/>
    <xf numFmtId="164" fontId="3" fillId="3" borderId="16" xfId="1" applyNumberFormat="1" applyFont="1" applyFill="1" applyBorder="1"/>
    <xf numFmtId="164" fontId="14" fillId="3" borderId="13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3" borderId="10" xfId="1" applyNumberFormat="1" applyFont="1" applyFill="1" applyBorder="1" applyAlignment="1">
      <alignment horizontal="center"/>
    </xf>
    <xf numFmtId="49" fontId="18" fillId="5" borderId="0" xfId="1" quotePrefix="1" applyNumberFormat="1" applyFont="1" applyFill="1" applyAlignment="1">
      <alignment horizontal="left"/>
    </xf>
    <xf numFmtId="164" fontId="19" fillId="5" borderId="0" xfId="1" applyNumberFormat="1" applyFont="1" applyFill="1"/>
    <xf numFmtId="49" fontId="18" fillId="5" borderId="0" xfId="1" applyNumberFormat="1" applyFont="1" applyFill="1" applyAlignment="1">
      <alignment horizontal="left"/>
    </xf>
    <xf numFmtId="49" fontId="18" fillId="3" borderId="1" xfId="1" applyNumberFormat="1" applyFont="1" applyFill="1" applyBorder="1" applyAlignment="1">
      <alignment horizontal="center" vertical="center"/>
    </xf>
    <xf numFmtId="164" fontId="18" fillId="3" borderId="1" xfId="1" applyNumberFormat="1" applyFont="1" applyFill="1" applyBorder="1" applyAlignment="1">
      <alignment horizontal="center" vertical="center"/>
    </xf>
    <xf numFmtId="164" fontId="19" fillId="0" borderId="0" xfId="1" applyNumberFormat="1" applyFont="1"/>
    <xf numFmtId="49" fontId="18" fillId="0" borderId="1" xfId="1" applyNumberFormat="1" applyFont="1" applyFill="1" applyBorder="1" applyAlignment="1">
      <alignment horizontal="left"/>
    </xf>
    <xf numFmtId="164" fontId="18" fillId="0" borderId="1" xfId="1" applyNumberFormat="1" applyFont="1" applyFill="1" applyBorder="1" applyAlignment="1">
      <alignment horizontal="center"/>
    </xf>
    <xf numFmtId="49" fontId="19" fillId="0" borderId="1" xfId="1" applyNumberFormat="1" applyFont="1" applyFill="1" applyBorder="1" applyAlignment="1">
      <alignment horizontal="left" vertical="center" indent="3"/>
    </xf>
    <xf numFmtId="164" fontId="19" fillId="0" borderId="1" xfId="1" applyNumberFormat="1" applyFont="1" applyBorder="1" applyAlignment="1">
      <alignment horizontal="center" vertical="center"/>
    </xf>
    <xf numFmtId="164" fontId="19" fillId="0" borderId="1" xfId="1" applyNumberFormat="1" applyFont="1" applyBorder="1" applyAlignment="1">
      <alignment vertical="center"/>
    </xf>
    <xf numFmtId="49" fontId="18" fillId="0" borderId="1" xfId="1" applyNumberFormat="1" applyFont="1" applyFill="1" applyBorder="1" applyAlignment="1">
      <alignment horizontal="left" vertical="center" wrapText="1" indent="1"/>
    </xf>
    <xf numFmtId="164" fontId="20" fillId="0" borderId="1" xfId="1" applyNumberFormat="1" applyFont="1" applyBorder="1" applyAlignment="1">
      <alignment vertical="top"/>
    </xf>
    <xf numFmtId="49" fontId="18" fillId="0" borderId="1" xfId="1" applyNumberFormat="1" applyFont="1" applyFill="1" applyBorder="1" applyAlignment="1">
      <alignment horizontal="left" vertical="center" indent="1"/>
    </xf>
    <xf numFmtId="164" fontId="21" fillId="0" borderId="1" xfId="1" applyNumberFormat="1" applyFont="1" applyBorder="1" applyAlignment="1">
      <alignment vertical="center"/>
    </xf>
    <xf numFmtId="49" fontId="19" fillId="0" borderId="0" xfId="1" applyNumberFormat="1" applyFont="1" applyFill="1"/>
    <xf numFmtId="49" fontId="19" fillId="0" borderId="0" xfId="1" applyNumberFormat="1" applyFont="1"/>
    <xf numFmtId="49" fontId="18" fillId="0" borderId="1" xfId="1" applyNumberFormat="1" applyFont="1" applyFill="1" applyBorder="1" applyAlignment="1"/>
    <xf numFmtId="164" fontId="18" fillId="0" borderId="1" xfId="1" applyNumberFormat="1" applyFont="1" applyBorder="1" applyAlignment="1"/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15" fillId="3" borderId="11" xfId="1" applyNumberFormat="1" applyFont="1" applyFill="1" applyBorder="1" applyAlignment="1">
      <alignment horizontal="center" vertical="center" wrapText="1"/>
    </xf>
    <xf numFmtId="0" fontId="3" fillId="0" borderId="8" xfId="9" applyFont="1" applyFill="1" applyBorder="1" applyAlignment="1">
      <alignment horizontal="center"/>
    </xf>
    <xf numFmtId="164" fontId="3" fillId="3" borderId="10" xfId="1" applyNumberFormat="1" applyFont="1" applyFill="1" applyBorder="1"/>
    <xf numFmtId="164" fontId="3" fillId="3" borderId="9" xfId="1" applyNumberFormat="1" applyFont="1" applyFill="1" applyBorder="1"/>
    <xf numFmtId="164" fontId="3" fillId="3" borderId="24" xfId="1" applyNumberFormat="1" applyFont="1" applyFill="1" applyBorder="1"/>
    <xf numFmtId="164" fontId="3" fillId="3" borderId="25" xfId="1" applyNumberFormat="1" applyFont="1" applyFill="1" applyBorder="1"/>
    <xf numFmtId="165" fontId="3" fillId="3" borderId="8" xfId="2" applyNumberFormat="1" applyFont="1" applyFill="1" applyBorder="1" applyAlignment="1">
      <alignment horizontal="center"/>
    </xf>
    <xf numFmtId="164" fontId="3" fillId="3" borderId="15" xfId="1" applyNumberFormat="1" applyFont="1" applyFill="1" applyBorder="1" applyAlignment="1">
      <alignment vertical="center"/>
    </xf>
    <xf numFmtId="164" fontId="3" fillId="3" borderId="16" xfId="1" applyNumberFormat="1" applyFont="1" applyFill="1" applyBorder="1" applyAlignment="1">
      <alignment vertical="center"/>
    </xf>
    <xf numFmtId="164" fontId="3" fillId="3" borderId="17" xfId="1" applyNumberFormat="1" applyFont="1" applyFill="1" applyBorder="1" applyAlignment="1">
      <alignment vertical="center"/>
    </xf>
    <xf numFmtId="164" fontId="3" fillId="3" borderId="18" xfId="1" applyNumberFormat="1" applyFont="1" applyFill="1" applyBorder="1" applyAlignment="1">
      <alignment vertical="center"/>
    </xf>
    <xf numFmtId="165" fontId="3" fillId="3" borderId="16" xfId="2" applyNumberFormat="1" applyFont="1" applyFill="1" applyBorder="1" applyAlignment="1">
      <alignment horizontal="center" vertical="center"/>
    </xf>
    <xf numFmtId="164" fontId="3" fillId="3" borderId="5" xfId="1" applyNumberFormat="1" applyFont="1" applyFill="1" applyBorder="1"/>
    <xf numFmtId="164" fontId="3" fillId="3" borderId="12" xfId="1" applyNumberFormat="1" applyFont="1" applyFill="1" applyBorder="1"/>
    <xf numFmtId="164" fontId="3" fillId="3" borderId="6" xfId="1" applyNumberFormat="1" applyFont="1" applyFill="1" applyBorder="1"/>
    <xf numFmtId="164" fontId="5" fillId="3" borderId="0" xfId="1" applyNumberFormat="1" applyFont="1" applyFill="1" applyBorder="1"/>
    <xf numFmtId="165" fontId="3" fillId="3" borderId="12" xfId="2" applyNumberFormat="1" applyFont="1" applyFill="1" applyBorder="1" applyAlignment="1">
      <alignment horizontal="center"/>
    </xf>
    <xf numFmtId="164" fontId="6" fillId="5" borderId="0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0" fontId="3" fillId="3" borderId="11" xfId="3" applyFont="1" applyFill="1" applyBorder="1" applyAlignment="1">
      <alignment horizontal="center" vertical="center"/>
    </xf>
    <xf numFmtId="164" fontId="3" fillId="4" borderId="13" xfId="1" applyNumberFormat="1" applyFont="1" applyFill="1" applyBorder="1" applyAlignment="1">
      <alignment horizontal="center" vertical="center" wrapText="1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10" xfId="1" applyNumberFormat="1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9" borderId="4" xfId="4" applyNumberFormat="1" applyFont="1" applyFill="1" applyBorder="1" applyAlignment="1">
      <alignment horizontal="center" vertical="center"/>
    </xf>
    <xf numFmtId="164" fontId="3" fillId="9" borderId="9" xfId="4" applyNumberFormat="1" applyFont="1" applyFill="1" applyBorder="1" applyAlignment="1">
      <alignment horizontal="center" vertical="center"/>
    </xf>
    <xf numFmtId="164" fontId="3" fillId="9" borderId="13" xfId="4" applyNumberFormat="1" applyFont="1" applyFill="1" applyBorder="1" applyAlignment="1">
      <alignment horizontal="center" vertical="center"/>
    </xf>
    <xf numFmtId="164" fontId="3" fillId="9" borderId="10" xfId="4" applyNumberFormat="1" applyFont="1" applyFill="1" applyBorder="1" applyAlignment="1">
      <alignment horizontal="center" vertical="center"/>
    </xf>
    <xf numFmtId="0" fontId="3" fillId="3" borderId="2" xfId="9" applyFont="1" applyFill="1" applyBorder="1" applyAlignment="1">
      <alignment horizontal="center" vertical="center" wrapText="1"/>
    </xf>
    <xf numFmtId="0" fontId="3" fillId="3" borderId="4" xfId="9" applyFont="1" applyFill="1" applyBorder="1" applyAlignment="1">
      <alignment horizontal="center" vertical="center" wrapText="1"/>
    </xf>
    <xf numFmtId="0" fontId="3" fillId="3" borderId="7" xfId="9" applyFont="1" applyFill="1" applyBorder="1" applyAlignment="1">
      <alignment horizontal="center" vertical="center" wrapText="1"/>
    </xf>
    <xf numFmtId="0" fontId="3" fillId="3" borderId="9" xfId="9" applyFont="1" applyFill="1" applyBorder="1" applyAlignment="1">
      <alignment horizontal="center" vertical="center" wrapText="1"/>
    </xf>
    <xf numFmtId="0" fontId="3" fillId="3" borderId="13" xfId="9" applyFont="1" applyFill="1" applyBorder="1" applyAlignment="1">
      <alignment horizontal="center" vertical="center"/>
    </xf>
    <xf numFmtId="0" fontId="3" fillId="3" borderId="10" xfId="9" applyFont="1" applyFill="1" applyBorder="1" applyAlignment="1">
      <alignment horizontal="center" vertical="center"/>
    </xf>
    <xf numFmtId="164" fontId="3" fillId="3" borderId="21" xfId="9" applyNumberFormat="1" applyFont="1" applyFill="1" applyBorder="1" applyAlignment="1">
      <alignment horizontal="center" vertical="center"/>
    </xf>
    <xf numFmtId="164" fontId="3" fillId="3" borderId="27" xfId="9" applyNumberFormat="1" applyFont="1" applyFill="1" applyBorder="1" applyAlignment="1">
      <alignment horizontal="center" vertical="center"/>
    </xf>
    <xf numFmtId="0" fontId="22" fillId="3" borderId="1" xfId="9" applyFont="1" applyFill="1" applyBorder="1" applyAlignment="1">
      <alignment horizontal="center" vertical="center" wrapText="1"/>
    </xf>
    <xf numFmtId="0" fontId="23" fillId="3" borderId="10" xfId="9" applyFont="1" applyFill="1" applyBorder="1" applyAlignment="1">
      <alignment horizontal="center" vertical="center" wrapText="1"/>
    </xf>
    <xf numFmtId="164" fontId="23" fillId="3" borderId="15" xfId="1" applyNumberFormat="1" applyFont="1" applyFill="1" applyBorder="1" applyAlignment="1">
      <alignment vertical="center"/>
    </xf>
    <xf numFmtId="164" fontId="24" fillId="0" borderId="0" xfId="1" applyNumberFormat="1" applyFont="1" applyFill="1"/>
    <xf numFmtId="164" fontId="23" fillId="5" borderId="0" xfId="1" applyNumberFormat="1" applyFont="1" applyFill="1" applyBorder="1" applyAlignment="1">
      <alignment vertical="center"/>
    </xf>
    <xf numFmtId="165" fontId="23" fillId="5" borderId="0" xfId="2" applyNumberFormat="1" applyFont="1" applyFill="1" applyBorder="1" applyAlignment="1">
      <alignment horizontal="center" vertical="center"/>
    </xf>
    <xf numFmtId="164" fontId="25" fillId="5" borderId="0" xfId="1" applyNumberFormat="1" applyFont="1" applyFill="1" applyBorder="1" applyAlignment="1">
      <alignment vertical="center"/>
    </xf>
  </cellXfs>
  <cellStyles count="10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4" xfId="9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JUL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JUL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WP"/>
      <sheetName val="SARO-JUNE"/>
      <sheetName val="2018 ALLOTMENT REPORT-WS"/>
      <sheetName val="WP-monthly-classificaton"/>
      <sheetName val="GAA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JANUARY 1-JULY 31, 2018</v>
          </cell>
        </row>
      </sheetData>
      <sheetData sheetId="6">
        <row r="301">
          <cell r="F301">
            <v>19500000</v>
          </cell>
        </row>
      </sheetData>
      <sheetData sheetId="7"/>
      <sheetData sheetId="8">
        <row r="1">
          <cell r="A1" t="str">
            <v>FY 2018 PROGRAM, ALLOTMENT RELEASES, BALANCE</v>
          </cell>
        </row>
        <row r="2">
          <cell r="A2" t="str">
            <v>JANUARY 1-JULY 31, 2018</v>
          </cell>
        </row>
        <row r="8">
          <cell r="F8">
            <v>2294716836</v>
          </cell>
          <cell r="AE8">
            <v>0</v>
          </cell>
          <cell r="BD8">
            <v>2157250901</v>
          </cell>
        </row>
        <row r="9">
          <cell r="F9">
            <v>18210897</v>
          </cell>
          <cell r="AE9">
            <v>0</v>
          </cell>
          <cell r="BD9">
            <v>17986315</v>
          </cell>
        </row>
        <row r="10">
          <cell r="F10">
            <v>6031010</v>
          </cell>
          <cell r="AE10">
            <v>0</v>
          </cell>
          <cell r="BD10">
            <v>6031010</v>
          </cell>
        </row>
        <row r="11">
          <cell r="F11">
            <v>543946</v>
          </cell>
          <cell r="AE11">
            <v>0</v>
          </cell>
          <cell r="BD11">
            <v>543918</v>
          </cell>
        </row>
        <row r="12">
          <cell r="F12">
            <v>9533430</v>
          </cell>
          <cell r="AE12">
            <v>0</v>
          </cell>
          <cell r="BD12">
            <v>9468099</v>
          </cell>
        </row>
        <row r="13">
          <cell r="F13">
            <v>53336259</v>
          </cell>
          <cell r="AE13">
            <v>-9958500</v>
          </cell>
          <cell r="BD13">
            <v>40732013</v>
          </cell>
        </row>
        <row r="14">
          <cell r="F14">
            <v>2135132</v>
          </cell>
          <cell r="AE14">
            <v>298430</v>
          </cell>
          <cell r="BD14">
            <v>2419386</v>
          </cell>
        </row>
        <row r="15">
          <cell r="F15">
            <v>553312832</v>
          </cell>
        </row>
        <row r="16">
          <cell r="F16">
            <v>176716245</v>
          </cell>
          <cell r="AE16">
            <v>-89873272</v>
          </cell>
          <cell r="BD16">
            <v>82331689</v>
          </cell>
        </row>
        <row r="17">
          <cell r="F17">
            <v>376596587</v>
          </cell>
          <cell r="AE17">
            <v>1309417</v>
          </cell>
          <cell r="BD17">
            <v>348543987</v>
          </cell>
        </row>
        <row r="18">
          <cell r="F18">
            <v>62115320</v>
          </cell>
          <cell r="AE18">
            <v>0</v>
          </cell>
          <cell r="BD18">
            <v>58693797</v>
          </cell>
        </row>
        <row r="19">
          <cell r="F19">
            <v>1263227</v>
          </cell>
          <cell r="AE19">
            <v>0</v>
          </cell>
          <cell r="BD19">
            <v>1259528</v>
          </cell>
        </row>
        <row r="20">
          <cell r="F20">
            <v>24910729</v>
          </cell>
          <cell r="AE20">
            <v>0</v>
          </cell>
          <cell r="BD20">
            <v>24847711</v>
          </cell>
        </row>
        <row r="21">
          <cell r="F21">
            <v>19317544</v>
          </cell>
          <cell r="AE21">
            <v>0</v>
          </cell>
          <cell r="BD21">
            <v>18969975</v>
          </cell>
        </row>
        <row r="22">
          <cell r="F22">
            <v>20319813</v>
          </cell>
          <cell r="AE22">
            <v>0</v>
          </cell>
          <cell r="BD22">
            <v>19248608</v>
          </cell>
        </row>
        <row r="23">
          <cell r="F23">
            <v>107299569</v>
          </cell>
        </row>
        <row r="24">
          <cell r="F24">
            <v>70496760</v>
          </cell>
          <cell r="AE24">
            <v>-23539488</v>
          </cell>
          <cell r="BD24">
            <v>43779060</v>
          </cell>
        </row>
        <row r="25">
          <cell r="F25">
            <v>36802809</v>
          </cell>
          <cell r="AE25">
            <v>23539488</v>
          </cell>
          <cell r="BD25">
            <v>56965922</v>
          </cell>
        </row>
        <row r="26">
          <cell r="F26">
            <v>5372343</v>
          </cell>
          <cell r="AE26">
            <v>0</v>
          </cell>
          <cell r="BD26">
            <v>5362319</v>
          </cell>
        </row>
        <row r="27">
          <cell r="F27">
            <v>170763865</v>
          </cell>
          <cell r="AE27">
            <v>0</v>
          </cell>
          <cell r="BD27">
            <v>155577028</v>
          </cell>
        </row>
        <row r="28">
          <cell r="F28">
            <v>18465223</v>
          </cell>
          <cell r="AE28">
            <v>0</v>
          </cell>
          <cell r="BD28">
            <v>18215161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11011759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147599305</v>
          </cell>
        </row>
        <row r="33">
          <cell r="F33">
            <v>637864483</v>
          </cell>
        </row>
        <row r="34">
          <cell r="F34">
            <v>409434301</v>
          </cell>
          <cell r="AE34">
            <v>103583872</v>
          </cell>
          <cell r="BD34">
            <v>446844026</v>
          </cell>
        </row>
        <row r="35">
          <cell r="F35">
            <v>228430182</v>
          </cell>
          <cell r="AE35">
            <v>0</v>
          </cell>
          <cell r="BD35">
            <v>228383808</v>
          </cell>
        </row>
        <row r="36">
          <cell r="F36">
            <v>21020142</v>
          </cell>
          <cell r="AE36">
            <v>0</v>
          </cell>
          <cell r="BD36">
            <v>20683735</v>
          </cell>
        </row>
        <row r="37">
          <cell r="F37">
            <v>141814436</v>
          </cell>
          <cell r="AE37">
            <v>-1612816</v>
          </cell>
          <cell r="BD37">
            <v>139401244</v>
          </cell>
        </row>
        <row r="38">
          <cell r="F38">
            <v>3483747</v>
          </cell>
          <cell r="AE38">
            <v>0</v>
          </cell>
          <cell r="BD38">
            <v>3374743</v>
          </cell>
        </row>
        <row r="39">
          <cell r="F39">
            <v>5861839</v>
          </cell>
          <cell r="AE39">
            <v>0</v>
          </cell>
          <cell r="BD39">
            <v>5849415</v>
          </cell>
        </row>
        <row r="40">
          <cell r="F40">
            <v>66339817</v>
          </cell>
          <cell r="AE40">
            <v>0</v>
          </cell>
          <cell r="BD40">
            <v>66247333</v>
          </cell>
        </row>
        <row r="41">
          <cell r="F41">
            <v>8929242</v>
          </cell>
          <cell r="AE41">
            <v>0</v>
          </cell>
          <cell r="BD41">
            <v>8809599</v>
          </cell>
        </row>
        <row r="42">
          <cell r="F42">
            <v>1380993</v>
          </cell>
          <cell r="AE42">
            <v>0</v>
          </cell>
          <cell r="BD42">
            <v>1266240</v>
          </cell>
        </row>
        <row r="43">
          <cell r="F43">
            <v>33056999</v>
          </cell>
          <cell r="AE43">
            <v>1381585</v>
          </cell>
          <cell r="BD43">
            <v>32498351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33660107</v>
          </cell>
        </row>
        <row r="46">
          <cell r="F46">
            <v>1561560</v>
          </cell>
          <cell r="AE46">
            <v>0</v>
          </cell>
          <cell r="BD46">
            <v>1540157</v>
          </cell>
        </row>
        <row r="47">
          <cell r="F47">
            <v>11228352</v>
          </cell>
          <cell r="AE47">
            <v>0</v>
          </cell>
          <cell r="BD47">
            <v>10882543</v>
          </cell>
        </row>
        <row r="48">
          <cell r="F48">
            <v>15932547</v>
          </cell>
          <cell r="AE48">
            <v>0</v>
          </cell>
          <cell r="BD48">
            <v>15932547</v>
          </cell>
        </row>
        <row r="49">
          <cell r="F49">
            <v>2650851</v>
          </cell>
          <cell r="AE49">
            <v>0</v>
          </cell>
          <cell r="BD49">
            <v>2646226</v>
          </cell>
        </row>
        <row r="50">
          <cell r="F50">
            <v>695504</v>
          </cell>
          <cell r="AE50">
            <v>0</v>
          </cell>
          <cell r="BD50">
            <v>690149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48856225</v>
          </cell>
        </row>
        <row r="58">
          <cell r="F58">
            <v>319757</v>
          </cell>
          <cell r="AE58">
            <v>0</v>
          </cell>
          <cell r="BD58">
            <v>318033</v>
          </cell>
        </row>
        <row r="59">
          <cell r="F59">
            <v>107530</v>
          </cell>
          <cell r="AE59">
            <v>0</v>
          </cell>
          <cell r="BD59">
            <v>101167</v>
          </cell>
        </row>
        <row r="60">
          <cell r="F60">
            <v>527031</v>
          </cell>
          <cell r="AE60">
            <v>0</v>
          </cell>
          <cell r="BD60">
            <v>520034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107879</v>
          </cell>
        </row>
        <row r="64">
          <cell r="F64">
            <v>129175</v>
          </cell>
          <cell r="AE64">
            <v>0</v>
          </cell>
          <cell r="BD64">
            <v>120517</v>
          </cell>
        </row>
        <row r="65">
          <cell r="F65">
            <v>149291</v>
          </cell>
          <cell r="AE65">
            <v>0</v>
          </cell>
          <cell r="BD65">
            <v>128839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240382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170777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205210</v>
          </cell>
        </row>
        <row r="74">
          <cell r="F74">
            <v>534885</v>
          </cell>
          <cell r="AE74">
            <v>0</v>
          </cell>
          <cell r="BD74">
            <v>534423</v>
          </cell>
        </row>
        <row r="75">
          <cell r="F75">
            <v>330616</v>
          </cell>
          <cell r="AE75">
            <v>0</v>
          </cell>
          <cell r="BD75">
            <v>329595</v>
          </cell>
        </row>
        <row r="76">
          <cell r="F76">
            <v>434950</v>
          </cell>
          <cell r="AE76">
            <v>0</v>
          </cell>
          <cell r="BD76">
            <v>431745</v>
          </cell>
        </row>
        <row r="77">
          <cell r="F77">
            <v>968435</v>
          </cell>
          <cell r="AE77">
            <v>0</v>
          </cell>
          <cell r="BD77">
            <v>965889</v>
          </cell>
        </row>
        <row r="78">
          <cell r="F78">
            <v>535165</v>
          </cell>
          <cell r="AE78">
            <v>0</v>
          </cell>
          <cell r="BD78">
            <v>514953</v>
          </cell>
        </row>
        <row r="79">
          <cell r="F79">
            <v>868430</v>
          </cell>
          <cell r="AE79">
            <v>0</v>
          </cell>
          <cell r="BD79">
            <v>866398</v>
          </cell>
        </row>
        <row r="80">
          <cell r="F80">
            <v>260808</v>
          </cell>
          <cell r="AE80">
            <v>0</v>
          </cell>
          <cell r="BD80">
            <v>260808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2588763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81247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4652757</v>
          </cell>
          <cell r="AE94">
            <v>0</v>
          </cell>
          <cell r="BD94">
            <v>4626753</v>
          </cell>
        </row>
        <row r="95">
          <cell r="F95">
            <v>2907628</v>
          </cell>
          <cell r="AE95">
            <v>0</v>
          </cell>
          <cell r="BD95">
            <v>2713718</v>
          </cell>
        </row>
        <row r="97">
          <cell r="F97">
            <v>491470714</v>
          </cell>
          <cell r="AE97">
            <v>0</v>
          </cell>
          <cell r="BD97">
            <v>338037382</v>
          </cell>
        </row>
        <row r="98">
          <cell r="F98">
            <v>178768208</v>
          </cell>
          <cell r="AE98">
            <v>0</v>
          </cell>
          <cell r="BD98">
            <v>151754465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2962567</v>
          </cell>
        </row>
        <row r="102">
          <cell r="F102">
            <v>50000</v>
          </cell>
          <cell r="AE102">
            <v>0</v>
          </cell>
          <cell r="BD102">
            <v>21010</v>
          </cell>
        </row>
        <row r="103">
          <cell r="F103">
            <v>31435232</v>
          </cell>
          <cell r="AE103">
            <v>0</v>
          </cell>
          <cell r="BD103">
            <v>20961229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6699105</v>
          </cell>
        </row>
        <row r="107">
          <cell r="F107">
            <v>99446295</v>
          </cell>
          <cell r="AE107">
            <v>0</v>
          </cell>
          <cell r="BD107">
            <v>72135134</v>
          </cell>
        </row>
        <row r="108">
          <cell r="F108">
            <v>19600000</v>
          </cell>
          <cell r="AE108">
            <v>0</v>
          </cell>
          <cell r="BD108">
            <v>9533249</v>
          </cell>
        </row>
        <row r="109">
          <cell r="F109">
            <v>122254815</v>
          </cell>
          <cell r="AE109">
            <v>0</v>
          </cell>
          <cell r="BD109">
            <v>70416688</v>
          </cell>
        </row>
        <row r="112">
          <cell r="F112">
            <v>42626684</v>
          </cell>
          <cell r="AE112">
            <v>0</v>
          </cell>
          <cell r="BD112">
            <v>43669138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49958</v>
          </cell>
        </row>
        <row r="118">
          <cell r="F118">
            <v>12036129</v>
          </cell>
          <cell r="AE118">
            <v>0</v>
          </cell>
          <cell r="BD118">
            <v>11046749</v>
          </cell>
        </row>
        <row r="119">
          <cell r="F119">
            <v>16800000</v>
          </cell>
          <cell r="AE119">
            <v>0</v>
          </cell>
          <cell r="BD119">
            <v>1371000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10345571</v>
          </cell>
        </row>
        <row r="127">
          <cell r="BD127">
            <v>1928276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1928276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4150880</v>
          </cell>
        </row>
        <row r="233">
          <cell r="BD233">
            <v>0</v>
          </cell>
        </row>
        <row r="234">
          <cell r="BD234">
            <v>1046681</v>
          </cell>
        </row>
        <row r="235">
          <cell r="BD235">
            <v>0</v>
          </cell>
        </row>
        <row r="236">
          <cell r="BD236">
            <v>198478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A"/>
      <sheetName val="SUM-SPFs"/>
      <sheetName val="SUM-CONT."/>
      <sheetName val="SUM-AUTO"/>
      <sheetName val="SUM-UF"/>
      <sheetName val="DIVIDEND"/>
      <sheetName val="ranking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2018 ALLOTMENT RELEASES</v>
          </cell>
        </row>
        <row r="3">
          <cell r="A3" t="str">
            <v>JANUARY 1-JULY 31, 2018</v>
          </cell>
        </row>
      </sheetData>
      <sheetData sheetId="6">
        <row r="7">
          <cell r="E7">
            <v>17986315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6031010</v>
          </cell>
          <cell r="H8">
            <v>0</v>
          </cell>
          <cell r="L8">
            <v>0</v>
          </cell>
          <cell r="O8">
            <v>0</v>
          </cell>
          <cell r="U8">
            <v>0</v>
          </cell>
          <cell r="X8">
            <v>10852</v>
          </cell>
          <cell r="AT8">
            <v>10852</v>
          </cell>
        </row>
        <row r="9">
          <cell r="E9">
            <v>543918</v>
          </cell>
          <cell r="H9">
            <v>0</v>
          </cell>
          <cell r="L9">
            <v>0</v>
          </cell>
          <cell r="O9">
            <v>0</v>
          </cell>
          <cell r="U9">
            <v>0</v>
          </cell>
          <cell r="X9">
            <v>2182</v>
          </cell>
          <cell r="AT9">
            <v>2182</v>
          </cell>
        </row>
        <row r="10">
          <cell r="E10">
            <v>9468099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40657</v>
          </cell>
          <cell r="AT10">
            <v>40657</v>
          </cell>
        </row>
        <row r="11">
          <cell r="E11">
            <v>40732013</v>
          </cell>
          <cell r="H11">
            <v>0</v>
          </cell>
          <cell r="L11">
            <v>0</v>
          </cell>
          <cell r="O11">
            <v>2027</v>
          </cell>
          <cell r="P11">
            <v>89615</v>
          </cell>
          <cell r="U11">
            <v>279592</v>
          </cell>
          <cell r="X11">
            <v>45343</v>
          </cell>
          <cell r="AT11">
            <v>416577</v>
          </cell>
        </row>
        <row r="12">
          <cell r="E12">
            <v>2419386</v>
          </cell>
          <cell r="H12">
            <v>0</v>
          </cell>
          <cell r="L12">
            <v>0</v>
          </cell>
          <cell r="O12">
            <v>0</v>
          </cell>
          <cell r="U12">
            <v>0</v>
          </cell>
          <cell r="X12">
            <v>19159</v>
          </cell>
          <cell r="AT12">
            <v>19159</v>
          </cell>
        </row>
        <row r="14">
          <cell r="E14">
            <v>82331689</v>
          </cell>
          <cell r="H14">
            <v>0</v>
          </cell>
          <cell r="L14">
            <v>0</v>
          </cell>
          <cell r="O14">
            <v>0</v>
          </cell>
          <cell r="P14">
            <v>5146</v>
          </cell>
          <cell r="U14">
            <v>0</v>
          </cell>
          <cell r="X14">
            <v>9874</v>
          </cell>
          <cell r="AT14">
            <v>15020</v>
          </cell>
        </row>
        <row r="15">
          <cell r="E15">
            <v>348543987</v>
          </cell>
          <cell r="H15">
            <v>0</v>
          </cell>
          <cell r="L15">
            <v>0</v>
          </cell>
          <cell r="O15">
            <v>0</v>
          </cell>
          <cell r="P15">
            <v>9325502</v>
          </cell>
          <cell r="U15">
            <v>0</v>
          </cell>
          <cell r="X15">
            <v>1019138</v>
          </cell>
          <cell r="AT15">
            <v>10344640</v>
          </cell>
        </row>
        <row r="16">
          <cell r="E16">
            <v>58693797</v>
          </cell>
          <cell r="H16">
            <v>0</v>
          </cell>
          <cell r="L16">
            <v>0</v>
          </cell>
          <cell r="O16">
            <v>0</v>
          </cell>
          <cell r="P16">
            <v>507643</v>
          </cell>
          <cell r="U16">
            <v>14318</v>
          </cell>
          <cell r="X16">
            <v>373131</v>
          </cell>
          <cell r="AT16">
            <v>895092</v>
          </cell>
        </row>
        <row r="17">
          <cell r="E17">
            <v>1259528</v>
          </cell>
          <cell r="H17">
            <v>0</v>
          </cell>
          <cell r="L17">
            <v>0</v>
          </cell>
          <cell r="O17">
            <v>0</v>
          </cell>
          <cell r="X17">
            <v>10015</v>
          </cell>
          <cell r="AT17">
            <v>10015</v>
          </cell>
        </row>
        <row r="18">
          <cell r="E18">
            <v>24847711</v>
          </cell>
          <cell r="H18">
            <v>0</v>
          </cell>
          <cell r="L18">
            <v>0</v>
          </cell>
          <cell r="O18">
            <v>0</v>
          </cell>
          <cell r="U18">
            <v>565372</v>
          </cell>
          <cell r="X18">
            <v>74990</v>
          </cell>
          <cell r="AT18">
            <v>640362</v>
          </cell>
        </row>
        <row r="19">
          <cell r="E19">
            <v>18969975</v>
          </cell>
          <cell r="H19">
            <v>0</v>
          </cell>
          <cell r="L19">
            <v>0</v>
          </cell>
          <cell r="O19">
            <v>0</v>
          </cell>
          <cell r="U19">
            <v>0</v>
          </cell>
          <cell r="X19">
            <v>79549</v>
          </cell>
          <cell r="AT19">
            <v>79549</v>
          </cell>
        </row>
        <row r="20">
          <cell r="E20">
            <v>19248608</v>
          </cell>
          <cell r="H20">
            <v>0</v>
          </cell>
          <cell r="L20">
            <v>0</v>
          </cell>
          <cell r="O20">
            <v>1068</v>
          </cell>
          <cell r="P20">
            <v>14</v>
          </cell>
          <cell r="U20">
            <v>0</v>
          </cell>
          <cell r="X20">
            <v>62951</v>
          </cell>
          <cell r="AT20">
            <v>64033</v>
          </cell>
        </row>
        <row r="22">
          <cell r="E22">
            <v>43779060</v>
          </cell>
          <cell r="H22">
            <v>0</v>
          </cell>
          <cell r="L22">
            <v>0</v>
          </cell>
          <cell r="O22">
            <v>0</v>
          </cell>
          <cell r="P22">
            <v>606576</v>
          </cell>
          <cell r="U22">
            <v>0</v>
          </cell>
          <cell r="X22">
            <v>101768</v>
          </cell>
          <cell r="AT22">
            <v>708344</v>
          </cell>
        </row>
        <row r="23">
          <cell r="E23">
            <v>56965922</v>
          </cell>
          <cell r="H23">
            <v>0</v>
          </cell>
          <cell r="L23">
            <v>0</v>
          </cell>
          <cell r="O23">
            <v>0</v>
          </cell>
          <cell r="P23">
            <v>521048</v>
          </cell>
          <cell r="U23">
            <v>0</v>
          </cell>
          <cell r="X23">
            <v>191757</v>
          </cell>
          <cell r="AT23">
            <v>712805</v>
          </cell>
        </row>
        <row r="24">
          <cell r="E24">
            <v>5362319</v>
          </cell>
          <cell r="X24">
            <v>4999</v>
          </cell>
          <cell r="AT24">
            <v>4999</v>
          </cell>
        </row>
        <row r="25">
          <cell r="E25">
            <v>155577028</v>
          </cell>
          <cell r="H25">
            <v>0</v>
          </cell>
          <cell r="L25">
            <v>512618</v>
          </cell>
          <cell r="O25">
            <v>3151207</v>
          </cell>
          <cell r="P25">
            <v>34961878</v>
          </cell>
          <cell r="U25">
            <v>15000</v>
          </cell>
          <cell r="X25">
            <v>26955296</v>
          </cell>
          <cell r="AT25">
            <v>65595999</v>
          </cell>
        </row>
        <row r="26">
          <cell r="E26">
            <v>18215161</v>
          </cell>
          <cell r="H26">
            <v>0</v>
          </cell>
          <cell r="L26">
            <v>0</v>
          </cell>
          <cell r="O26">
            <v>22625</v>
          </cell>
          <cell r="P26">
            <v>72050</v>
          </cell>
          <cell r="U26">
            <v>0</v>
          </cell>
          <cell r="X26">
            <v>600549</v>
          </cell>
          <cell r="AT26">
            <v>695224</v>
          </cell>
        </row>
        <row r="28">
          <cell r="E28">
            <v>11011759</v>
          </cell>
          <cell r="H28">
            <v>0</v>
          </cell>
          <cell r="L28">
            <v>0</v>
          </cell>
          <cell r="O28">
            <v>448000</v>
          </cell>
          <cell r="U28">
            <v>0</v>
          </cell>
          <cell r="X28">
            <v>170775</v>
          </cell>
          <cell r="AT28">
            <v>618775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147599305</v>
          </cell>
          <cell r="H30">
            <v>0</v>
          </cell>
          <cell r="L30">
            <v>0</v>
          </cell>
          <cell r="O30">
            <v>2911765</v>
          </cell>
          <cell r="P30">
            <v>25463693</v>
          </cell>
          <cell r="U30">
            <v>61228</v>
          </cell>
          <cell r="X30">
            <v>38496477</v>
          </cell>
          <cell r="AT30">
            <v>66933163</v>
          </cell>
        </row>
        <row r="32">
          <cell r="E32">
            <v>446844026</v>
          </cell>
          <cell r="H32">
            <v>0</v>
          </cell>
          <cell r="L32">
            <v>0</v>
          </cell>
          <cell r="O32">
            <v>0</v>
          </cell>
          <cell r="P32">
            <v>232593</v>
          </cell>
          <cell r="U32">
            <v>6298052</v>
          </cell>
          <cell r="X32">
            <v>12073</v>
          </cell>
          <cell r="AT32">
            <v>6542718</v>
          </cell>
        </row>
        <row r="33">
          <cell r="E33">
            <v>228383808</v>
          </cell>
          <cell r="H33">
            <v>0</v>
          </cell>
          <cell r="L33">
            <v>0</v>
          </cell>
          <cell r="O33">
            <v>0</v>
          </cell>
          <cell r="P33">
            <v>64452</v>
          </cell>
          <cell r="U33">
            <v>0</v>
          </cell>
          <cell r="X33">
            <v>72033</v>
          </cell>
          <cell r="AT33">
            <v>136485</v>
          </cell>
        </row>
        <row r="34">
          <cell r="E34">
            <v>20683735</v>
          </cell>
          <cell r="H34">
            <v>0</v>
          </cell>
          <cell r="L34">
            <v>0</v>
          </cell>
          <cell r="O34">
            <v>0</v>
          </cell>
          <cell r="U34">
            <v>7526</v>
          </cell>
          <cell r="X34">
            <v>31858</v>
          </cell>
          <cell r="AT34">
            <v>39384</v>
          </cell>
        </row>
        <row r="35">
          <cell r="E35">
            <v>139401244</v>
          </cell>
          <cell r="H35">
            <v>0</v>
          </cell>
          <cell r="L35">
            <v>0</v>
          </cell>
          <cell r="O35">
            <v>0</v>
          </cell>
          <cell r="U35">
            <v>662500</v>
          </cell>
          <cell r="X35">
            <v>23744</v>
          </cell>
          <cell r="AT35">
            <v>686244</v>
          </cell>
        </row>
        <row r="36">
          <cell r="E36">
            <v>3374743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1531</v>
          </cell>
          <cell r="AT36">
            <v>1531</v>
          </cell>
        </row>
        <row r="37">
          <cell r="E37">
            <v>5849415</v>
          </cell>
          <cell r="H37">
            <v>0</v>
          </cell>
          <cell r="L37">
            <v>0</v>
          </cell>
          <cell r="O37">
            <v>0</v>
          </cell>
          <cell r="U37">
            <v>872740</v>
          </cell>
          <cell r="X37">
            <v>23974</v>
          </cell>
          <cell r="AT37">
            <v>896714</v>
          </cell>
        </row>
        <row r="38">
          <cell r="E38">
            <v>66247333</v>
          </cell>
          <cell r="H38">
            <v>0</v>
          </cell>
          <cell r="L38">
            <v>0</v>
          </cell>
          <cell r="O38">
            <v>0</v>
          </cell>
          <cell r="P38">
            <v>43557</v>
          </cell>
          <cell r="U38">
            <v>123486</v>
          </cell>
          <cell r="X38">
            <v>650493</v>
          </cell>
          <cell r="AT38">
            <v>817536</v>
          </cell>
        </row>
        <row r="39">
          <cell r="E39">
            <v>8809599</v>
          </cell>
          <cell r="H39">
            <v>0</v>
          </cell>
          <cell r="L39">
            <v>0</v>
          </cell>
          <cell r="O39">
            <v>0</v>
          </cell>
          <cell r="U39">
            <v>0</v>
          </cell>
          <cell r="X39">
            <v>18632</v>
          </cell>
          <cell r="AT39">
            <v>18632</v>
          </cell>
        </row>
        <row r="40">
          <cell r="E40">
            <v>1266240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13884</v>
          </cell>
          <cell r="AT40">
            <v>13884</v>
          </cell>
        </row>
        <row r="41">
          <cell r="E41">
            <v>32498351</v>
          </cell>
          <cell r="H41">
            <v>0</v>
          </cell>
          <cell r="L41">
            <v>0</v>
          </cell>
          <cell r="O41">
            <v>0</v>
          </cell>
          <cell r="P41">
            <v>38306</v>
          </cell>
          <cell r="U41">
            <v>0</v>
          </cell>
          <cell r="X41">
            <v>228049</v>
          </cell>
          <cell r="AT41">
            <v>266355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33660107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599150</v>
          </cell>
          <cell r="AT43">
            <v>599150</v>
          </cell>
        </row>
        <row r="44">
          <cell r="E44">
            <v>1540157</v>
          </cell>
          <cell r="H44">
            <v>0</v>
          </cell>
          <cell r="L44">
            <v>0</v>
          </cell>
          <cell r="O44">
            <v>0</v>
          </cell>
          <cell r="U44">
            <v>0</v>
          </cell>
          <cell r="X44">
            <v>40914</v>
          </cell>
          <cell r="AT44">
            <v>40914</v>
          </cell>
        </row>
        <row r="45">
          <cell r="E45">
            <v>10882543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115818</v>
          </cell>
          <cell r="AT45">
            <v>115818</v>
          </cell>
        </row>
        <row r="46">
          <cell r="E46">
            <v>15932547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66803</v>
          </cell>
          <cell r="AT46">
            <v>66803</v>
          </cell>
        </row>
        <row r="47">
          <cell r="E47">
            <v>2646226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4574</v>
          </cell>
          <cell r="AT47">
            <v>4574</v>
          </cell>
        </row>
        <row r="48">
          <cell r="E48">
            <v>690149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2858</v>
          </cell>
          <cell r="AT48">
            <v>2858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AT52">
            <v>0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1505</v>
          </cell>
          <cell r="AT53">
            <v>1505</v>
          </cell>
        </row>
        <row r="55">
          <cell r="E55">
            <v>48856225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1785</v>
          </cell>
          <cell r="AT55">
            <v>1785</v>
          </cell>
        </row>
        <row r="56">
          <cell r="E56">
            <v>318033</v>
          </cell>
          <cell r="H56">
            <v>0</v>
          </cell>
          <cell r="L56">
            <v>0</v>
          </cell>
          <cell r="O56">
            <v>0</v>
          </cell>
          <cell r="P56">
            <v>42</v>
          </cell>
          <cell r="U56">
            <v>0</v>
          </cell>
          <cell r="X56">
            <v>4180</v>
          </cell>
          <cell r="AT56">
            <v>4222</v>
          </cell>
        </row>
        <row r="57">
          <cell r="E57">
            <v>101167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1749</v>
          </cell>
          <cell r="AT57">
            <v>1749</v>
          </cell>
        </row>
        <row r="58">
          <cell r="E58">
            <v>520034</v>
          </cell>
          <cell r="U58">
            <v>77870</v>
          </cell>
          <cell r="X58">
            <v>3448</v>
          </cell>
          <cell r="AT58">
            <v>81318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5529</v>
          </cell>
          <cell r="P59">
            <v>6636</v>
          </cell>
          <cell r="U59">
            <v>0</v>
          </cell>
          <cell r="X59">
            <v>474</v>
          </cell>
          <cell r="AT59">
            <v>12639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P60">
            <v>43783</v>
          </cell>
          <cell r="U60">
            <v>0</v>
          </cell>
          <cell r="X60">
            <v>33490</v>
          </cell>
          <cell r="AT60">
            <v>77273</v>
          </cell>
        </row>
        <row r="61">
          <cell r="E61">
            <v>107879</v>
          </cell>
          <cell r="X61">
            <v>100</v>
          </cell>
          <cell r="AT61">
            <v>100</v>
          </cell>
        </row>
        <row r="62">
          <cell r="E62">
            <v>120517</v>
          </cell>
          <cell r="H62">
            <v>0</v>
          </cell>
          <cell r="L62">
            <v>0</v>
          </cell>
          <cell r="O62">
            <v>0</v>
          </cell>
          <cell r="P62">
            <v>32024</v>
          </cell>
          <cell r="U62">
            <v>0</v>
          </cell>
          <cell r="X62">
            <v>966</v>
          </cell>
          <cell r="AT62">
            <v>32990</v>
          </cell>
        </row>
        <row r="63">
          <cell r="E63">
            <v>128839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2149</v>
          </cell>
          <cell r="AT63">
            <v>2149</v>
          </cell>
        </row>
        <row r="64">
          <cell r="E64">
            <v>150757</v>
          </cell>
          <cell r="X64">
            <v>36</v>
          </cell>
          <cell r="AT64">
            <v>36</v>
          </cell>
        </row>
        <row r="65">
          <cell r="E65">
            <v>240382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7734</v>
          </cell>
          <cell r="AT65">
            <v>10843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429</v>
          </cell>
          <cell r="AT66">
            <v>429</v>
          </cell>
        </row>
        <row r="67">
          <cell r="E67">
            <v>170777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28</v>
          </cell>
          <cell r="AT68">
            <v>28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205210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1040</v>
          </cell>
          <cell r="AT71">
            <v>1040</v>
          </cell>
        </row>
        <row r="72">
          <cell r="E72">
            <v>534423</v>
          </cell>
          <cell r="H72">
            <v>0</v>
          </cell>
          <cell r="L72">
            <v>0</v>
          </cell>
          <cell r="O72">
            <v>0</v>
          </cell>
          <cell r="U72">
            <v>0</v>
          </cell>
          <cell r="X72">
            <v>1754</v>
          </cell>
          <cell r="AT72">
            <v>1754</v>
          </cell>
        </row>
        <row r="73">
          <cell r="E73">
            <v>329595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431745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299</v>
          </cell>
          <cell r="AT74">
            <v>299</v>
          </cell>
        </row>
        <row r="75">
          <cell r="E75">
            <v>965889</v>
          </cell>
          <cell r="P75">
            <v>13067</v>
          </cell>
          <cell r="X75">
            <v>3211</v>
          </cell>
          <cell r="AT75">
            <v>16278</v>
          </cell>
        </row>
        <row r="76">
          <cell r="E76">
            <v>514953</v>
          </cell>
          <cell r="H76">
            <v>0</v>
          </cell>
          <cell r="L76">
            <v>0</v>
          </cell>
          <cell r="O76">
            <v>0</v>
          </cell>
          <cell r="P76">
            <v>730</v>
          </cell>
          <cell r="U76">
            <v>0</v>
          </cell>
          <cell r="X76">
            <v>78041</v>
          </cell>
          <cell r="AT76">
            <v>78771</v>
          </cell>
        </row>
        <row r="77">
          <cell r="E77">
            <v>866398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10667</v>
          </cell>
          <cell r="AT77">
            <v>10667</v>
          </cell>
        </row>
        <row r="78">
          <cell r="E78">
            <v>260808</v>
          </cell>
          <cell r="H78">
            <v>0</v>
          </cell>
          <cell r="L78">
            <v>0</v>
          </cell>
          <cell r="O78">
            <v>0</v>
          </cell>
          <cell r="U78">
            <v>0</v>
          </cell>
          <cell r="X78">
            <v>0</v>
          </cell>
          <cell r="AT78">
            <v>0</v>
          </cell>
        </row>
        <row r="79">
          <cell r="E79">
            <v>164567</v>
          </cell>
          <cell r="H79">
            <v>0</v>
          </cell>
          <cell r="O79">
            <v>0</v>
          </cell>
          <cell r="U79">
            <v>0</v>
          </cell>
          <cell r="X79">
            <v>513</v>
          </cell>
          <cell r="AT79">
            <v>513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0</v>
          </cell>
          <cell r="X80">
            <v>631</v>
          </cell>
          <cell r="AT80">
            <v>631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23</v>
          </cell>
          <cell r="AT81">
            <v>23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609</v>
          </cell>
          <cell r="AT82">
            <v>609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0</v>
          </cell>
          <cell r="AT83">
            <v>0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P84">
            <v>8933</v>
          </cell>
          <cell r="U84">
            <v>0</v>
          </cell>
          <cell r="X84">
            <v>957</v>
          </cell>
          <cell r="AT84">
            <v>9890</v>
          </cell>
        </row>
        <row r="85">
          <cell r="E85">
            <v>2588763</v>
          </cell>
          <cell r="H85">
            <v>0</v>
          </cell>
          <cell r="O85">
            <v>0</v>
          </cell>
          <cell r="P85">
            <v>58340</v>
          </cell>
          <cell r="U85">
            <v>0</v>
          </cell>
          <cell r="X85">
            <v>20124</v>
          </cell>
          <cell r="AT85">
            <v>78464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600</v>
          </cell>
          <cell r="AT86">
            <v>600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15000</v>
          </cell>
          <cell r="P87">
            <v>227</v>
          </cell>
          <cell r="U87">
            <v>0</v>
          </cell>
          <cell r="X87">
            <v>0</v>
          </cell>
          <cell r="AT87">
            <v>15227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3281</v>
          </cell>
          <cell r="AT88">
            <v>3281</v>
          </cell>
        </row>
        <row r="89">
          <cell r="E89">
            <v>81247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2932</v>
          </cell>
          <cell r="AT89">
            <v>2932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727</v>
          </cell>
          <cell r="AT90">
            <v>119159</v>
          </cell>
        </row>
        <row r="92">
          <cell r="E92">
            <v>4626753</v>
          </cell>
          <cell r="O92">
            <v>20000</v>
          </cell>
          <cell r="X92">
            <v>6040</v>
          </cell>
          <cell r="AT92">
            <v>26040</v>
          </cell>
        </row>
        <row r="93">
          <cell r="E93">
            <v>2713718</v>
          </cell>
          <cell r="P93">
            <v>34956</v>
          </cell>
          <cell r="X93">
            <v>34302</v>
          </cell>
          <cell r="AT93">
            <v>69258</v>
          </cell>
        </row>
        <row r="95">
          <cell r="H95">
            <v>151754465</v>
          </cell>
          <cell r="L95">
            <v>0</v>
          </cell>
          <cell r="O95">
            <v>0</v>
          </cell>
          <cell r="U95">
            <v>544065</v>
          </cell>
          <cell r="X95">
            <v>0</v>
          </cell>
          <cell r="AT95">
            <v>152298530</v>
          </cell>
        </row>
        <row r="97">
          <cell r="E97">
            <v>0</v>
          </cell>
          <cell r="H97">
            <v>0</v>
          </cell>
          <cell r="L97">
            <v>23432188</v>
          </cell>
          <cell r="O97">
            <v>0</v>
          </cell>
          <cell r="U97">
            <v>11500</v>
          </cell>
          <cell r="X97">
            <v>16369</v>
          </cell>
          <cell r="AT97">
            <v>23460057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3452</v>
          </cell>
          <cell r="P99">
            <v>1214</v>
          </cell>
          <cell r="U99">
            <v>0</v>
          </cell>
          <cell r="X99">
            <v>645</v>
          </cell>
          <cell r="AT99">
            <v>3559246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1928276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371466</v>
          </cell>
          <cell r="K11">
            <v>31262</v>
          </cell>
          <cell r="N11">
            <v>0</v>
          </cell>
          <cell r="S11">
            <v>1368135</v>
          </cell>
          <cell r="AD11">
            <v>0</v>
          </cell>
          <cell r="BA11">
            <v>1770863</v>
          </cell>
        </row>
        <row r="12">
          <cell r="F12">
            <v>449438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449438</v>
          </cell>
        </row>
        <row r="13">
          <cell r="BA13">
            <v>28600674</v>
          </cell>
        </row>
        <row r="14">
          <cell r="F14">
            <v>52557</v>
          </cell>
          <cell r="K14">
            <v>48326</v>
          </cell>
          <cell r="N14">
            <v>48</v>
          </cell>
          <cell r="S14">
            <v>409694</v>
          </cell>
          <cell r="AD14">
            <v>0</v>
          </cell>
          <cell r="BA14">
            <v>510625</v>
          </cell>
        </row>
        <row r="15">
          <cell r="F15">
            <v>28090049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28090049</v>
          </cell>
        </row>
        <row r="16">
          <cell r="F16">
            <v>3222070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3222070</v>
          </cell>
        </row>
        <row r="17">
          <cell r="F17">
            <v>42278</v>
          </cell>
          <cell r="K17">
            <v>0</v>
          </cell>
          <cell r="N17">
            <v>2844</v>
          </cell>
          <cell r="S17">
            <v>996578</v>
          </cell>
          <cell r="AD17">
            <v>0</v>
          </cell>
          <cell r="BA17">
            <v>1041700</v>
          </cell>
        </row>
        <row r="18">
          <cell r="F18">
            <v>667196</v>
          </cell>
          <cell r="K18">
            <v>34599</v>
          </cell>
          <cell r="N18">
            <v>347</v>
          </cell>
          <cell r="S18">
            <v>131323</v>
          </cell>
          <cell r="AD18">
            <v>0</v>
          </cell>
          <cell r="BA18">
            <v>833465</v>
          </cell>
        </row>
        <row r="19">
          <cell r="F19">
            <v>602265</v>
          </cell>
          <cell r="K19">
            <v>244850</v>
          </cell>
          <cell r="N19">
            <v>5579058</v>
          </cell>
          <cell r="S19">
            <v>716642</v>
          </cell>
          <cell r="AD19">
            <v>0</v>
          </cell>
          <cell r="BA19">
            <v>7142815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1">
          <cell r="BA21">
            <v>3231905</v>
          </cell>
        </row>
        <row r="22">
          <cell r="F22">
            <v>630576</v>
          </cell>
          <cell r="K22">
            <v>175000</v>
          </cell>
          <cell r="N22">
            <v>134027</v>
          </cell>
          <cell r="S22">
            <v>645439</v>
          </cell>
          <cell r="AD22">
            <v>0</v>
          </cell>
          <cell r="BA22">
            <v>1585042</v>
          </cell>
        </row>
        <row r="23">
          <cell r="F23">
            <v>1646863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1646863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601330</v>
          </cell>
          <cell r="K25">
            <v>0</v>
          </cell>
          <cell r="N25">
            <v>98140</v>
          </cell>
          <cell r="S25">
            <v>999993</v>
          </cell>
          <cell r="AD25">
            <v>0</v>
          </cell>
          <cell r="BA25">
            <v>1699463</v>
          </cell>
        </row>
        <row r="26">
          <cell r="F26">
            <v>770155</v>
          </cell>
          <cell r="K26">
            <v>0</v>
          </cell>
          <cell r="N26">
            <v>0</v>
          </cell>
          <cell r="S26">
            <v>502329</v>
          </cell>
          <cell r="AD26">
            <v>0</v>
          </cell>
          <cell r="AJ26">
            <v>6430</v>
          </cell>
          <cell r="BA26">
            <v>1278914</v>
          </cell>
        </row>
        <row r="27">
          <cell r="BA27">
            <v>494732</v>
          </cell>
        </row>
        <row r="28">
          <cell r="F28">
            <v>262566</v>
          </cell>
          <cell r="K28">
            <v>0</v>
          </cell>
          <cell r="N28">
            <v>0</v>
          </cell>
          <cell r="S28">
            <v>232166</v>
          </cell>
          <cell r="AD28">
            <v>0</v>
          </cell>
          <cell r="AJ28">
            <v>0</v>
          </cell>
          <cell r="BA28">
            <v>494732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625182</v>
          </cell>
          <cell r="S30">
            <v>0</v>
          </cell>
          <cell r="AD30">
            <v>0</v>
          </cell>
          <cell r="AJ30">
            <v>183629</v>
          </cell>
          <cell r="AM30">
            <v>0</v>
          </cell>
          <cell r="BA30">
            <v>1093236</v>
          </cell>
        </row>
        <row r="31">
          <cell r="BA31">
            <v>800986</v>
          </cell>
        </row>
        <row r="32">
          <cell r="F32">
            <v>132881</v>
          </cell>
          <cell r="K32">
            <v>18372</v>
          </cell>
          <cell r="N32">
            <v>6883</v>
          </cell>
          <cell r="S32">
            <v>0</v>
          </cell>
          <cell r="W32">
            <v>49958</v>
          </cell>
          <cell r="AD32">
            <v>0</v>
          </cell>
          <cell r="AJ32">
            <v>0</v>
          </cell>
          <cell r="BA32">
            <v>208094</v>
          </cell>
        </row>
        <row r="33">
          <cell r="F33">
            <v>592892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592892</v>
          </cell>
        </row>
        <row r="34">
          <cell r="F34">
            <v>213381</v>
          </cell>
          <cell r="K34">
            <v>3318</v>
          </cell>
          <cell r="N34">
            <v>1138</v>
          </cell>
          <cell r="S34">
            <v>0</v>
          </cell>
          <cell r="AD34">
            <v>0</v>
          </cell>
          <cell r="AJ34">
            <v>0</v>
          </cell>
          <cell r="BA34">
            <v>217837</v>
          </cell>
        </row>
        <row r="35">
          <cell r="F35">
            <v>122939</v>
          </cell>
          <cell r="K35">
            <v>177335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301826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6239</v>
          </cell>
          <cell r="AD36">
            <v>0</v>
          </cell>
          <cell r="BA36">
            <v>41371</v>
          </cell>
        </row>
        <row r="37">
          <cell r="F37">
            <v>140590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344458</v>
          </cell>
        </row>
        <row r="38">
          <cell r="F38">
            <v>174767</v>
          </cell>
          <cell r="K38">
            <v>0</v>
          </cell>
          <cell r="N38">
            <v>1054620</v>
          </cell>
          <cell r="S38">
            <v>711573</v>
          </cell>
          <cell r="W38">
            <v>0</v>
          </cell>
          <cell r="AD38">
            <v>0</v>
          </cell>
          <cell r="BA38">
            <v>1940960</v>
          </cell>
        </row>
        <row r="39">
          <cell r="F39">
            <v>159378</v>
          </cell>
          <cell r="K39">
            <v>66991</v>
          </cell>
          <cell r="N39">
            <v>0</v>
          </cell>
          <cell r="S39">
            <v>5700</v>
          </cell>
          <cell r="AD39">
            <v>0</v>
          </cell>
          <cell r="BA39">
            <v>232069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250777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250777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0">
          <cell r="BA50">
            <v>2933634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4">
          <cell r="BA54">
            <v>1107757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21535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21535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29086</v>
          </cell>
          <cell r="BA58">
            <v>29086</v>
          </cell>
        </row>
        <row r="59">
          <cell r="F59">
            <v>5014</v>
          </cell>
          <cell r="K59">
            <v>0</v>
          </cell>
          <cell r="N59">
            <v>0</v>
          </cell>
          <cell r="S59">
            <v>77000</v>
          </cell>
          <cell r="AD59">
            <v>0</v>
          </cell>
          <cell r="BA59">
            <v>82014</v>
          </cell>
        </row>
        <row r="60">
          <cell r="F60">
            <v>15380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15380</v>
          </cell>
        </row>
        <row r="61">
          <cell r="F61">
            <v>1365</v>
          </cell>
          <cell r="S61">
            <v>36243</v>
          </cell>
          <cell r="BA61">
            <v>37608</v>
          </cell>
        </row>
        <row r="62">
          <cell r="F62">
            <v>7339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7339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9500</v>
          </cell>
          <cell r="AD63">
            <v>0</v>
          </cell>
          <cell r="BA63">
            <v>15876</v>
          </cell>
        </row>
        <row r="64">
          <cell r="F64">
            <v>5848</v>
          </cell>
          <cell r="BA64">
            <v>5848</v>
          </cell>
        </row>
        <row r="65">
          <cell r="F65">
            <v>22196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302324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0</v>
          </cell>
          <cell r="S67">
            <v>0</v>
          </cell>
          <cell r="BA67">
            <v>5294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57518</v>
          </cell>
          <cell r="AD68">
            <v>0</v>
          </cell>
          <cell r="BA68">
            <v>59565</v>
          </cell>
        </row>
        <row r="69">
          <cell r="F69">
            <v>3737</v>
          </cell>
          <cell r="K69">
            <v>4243</v>
          </cell>
          <cell r="N69">
            <v>0</v>
          </cell>
          <cell r="S69">
            <v>0</v>
          </cell>
          <cell r="AD69">
            <v>0</v>
          </cell>
          <cell r="BA69">
            <v>7980</v>
          </cell>
        </row>
        <row r="70">
          <cell r="BA70">
            <v>706614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688478</v>
          </cell>
          <cell r="AD71">
            <v>0</v>
          </cell>
          <cell r="BA71">
            <v>690438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27386</v>
          </cell>
          <cell r="N80">
            <v>0</v>
          </cell>
          <cell r="S80">
            <v>0</v>
          </cell>
          <cell r="AD80">
            <v>0</v>
          </cell>
          <cell r="BA80">
            <v>27386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32452</v>
          </cell>
          <cell r="N83">
            <v>0</v>
          </cell>
          <cell r="S83">
            <v>0</v>
          </cell>
          <cell r="AD83">
            <v>0</v>
          </cell>
          <cell r="BA83">
            <v>35466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78162</v>
          </cell>
          <cell r="N85">
            <v>5880</v>
          </cell>
          <cell r="BA85">
            <v>84042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23079</v>
          </cell>
          <cell r="AD87">
            <v>0</v>
          </cell>
          <cell r="BA87">
            <v>28305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1">
          <cell r="BA91">
            <v>161979</v>
          </cell>
        </row>
        <row r="92">
          <cell r="F92">
            <v>15600</v>
          </cell>
          <cell r="N92">
            <v>182</v>
          </cell>
          <cell r="BA92">
            <v>15782</v>
          </cell>
        </row>
        <row r="93">
          <cell r="F93">
            <v>146197</v>
          </cell>
          <cell r="BA93">
            <v>146197</v>
          </cell>
        </row>
        <row r="95">
          <cell r="F95">
            <v>0</v>
          </cell>
          <cell r="K95">
            <v>0</v>
          </cell>
          <cell r="N95">
            <v>2834924</v>
          </cell>
          <cell r="S95">
            <v>2053980</v>
          </cell>
          <cell r="AD95">
            <v>0</v>
          </cell>
          <cell r="AG95">
            <v>1371000</v>
          </cell>
          <cell r="AJ95">
            <v>0</v>
          </cell>
          <cell r="BA95">
            <v>6259904</v>
          </cell>
        </row>
        <row r="96">
          <cell r="BA96">
            <v>522756584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8419</v>
          </cell>
          <cell r="AQ97">
            <v>522748165</v>
          </cell>
          <cell r="BA97">
            <v>522756584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  <row r="101">
          <cell r="BA101">
            <v>944486220</v>
          </cell>
        </row>
      </sheetData>
      <sheetData sheetId="9">
        <row r="7">
          <cell r="AZ7">
            <v>0</v>
          </cell>
        </row>
        <row r="8">
          <cell r="AZ8">
            <v>0</v>
          </cell>
        </row>
        <row r="9">
          <cell r="AZ9">
            <v>0</v>
          </cell>
        </row>
        <row r="10">
          <cell r="AZ10">
            <v>0</v>
          </cell>
        </row>
        <row r="11">
          <cell r="AZ11">
            <v>299692</v>
          </cell>
        </row>
        <row r="12">
          <cell r="AZ12">
            <v>0</v>
          </cell>
        </row>
        <row r="14">
          <cell r="AZ14">
            <v>0</v>
          </cell>
        </row>
        <row r="15">
          <cell r="AZ15">
            <v>0</v>
          </cell>
        </row>
        <row r="16">
          <cell r="AZ16">
            <v>0</v>
          </cell>
        </row>
        <row r="17">
          <cell r="AZ17">
            <v>0</v>
          </cell>
        </row>
        <row r="18">
          <cell r="AZ18">
            <v>0</v>
          </cell>
        </row>
        <row r="19">
          <cell r="AZ19">
            <v>0</v>
          </cell>
        </row>
        <row r="20">
          <cell r="AZ20">
            <v>0</v>
          </cell>
        </row>
        <row r="22">
          <cell r="AZ22">
            <v>0</v>
          </cell>
        </row>
        <row r="23">
          <cell r="AZ23">
            <v>0</v>
          </cell>
        </row>
        <row r="25">
          <cell r="AZ25">
            <v>0</v>
          </cell>
        </row>
        <row r="26">
          <cell r="AZ26">
            <v>0</v>
          </cell>
        </row>
        <row r="28">
          <cell r="AZ28">
            <v>0</v>
          </cell>
        </row>
        <row r="29">
          <cell r="AZ29">
            <v>0</v>
          </cell>
        </row>
        <row r="30">
          <cell r="AZ30">
            <v>0</v>
          </cell>
        </row>
        <row r="32">
          <cell r="AZ32">
            <v>2108980</v>
          </cell>
        </row>
        <row r="33">
          <cell r="AZ33">
            <v>0</v>
          </cell>
        </row>
        <row r="34">
          <cell r="AZ34">
            <v>0</v>
          </cell>
        </row>
        <row r="35">
          <cell r="AZ35">
            <v>0</v>
          </cell>
        </row>
        <row r="36">
          <cell r="AZ36">
            <v>0</v>
          </cell>
        </row>
        <row r="37">
          <cell r="AZ37">
            <v>0</v>
          </cell>
        </row>
        <row r="38">
          <cell r="AZ38">
            <v>1400038</v>
          </cell>
        </row>
        <row r="39">
          <cell r="AZ39">
            <v>0</v>
          </cell>
        </row>
        <row r="40">
          <cell r="AZ40">
            <v>0</v>
          </cell>
        </row>
        <row r="41">
          <cell r="AZ41">
            <v>219003</v>
          </cell>
        </row>
        <row r="42">
          <cell r="AZ42">
            <v>0</v>
          </cell>
        </row>
        <row r="43">
          <cell r="AZ43">
            <v>0</v>
          </cell>
        </row>
        <row r="44">
          <cell r="AZ44">
            <v>0</v>
          </cell>
        </row>
        <row r="45">
          <cell r="AZ45">
            <v>0</v>
          </cell>
        </row>
        <row r="46">
          <cell r="AZ46">
            <v>0</v>
          </cell>
        </row>
        <row r="47">
          <cell r="AZ47">
            <v>0</v>
          </cell>
        </row>
        <row r="48">
          <cell r="AZ48">
            <v>0</v>
          </cell>
        </row>
        <row r="51">
          <cell r="AZ51">
            <v>0</v>
          </cell>
        </row>
        <row r="53">
          <cell r="AZ53">
            <v>0</v>
          </cell>
        </row>
        <row r="55">
          <cell r="AZ55">
            <v>0</v>
          </cell>
        </row>
        <row r="56">
          <cell r="AZ56">
            <v>0</v>
          </cell>
        </row>
        <row r="57">
          <cell r="AZ57">
            <v>0</v>
          </cell>
        </row>
        <row r="59">
          <cell r="AZ59">
            <v>0</v>
          </cell>
        </row>
        <row r="60">
          <cell r="AZ60">
            <v>0</v>
          </cell>
        </row>
        <row r="62">
          <cell r="AZ62">
            <v>0</v>
          </cell>
        </row>
        <row r="63">
          <cell r="AZ63">
            <v>0</v>
          </cell>
        </row>
        <row r="65">
          <cell r="AZ65">
            <v>0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>
            <v>0</v>
          </cell>
        </row>
        <row r="69">
          <cell r="AZ69">
            <v>0</v>
          </cell>
        </row>
        <row r="71">
          <cell r="AZ71">
            <v>0</v>
          </cell>
        </row>
        <row r="72">
          <cell r="AZ72">
            <v>0</v>
          </cell>
        </row>
        <row r="73">
          <cell r="AZ73">
            <v>0</v>
          </cell>
        </row>
        <row r="74">
          <cell r="AZ74">
            <v>0</v>
          </cell>
        </row>
        <row r="76">
          <cell r="AZ76">
            <v>0</v>
          </cell>
        </row>
        <row r="77">
          <cell r="AZ77">
            <v>0</v>
          </cell>
        </row>
        <row r="78">
          <cell r="AZ78">
            <v>0</v>
          </cell>
        </row>
        <row r="79">
          <cell r="AZ79">
            <v>0</v>
          </cell>
        </row>
        <row r="80">
          <cell r="AZ80">
            <v>0</v>
          </cell>
        </row>
        <row r="81">
          <cell r="AZ81">
            <v>0</v>
          </cell>
        </row>
        <row r="82">
          <cell r="AZ82">
            <v>0</v>
          </cell>
        </row>
        <row r="83">
          <cell r="AZ83">
            <v>0</v>
          </cell>
        </row>
        <row r="84">
          <cell r="AZ84">
            <v>0</v>
          </cell>
        </row>
        <row r="86">
          <cell r="AZ86">
            <v>0</v>
          </cell>
        </row>
        <row r="87">
          <cell r="AZ87">
            <v>0</v>
          </cell>
        </row>
        <row r="88">
          <cell r="AZ88">
            <v>0</v>
          </cell>
        </row>
        <row r="89">
          <cell r="AZ89">
            <v>0</v>
          </cell>
        </row>
        <row r="90">
          <cell r="AZ90">
            <v>0</v>
          </cell>
        </row>
        <row r="95">
          <cell r="AZ95">
            <v>0</v>
          </cell>
        </row>
        <row r="97">
          <cell r="AZ97">
            <v>0</v>
          </cell>
        </row>
        <row r="98">
          <cell r="AZ98">
            <v>0</v>
          </cell>
        </row>
        <row r="99">
          <cell r="AZ99">
            <v>123167</v>
          </cell>
        </row>
      </sheetData>
      <sheetData sheetId="10"/>
      <sheetData sheetId="11">
        <row r="24">
          <cell r="H24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593"/>
  <sheetViews>
    <sheetView tabSelected="1" workbookViewId="0">
      <pane xSplit="1" ySplit="7" topLeftCell="B30" activePane="bottomRight" state="frozen"/>
      <selection pane="topRight" activeCell="B1" sqref="B1"/>
      <selection pane="bottomLeft" activeCell="A8" sqref="A8"/>
      <selection pane="bottomRight" activeCell="M49" sqref="M49"/>
    </sheetView>
  </sheetViews>
  <sheetFormatPr defaultColWidth="3.5703125" defaultRowHeight="12.75"/>
  <cols>
    <col min="1" max="1" width="38" style="58" customWidth="1"/>
    <col min="2" max="2" width="15.5703125" style="58" customWidth="1"/>
    <col min="3" max="3" width="13" style="58" hidden="1" customWidth="1"/>
    <col min="4" max="4" width="2.5703125" style="58" hidden="1" customWidth="1"/>
    <col min="5" max="5" width="13.7109375" style="58" hidden="1" customWidth="1"/>
    <col min="6" max="6" width="14.85546875" style="58" customWidth="1"/>
    <col min="7" max="7" width="3.28515625" style="58" customWidth="1"/>
    <col min="8" max="8" width="13.140625" style="94" customWidth="1"/>
    <col min="9" max="9" width="14.42578125" style="58" customWidth="1"/>
    <col min="10" max="10" width="2.7109375" style="58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[1]BYDEPT!A2</f>
        <v>JANUARY 1-JULY 31, 2018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17" t="s">
        <v>2</v>
      </c>
      <c r="B5" s="418" t="s">
        <v>3</v>
      </c>
      <c r="C5" s="419"/>
      <c r="D5" s="419"/>
      <c r="E5" s="420"/>
      <c r="F5" s="418" t="s">
        <v>4</v>
      </c>
      <c r="G5" s="420"/>
      <c r="H5" s="427" t="s">
        <v>5</v>
      </c>
      <c r="I5" s="427" t="s">
        <v>6</v>
      </c>
      <c r="J5" s="427"/>
    </row>
    <row r="6" spans="1:10" ht="12.75" customHeight="1">
      <c r="A6" s="417"/>
      <c r="B6" s="421"/>
      <c r="C6" s="422"/>
      <c r="D6" s="422"/>
      <c r="E6" s="423"/>
      <c r="F6" s="421"/>
      <c r="G6" s="423"/>
      <c r="H6" s="427"/>
      <c r="I6" s="427"/>
      <c r="J6" s="427"/>
    </row>
    <row r="7" spans="1:10" ht="21" customHeight="1">
      <c r="A7" s="417"/>
      <c r="B7" s="424"/>
      <c r="C7" s="425"/>
      <c r="D7" s="425"/>
      <c r="E7" s="426"/>
      <c r="F7" s="424"/>
      <c r="G7" s="426"/>
      <c r="H7" s="427"/>
      <c r="I7" s="427"/>
      <c r="J7" s="427"/>
    </row>
    <row r="8" spans="1:10" ht="15.95" customHeight="1">
      <c r="A8" s="12" t="s">
        <v>7</v>
      </c>
      <c r="B8" s="13">
        <f>B9+B10</f>
        <v>2786187550</v>
      </c>
      <c r="C8" s="14">
        <f>C9+C10</f>
        <v>0</v>
      </c>
      <c r="D8" s="15"/>
      <c r="E8" s="13">
        <f>E9+E10</f>
        <v>2786187550</v>
      </c>
      <c r="F8" s="16">
        <f>F9+F10</f>
        <v>2495288283</v>
      </c>
      <c r="G8" s="16"/>
      <c r="H8" s="17">
        <f>F8/E8</f>
        <v>0.89559235988977126</v>
      </c>
      <c r="I8" s="18">
        <f>I9+I10</f>
        <v>290899267</v>
      </c>
      <c r="J8" s="19"/>
    </row>
    <row r="9" spans="1:10" ht="15.95" customHeight="1">
      <c r="A9" s="21" t="s">
        <v>8</v>
      </c>
      <c r="B9" s="21">
        <f>[1]BYDEPT!F8</f>
        <v>2294716836</v>
      </c>
      <c r="C9" s="21">
        <f>[1]BYDEPT!AE8</f>
        <v>0</v>
      </c>
      <c r="D9" s="428"/>
      <c r="E9" s="22">
        <f>SUM(B9:C9)</f>
        <v>2294716836</v>
      </c>
      <c r="F9" s="23">
        <f>[1]BYDEPT!BD8</f>
        <v>2157250901</v>
      </c>
      <c r="G9" s="24"/>
      <c r="H9" s="25">
        <f>F9/E9</f>
        <v>0.94009459779812243</v>
      </c>
      <c r="I9" s="26">
        <f>E9-F9</f>
        <v>137465935</v>
      </c>
      <c r="J9" s="27"/>
    </row>
    <row r="10" spans="1:10" ht="15.95" customHeight="1">
      <c r="A10" s="29" t="s">
        <v>9</v>
      </c>
      <c r="B10" s="29">
        <f>[1]BYDEPT!F97</f>
        <v>491470714</v>
      </c>
      <c r="C10" s="29">
        <f>[1]BYDEPT!AE97</f>
        <v>0</v>
      </c>
      <c r="D10" s="429"/>
      <c r="E10" s="22">
        <f>SUM(B10:C10)</f>
        <v>491470714</v>
      </c>
      <c r="F10" s="26">
        <f>[1]BYDEPT!BD97</f>
        <v>338037382</v>
      </c>
      <c r="G10" s="24"/>
      <c r="H10" s="25">
        <f>F10/E10</f>
        <v>0.68780778258132391</v>
      </c>
      <c r="I10" s="26">
        <f>E10-F10</f>
        <v>153433332</v>
      </c>
      <c r="J10" s="27"/>
    </row>
    <row r="11" spans="1:10" ht="15.95" customHeight="1">
      <c r="A11" s="30"/>
      <c r="B11" s="30"/>
      <c r="C11" s="30"/>
      <c r="D11" s="31"/>
      <c r="E11" s="32"/>
      <c r="F11" s="33"/>
      <c r="G11" s="20"/>
      <c r="H11" s="34"/>
      <c r="I11" s="33"/>
      <c r="J11" s="19"/>
    </row>
    <row r="12" spans="1:10" ht="15.95" customHeight="1">
      <c r="A12" s="35" t="s">
        <v>10</v>
      </c>
      <c r="B12" s="36">
        <f>SUM(B13:B17)+SUM(B20:B22)</f>
        <v>980812450</v>
      </c>
      <c r="C12" s="37">
        <f>SUM(C13:C17)+SUM(C20:C22)</f>
        <v>0</v>
      </c>
      <c r="D12" s="38"/>
      <c r="E12" s="36">
        <f>SUM(E13:E17)+SUM(E20:E22)</f>
        <v>980812450</v>
      </c>
      <c r="F12" s="37">
        <f>SUM(F13:F17)+SUM(F20:F22)</f>
        <v>943241061</v>
      </c>
      <c r="G12" s="39"/>
      <c r="H12" s="40">
        <f t="shared" ref="H12:H22" si="0">F12/E12</f>
        <v>0.96169360513317304</v>
      </c>
      <c r="I12" s="37">
        <f>SUM(I13:I17)+SUM(I20:I22)</f>
        <v>37571389</v>
      </c>
      <c r="J12" s="41"/>
    </row>
    <row r="13" spans="1:10" ht="15.95" customHeight="1">
      <c r="A13" s="42" t="s">
        <v>11</v>
      </c>
      <c r="B13" s="42">
        <f>[1]BYDEPT!F112</f>
        <v>42626684</v>
      </c>
      <c r="C13" s="42"/>
      <c r="D13" s="28"/>
      <c r="E13" s="43">
        <f>SUM(B13:C13)</f>
        <v>42626684</v>
      </c>
      <c r="F13" s="44">
        <f>[1]BYDEPT!BD112</f>
        <v>43669138</v>
      </c>
      <c r="G13" s="45"/>
      <c r="H13" s="46">
        <f t="shared" si="0"/>
        <v>1.0244554326580975</v>
      </c>
      <c r="I13" s="26">
        <f>E13-F13</f>
        <v>-1042454</v>
      </c>
      <c r="J13" s="47" t="s">
        <v>12</v>
      </c>
    </row>
    <row r="14" spans="1:10" ht="15.95" customHeight="1">
      <c r="A14" s="21" t="s">
        <v>13</v>
      </c>
      <c r="B14" s="21">
        <f>[1]BYDEPT!F113</f>
        <v>522748165</v>
      </c>
      <c r="C14" s="21"/>
      <c r="D14" s="48"/>
      <c r="E14" s="43">
        <f>SUM(B14:C14)</f>
        <v>522748165</v>
      </c>
      <c r="F14" s="44">
        <f>[1]BYDEPT!BD113</f>
        <v>522748165</v>
      </c>
      <c r="G14" s="45"/>
      <c r="H14" s="49">
        <f t="shared" si="0"/>
        <v>1</v>
      </c>
      <c r="I14" s="26">
        <f>E14-F14</f>
        <v>0</v>
      </c>
      <c r="J14" s="27"/>
    </row>
    <row r="15" spans="1:10" ht="15.95" customHeight="1">
      <c r="A15" s="42" t="s">
        <v>14</v>
      </c>
      <c r="B15" s="42">
        <f>[1]BYDEPT!F114</f>
        <v>480</v>
      </c>
      <c r="C15" s="42"/>
      <c r="D15" s="28"/>
      <c r="E15" s="43">
        <f>SUM(B15:C15)</f>
        <v>480</v>
      </c>
      <c r="F15" s="44">
        <f>[1]BYDEPT!BD114</f>
        <v>480</v>
      </c>
      <c r="G15" s="45"/>
      <c r="H15" s="49">
        <f t="shared" si="0"/>
        <v>1</v>
      </c>
      <c r="I15" s="26">
        <f>E15-F15</f>
        <v>0</v>
      </c>
      <c r="J15" s="27"/>
    </row>
    <row r="16" spans="1:10" ht="15.95" hidden="1" customHeight="1">
      <c r="A16" s="42" t="s">
        <v>15</v>
      </c>
      <c r="B16" s="42">
        <f>[1]BYDEPT!F115</f>
        <v>0</v>
      </c>
      <c r="C16" s="42" t="s">
        <v>16</v>
      </c>
      <c r="D16" s="28"/>
      <c r="E16" s="43">
        <f>SUM(B16:C16)</f>
        <v>0</v>
      </c>
      <c r="F16" s="44">
        <f>[1]BYDEPT!BD115</f>
        <v>0</v>
      </c>
      <c r="G16" s="45"/>
      <c r="H16" s="49"/>
      <c r="I16" s="26">
        <f>E16-F16</f>
        <v>0</v>
      </c>
      <c r="J16" s="27"/>
    </row>
    <row r="17" spans="1:10" ht="15.95" customHeight="1">
      <c r="A17" s="42" t="s">
        <v>17</v>
      </c>
      <c r="B17" s="50">
        <f>SUM(B18:B19)</f>
        <v>25127121</v>
      </c>
      <c r="C17" s="50">
        <f>SUM(C18:C19)</f>
        <v>0</v>
      </c>
      <c r="D17" s="51"/>
      <c r="E17" s="52">
        <f>SUM(E18:E19)</f>
        <v>25127121</v>
      </c>
      <c r="F17" s="53">
        <f>SUM(F18:F19)</f>
        <v>11096707</v>
      </c>
      <c r="G17" s="54"/>
      <c r="H17" s="55">
        <f t="shared" si="0"/>
        <v>0.44162269923402686</v>
      </c>
      <c r="I17" s="50">
        <f>SUM(I18:I19)</f>
        <v>14030414</v>
      </c>
      <c r="J17" s="56"/>
    </row>
    <row r="18" spans="1:10" ht="15.95" customHeight="1">
      <c r="A18" s="42" t="s">
        <v>18</v>
      </c>
      <c r="B18" s="42">
        <f>[1]BYDEPT!F117</f>
        <v>13090992</v>
      </c>
      <c r="C18" s="42"/>
      <c r="D18" s="28"/>
      <c r="E18" s="43">
        <f>SUM(B18:C18)</f>
        <v>13090992</v>
      </c>
      <c r="F18" s="44">
        <f>[1]BYDEPT!BD117</f>
        <v>49958</v>
      </c>
      <c r="G18" s="45"/>
      <c r="H18" s="49">
        <f t="shared" si="0"/>
        <v>3.8162119417688135E-3</v>
      </c>
      <c r="I18" s="26">
        <f>E18-F18</f>
        <v>13041034</v>
      </c>
      <c r="J18" s="27"/>
    </row>
    <row r="19" spans="1:10" ht="15.95" customHeight="1">
      <c r="A19" s="42" t="s">
        <v>19</v>
      </c>
      <c r="B19" s="42">
        <f>[1]BYDEPT!F118</f>
        <v>12036129</v>
      </c>
      <c r="C19" s="42"/>
      <c r="D19" s="28"/>
      <c r="E19" s="43">
        <f>SUM(B19:C19)</f>
        <v>12036129</v>
      </c>
      <c r="F19" s="44">
        <f>[1]BYDEPT!BD118</f>
        <v>11046749</v>
      </c>
      <c r="G19" s="45"/>
      <c r="H19" s="49">
        <f t="shared" si="0"/>
        <v>0.91779915286717184</v>
      </c>
      <c r="I19" s="26">
        <f>E19-F19</f>
        <v>989380</v>
      </c>
      <c r="J19" s="27"/>
    </row>
    <row r="20" spans="1:10" ht="15.95" customHeight="1">
      <c r="A20" s="42" t="s">
        <v>20</v>
      </c>
      <c r="B20" s="42">
        <f>[1]BYDEPT!F119</f>
        <v>16800000</v>
      </c>
      <c r="C20" s="42"/>
      <c r="D20" s="28"/>
      <c r="E20" s="43">
        <f>SUM(B20:C20)</f>
        <v>16800000</v>
      </c>
      <c r="F20" s="44">
        <f>[1]BYDEPT!BD119</f>
        <v>1371000</v>
      </c>
      <c r="G20" s="45" t="s">
        <v>21</v>
      </c>
      <c r="H20" s="49">
        <f t="shared" si="0"/>
        <v>8.160714285714285E-2</v>
      </c>
      <c r="I20" s="26">
        <f>E20-F20</f>
        <v>15429000</v>
      </c>
      <c r="J20" s="27"/>
    </row>
    <row r="21" spans="1:10" ht="15.95" customHeight="1">
      <c r="A21" s="42" t="s">
        <v>22</v>
      </c>
      <c r="B21" s="42">
        <f>[1]BYDEPT!F120</f>
        <v>354010000</v>
      </c>
      <c r="C21" s="42"/>
      <c r="D21" s="28"/>
      <c r="E21" s="43">
        <f>SUM(B21:C21)</f>
        <v>354010000</v>
      </c>
      <c r="F21" s="44">
        <f>[1]BYDEPT!BD120</f>
        <v>354010000</v>
      </c>
      <c r="G21" s="45"/>
      <c r="H21" s="49">
        <f>F21/E21</f>
        <v>1</v>
      </c>
      <c r="I21" s="26">
        <f>E21-F21</f>
        <v>0</v>
      </c>
      <c r="J21" s="27"/>
    </row>
    <row r="22" spans="1:10" ht="15.95" customHeight="1">
      <c r="A22" s="21" t="s">
        <v>23</v>
      </c>
      <c r="B22" s="21">
        <f>[1]GAAAO!F301</f>
        <v>19500000</v>
      </c>
      <c r="C22" s="21"/>
      <c r="D22" s="48"/>
      <c r="E22" s="43">
        <f>SUM(B22:C22)</f>
        <v>19500000</v>
      </c>
      <c r="F22" s="44">
        <f>[1]BYDEPT!BD121</f>
        <v>10345571</v>
      </c>
      <c r="G22" s="45"/>
      <c r="H22" s="49">
        <f t="shared" si="0"/>
        <v>0.53054210256410261</v>
      </c>
      <c r="I22" s="26">
        <f>E22-F22</f>
        <v>9154429</v>
      </c>
      <c r="J22" s="27"/>
    </row>
    <row r="23" spans="1:10" ht="15.95" customHeight="1">
      <c r="A23" s="42"/>
      <c r="B23" s="42"/>
      <c r="C23" s="42"/>
      <c r="D23" s="28"/>
      <c r="E23" s="43"/>
      <c r="F23" s="44"/>
      <c r="G23" s="45"/>
      <c r="H23" s="49"/>
      <c r="I23" s="42"/>
      <c r="J23" s="56"/>
    </row>
    <row r="24" spans="1:10" s="57" customFormat="1" ht="15.95" customHeight="1">
      <c r="A24" s="411" t="s">
        <v>24</v>
      </c>
      <c r="B24" s="412">
        <f>B12+B8</f>
        <v>3767000000</v>
      </c>
      <c r="C24" s="411">
        <f>C12+C8</f>
        <v>0</v>
      </c>
      <c r="D24" s="413"/>
      <c r="E24" s="412">
        <f>E12+E8</f>
        <v>3767000000</v>
      </c>
      <c r="F24" s="411">
        <f>F12+F8</f>
        <v>3438529344</v>
      </c>
      <c r="G24" s="414"/>
      <c r="H24" s="415">
        <f>F24/E24</f>
        <v>0.91280311760021238</v>
      </c>
      <c r="I24" s="411">
        <f>I12+I8</f>
        <v>328470656</v>
      </c>
      <c r="J24" s="41"/>
    </row>
    <row r="25" spans="1:10" ht="15.95" customHeight="1">
      <c r="A25" s="44"/>
      <c r="B25" s="44"/>
      <c r="C25" s="44"/>
      <c r="E25" s="43"/>
      <c r="F25" s="44"/>
      <c r="G25" s="45"/>
      <c r="H25" s="49"/>
      <c r="I25" s="42"/>
      <c r="J25" s="56"/>
    </row>
    <row r="26" spans="1:10" ht="15.95" customHeight="1">
      <c r="A26" s="411" t="s">
        <v>25</v>
      </c>
      <c r="B26" s="412">
        <f>B27+B31+B33</f>
        <v>0</v>
      </c>
      <c r="C26" s="411">
        <f>C27+C31+C33</f>
        <v>0</v>
      </c>
      <c r="D26" s="413"/>
      <c r="E26" s="412">
        <f>E27+E31+E33</f>
        <v>0</v>
      </c>
      <c r="F26" s="411">
        <f>F27+F31+F33</f>
        <v>7324315</v>
      </c>
      <c r="G26" s="414" t="s">
        <v>26</v>
      </c>
      <c r="H26" s="415"/>
      <c r="I26" s="411">
        <f>I27+I31+I33</f>
        <v>-7324315</v>
      </c>
      <c r="J26" s="41"/>
    </row>
    <row r="27" spans="1:10" ht="15.95" customHeight="1">
      <c r="A27" s="59" t="s">
        <v>27</v>
      </c>
      <c r="B27" s="36">
        <f>SUM(B28:B29)</f>
        <v>0</v>
      </c>
      <c r="C27" s="37">
        <f>SUM(C28:C29)</f>
        <v>0</v>
      </c>
      <c r="D27" s="38"/>
      <c r="E27" s="36">
        <f>SUM(E28:E29)</f>
        <v>0</v>
      </c>
      <c r="F27" s="37">
        <f>SUM(F28:F29)</f>
        <v>1928276</v>
      </c>
      <c r="G27" s="60"/>
      <c r="H27" s="40"/>
      <c r="I27" s="37">
        <f>SUM(I28:I29)</f>
        <v>-1928276</v>
      </c>
      <c r="J27" s="41"/>
    </row>
    <row r="28" spans="1:10" ht="15.95" customHeight="1">
      <c r="A28" s="21" t="s">
        <v>28</v>
      </c>
      <c r="B28" s="61"/>
      <c r="C28" s="61"/>
      <c r="D28" s="62"/>
      <c r="E28" s="63">
        <f>SUM(B28:C28)</f>
        <v>0</v>
      </c>
      <c r="F28" s="29">
        <f>[1]BYDEPT!BD127</f>
        <v>1928276</v>
      </c>
      <c r="G28" s="64"/>
      <c r="H28" s="49"/>
      <c r="I28" s="26">
        <f>E28-F28</f>
        <v>-1928276</v>
      </c>
      <c r="J28" s="27"/>
    </row>
    <row r="29" spans="1:10" ht="15.95" hidden="1" customHeight="1">
      <c r="A29" s="29" t="s">
        <v>29</v>
      </c>
      <c r="B29" s="65"/>
      <c r="C29" s="65"/>
      <c r="D29" s="66"/>
      <c r="E29" s="63">
        <f>SUM(B29:C29)</f>
        <v>0</v>
      </c>
      <c r="F29" s="29">
        <f>[1]BYDEPT!BD216</f>
        <v>0</v>
      </c>
      <c r="G29" s="64"/>
      <c r="H29" s="49"/>
      <c r="I29" s="26">
        <f>E29-F29</f>
        <v>0</v>
      </c>
      <c r="J29" s="27"/>
    </row>
    <row r="30" spans="1:10" ht="10.5" customHeight="1">
      <c r="A30" s="29"/>
      <c r="B30" s="29"/>
      <c r="C30" s="29"/>
      <c r="D30" s="67"/>
      <c r="E30" s="68"/>
      <c r="F30" s="29"/>
      <c r="G30" s="64"/>
      <c r="H30" s="49"/>
      <c r="I30" s="42"/>
      <c r="J30" s="56"/>
    </row>
    <row r="31" spans="1:10" s="57" customFormat="1" ht="15.95" customHeight="1">
      <c r="A31" s="59" t="s">
        <v>30</v>
      </c>
      <c r="B31" s="59"/>
      <c r="C31" s="59"/>
      <c r="D31" s="69"/>
      <c r="E31" s="70">
        <f>SUM(B31:C31)</f>
        <v>0</v>
      </c>
      <c r="F31" s="35">
        <f>[1]BYDEPT!BD230</f>
        <v>4150880</v>
      </c>
      <c r="G31" s="71"/>
      <c r="H31" s="72"/>
      <c r="I31" s="33">
        <f>E31-F31</f>
        <v>-4150880</v>
      </c>
      <c r="J31" s="19"/>
    </row>
    <row r="32" spans="1:10" ht="15.95" customHeight="1">
      <c r="A32" s="42"/>
      <c r="B32" s="42"/>
      <c r="C32" s="42"/>
      <c r="D32" s="28"/>
      <c r="E32" s="63"/>
      <c r="F32" s="42"/>
      <c r="G32" s="71"/>
      <c r="H32" s="73"/>
      <c r="I32" s="42"/>
      <c r="J32" s="56"/>
    </row>
    <row r="33" spans="1:11" ht="15.95" customHeight="1">
      <c r="A33" s="59" t="s">
        <v>31</v>
      </c>
      <c r="B33" s="74">
        <f>SUM(B34:B45)</f>
        <v>0</v>
      </c>
      <c r="C33" s="75">
        <f>SUM(C34:C45)</f>
        <v>0</v>
      </c>
      <c r="D33" s="76"/>
      <c r="E33" s="74">
        <f>SUM(E34:E45)</f>
        <v>0</v>
      </c>
      <c r="F33" s="75">
        <f>SUM(F34:F45)</f>
        <v>1245159</v>
      </c>
      <c r="G33" s="77"/>
      <c r="H33" s="78"/>
      <c r="I33" s="37">
        <f>SUM(I34:I45)</f>
        <v>-1245159</v>
      </c>
      <c r="J33" s="41"/>
    </row>
    <row r="34" spans="1:11" ht="15.95" hidden="1" customHeight="1">
      <c r="A34" s="21" t="s">
        <v>32</v>
      </c>
      <c r="B34" s="21"/>
      <c r="C34" s="21"/>
      <c r="D34" s="48"/>
      <c r="E34" s="68"/>
      <c r="F34" s="29">
        <f>[1]BYDEPT!BD233</f>
        <v>0</v>
      </c>
      <c r="G34" s="67"/>
      <c r="H34" s="79"/>
      <c r="I34" s="26">
        <f t="shared" ref="I34:I44" si="1">E34-F34</f>
        <v>0</v>
      </c>
      <c r="J34" s="27"/>
    </row>
    <row r="35" spans="1:11" ht="15.95" customHeight="1">
      <c r="A35" s="21" t="s">
        <v>33</v>
      </c>
      <c r="B35" s="21"/>
      <c r="C35" s="21"/>
      <c r="D35" s="48"/>
      <c r="E35" s="68">
        <f t="shared" ref="E35:E44" si="2">SUM(B35:C35)</f>
        <v>0</v>
      </c>
      <c r="F35" s="29">
        <f>[1]BYDEPT!BD234</f>
        <v>1046681</v>
      </c>
      <c r="G35" s="67"/>
      <c r="H35" s="49"/>
      <c r="I35" s="26">
        <f t="shared" si="1"/>
        <v>-1046681</v>
      </c>
      <c r="J35" s="27"/>
    </row>
    <row r="36" spans="1:11" ht="15.95" hidden="1" customHeight="1">
      <c r="A36" s="21" t="s">
        <v>34</v>
      </c>
      <c r="B36" s="21"/>
      <c r="C36" s="21"/>
      <c r="D36" s="48"/>
      <c r="E36" s="68">
        <f t="shared" si="2"/>
        <v>0</v>
      </c>
      <c r="F36" s="29">
        <f>[1]BYDEPT!BD235</f>
        <v>0</v>
      </c>
      <c r="G36" s="67"/>
      <c r="H36" s="49"/>
      <c r="I36" s="26">
        <f t="shared" si="1"/>
        <v>0</v>
      </c>
      <c r="J36" s="27"/>
    </row>
    <row r="37" spans="1:11" ht="15.95" customHeight="1">
      <c r="A37" s="42" t="s">
        <v>35</v>
      </c>
      <c r="B37" s="42"/>
      <c r="C37" s="42"/>
      <c r="D37" s="28"/>
      <c r="E37" s="68">
        <f t="shared" si="2"/>
        <v>0</v>
      </c>
      <c r="F37" s="29">
        <f>[1]BYDEPT!BD236</f>
        <v>198478</v>
      </c>
      <c r="G37" s="67"/>
      <c r="H37" s="49"/>
      <c r="I37" s="26">
        <f t="shared" si="1"/>
        <v>-198478</v>
      </c>
      <c r="J37" s="27"/>
    </row>
    <row r="38" spans="1:11" ht="15.95" hidden="1" customHeight="1">
      <c r="A38" s="21" t="s">
        <v>36</v>
      </c>
      <c r="B38" s="21"/>
      <c r="C38" s="21"/>
      <c r="D38" s="48"/>
      <c r="E38" s="68">
        <f t="shared" si="2"/>
        <v>0</v>
      </c>
      <c r="F38" s="29">
        <f>[1]BYDEPT!BD237</f>
        <v>0</v>
      </c>
      <c r="G38" s="67"/>
      <c r="H38" s="49"/>
      <c r="I38" s="26">
        <f t="shared" si="1"/>
        <v>0</v>
      </c>
      <c r="J38" s="27"/>
    </row>
    <row r="39" spans="1:11" ht="15.95" hidden="1" customHeight="1">
      <c r="A39" s="80" t="s">
        <v>37</v>
      </c>
      <c r="B39" s="56"/>
      <c r="C39" s="42"/>
      <c r="D39" s="56"/>
      <c r="E39" s="68">
        <f t="shared" si="2"/>
        <v>0</v>
      </c>
      <c r="F39" s="29">
        <f>[1]BYDEPT!BD238</f>
        <v>0</v>
      </c>
      <c r="G39" s="67"/>
      <c r="H39" s="49"/>
      <c r="I39" s="26">
        <f t="shared" si="1"/>
        <v>0</v>
      </c>
      <c r="J39" s="27"/>
    </row>
    <row r="40" spans="1:11" ht="15.95" hidden="1" customHeight="1">
      <c r="A40" s="42" t="s">
        <v>38</v>
      </c>
      <c r="B40" s="21"/>
      <c r="C40" s="21"/>
      <c r="D40" s="48"/>
      <c r="E40" s="68">
        <f t="shared" si="2"/>
        <v>0</v>
      </c>
      <c r="F40" s="29">
        <f>[1]BYDEPT!BD239</f>
        <v>0</v>
      </c>
      <c r="G40" s="67"/>
      <c r="H40" s="49"/>
      <c r="I40" s="26">
        <f t="shared" si="1"/>
        <v>0</v>
      </c>
      <c r="J40" s="27"/>
    </row>
    <row r="41" spans="1:11" ht="15.95" hidden="1" customHeight="1">
      <c r="A41" s="21" t="s">
        <v>39</v>
      </c>
      <c r="B41" s="21"/>
      <c r="C41" s="21"/>
      <c r="D41" s="48"/>
      <c r="E41" s="68">
        <f t="shared" si="2"/>
        <v>0</v>
      </c>
      <c r="F41" s="29">
        <f>[1]BYDEPT!BD240</f>
        <v>0</v>
      </c>
      <c r="G41" s="67"/>
      <c r="H41" s="49"/>
      <c r="I41" s="26">
        <f t="shared" si="1"/>
        <v>0</v>
      </c>
      <c r="J41" s="27"/>
    </row>
    <row r="42" spans="1:11" ht="15.95" hidden="1" customHeight="1">
      <c r="A42" s="21" t="s">
        <v>40</v>
      </c>
      <c r="B42" s="21"/>
      <c r="C42" s="21"/>
      <c r="D42" s="48"/>
      <c r="E42" s="68">
        <f t="shared" si="2"/>
        <v>0</v>
      </c>
      <c r="F42" s="29">
        <f>[1]BYDEPT!BD241</f>
        <v>0</v>
      </c>
      <c r="G42" s="67"/>
      <c r="H42" s="49"/>
      <c r="I42" s="26">
        <f t="shared" si="1"/>
        <v>0</v>
      </c>
      <c r="J42" s="27"/>
    </row>
    <row r="43" spans="1:11" ht="15.95" hidden="1" customHeight="1">
      <c r="A43" s="21" t="s">
        <v>41</v>
      </c>
      <c r="B43" s="21"/>
      <c r="C43" s="21"/>
      <c r="D43" s="48"/>
      <c r="E43" s="68">
        <f t="shared" si="2"/>
        <v>0</v>
      </c>
      <c r="F43" s="29">
        <f>[1]BYDEPT!BD242</f>
        <v>0</v>
      </c>
      <c r="G43" s="67"/>
      <c r="H43" s="49"/>
      <c r="I43" s="26">
        <f t="shared" si="1"/>
        <v>0</v>
      </c>
      <c r="J43" s="27"/>
    </row>
    <row r="44" spans="1:11" ht="15.95" hidden="1" customHeight="1">
      <c r="A44" s="21"/>
      <c r="B44" s="21"/>
      <c r="C44" s="21"/>
      <c r="D44" s="48"/>
      <c r="E44" s="68">
        <f t="shared" si="2"/>
        <v>0</v>
      </c>
      <c r="F44" s="29"/>
      <c r="G44" s="67"/>
      <c r="H44" s="49"/>
      <c r="I44" s="26">
        <f t="shared" si="1"/>
        <v>0</v>
      </c>
      <c r="J44" s="27"/>
    </row>
    <row r="45" spans="1:11" ht="15.95" hidden="1" customHeight="1">
      <c r="A45" s="21"/>
      <c r="B45" s="21"/>
      <c r="C45" s="21"/>
      <c r="D45" s="48"/>
      <c r="E45" s="81"/>
      <c r="F45" s="82"/>
      <c r="G45" s="48"/>
      <c r="H45" s="73"/>
      <c r="I45" s="26"/>
      <c r="J45" s="27"/>
    </row>
    <row r="46" spans="1:11" ht="21" customHeight="1" thickBot="1">
      <c r="A46" s="406" t="s">
        <v>42</v>
      </c>
      <c r="B46" s="407">
        <f>B26+B24</f>
        <v>3767000000</v>
      </c>
      <c r="C46" s="406">
        <f>C26+C24</f>
        <v>0</v>
      </c>
      <c r="D46" s="408"/>
      <c r="E46" s="407">
        <f>E26+E24</f>
        <v>3767000000</v>
      </c>
      <c r="F46" s="464">
        <f>F26+F24</f>
        <v>3445853659</v>
      </c>
      <c r="G46" s="409"/>
      <c r="H46" s="410">
        <f>F46/E46</f>
        <v>0.91474745394212897</v>
      </c>
      <c r="I46" s="406">
        <f>I26+I24</f>
        <v>321146341</v>
      </c>
      <c r="J46" s="408"/>
    </row>
    <row r="47" spans="1:11" ht="15.95" customHeight="1" thickTop="1">
      <c r="A47" s="468" t="s">
        <v>333</v>
      </c>
      <c r="B47" s="468"/>
      <c r="C47" s="466"/>
      <c r="D47" s="466"/>
      <c r="E47" s="466"/>
      <c r="F47" s="466"/>
      <c r="G47" s="466"/>
      <c r="H47" s="467"/>
      <c r="I47" s="466"/>
      <c r="J47" s="466"/>
      <c r="K47" s="465"/>
    </row>
    <row r="48" spans="1:11" ht="15.95" customHeight="1">
      <c r="A48" s="468" t="s">
        <v>334</v>
      </c>
      <c r="B48" s="468"/>
      <c r="C48" s="466"/>
      <c r="D48" s="466"/>
      <c r="E48" s="466"/>
      <c r="F48" s="466"/>
      <c r="G48" s="466"/>
      <c r="H48" s="467"/>
      <c r="I48" s="466"/>
      <c r="J48" s="466"/>
      <c r="K48" s="465"/>
    </row>
    <row r="49" spans="1:10" ht="15" customHeight="1">
      <c r="A49" s="83" t="s">
        <v>43</v>
      </c>
      <c r="B49" s="84"/>
      <c r="C49" s="84"/>
      <c r="D49" s="84"/>
      <c r="E49" s="84"/>
      <c r="F49" s="85"/>
      <c r="G49" s="84"/>
      <c r="H49" s="84"/>
      <c r="I49" s="86"/>
      <c r="J49" s="87"/>
    </row>
    <row r="50" spans="1:10" ht="15" customHeight="1">
      <c r="A50" s="416" t="s">
        <v>44</v>
      </c>
      <c r="B50" s="416"/>
      <c r="C50" s="416"/>
      <c r="D50" s="416"/>
      <c r="E50" s="416"/>
      <c r="F50" s="416"/>
      <c r="G50" s="416"/>
      <c r="H50" s="416"/>
      <c r="I50" s="416"/>
      <c r="J50" s="416"/>
    </row>
    <row r="51" spans="1:10" ht="15" customHeight="1">
      <c r="A51" s="416" t="s">
        <v>45</v>
      </c>
      <c r="B51" s="416"/>
      <c r="C51" s="416"/>
      <c r="D51" s="416"/>
      <c r="E51" s="416"/>
      <c r="F51" s="416"/>
      <c r="G51" s="416"/>
      <c r="H51" s="416"/>
      <c r="I51" s="416"/>
      <c r="J51" s="416"/>
    </row>
    <row r="52" spans="1:10" ht="15" customHeight="1">
      <c r="A52" s="88" t="s">
        <v>46</v>
      </c>
      <c r="B52" s="89"/>
      <c r="C52" s="89"/>
      <c r="D52" s="89"/>
      <c r="E52" s="89"/>
      <c r="F52" s="90"/>
      <c r="G52" s="89"/>
      <c r="H52" s="89"/>
      <c r="I52" s="91"/>
      <c r="J52" s="92"/>
    </row>
    <row r="53" spans="1:10" ht="15" customHeight="1">
      <c r="A53" s="88"/>
      <c r="B53" s="89"/>
      <c r="C53" s="89"/>
      <c r="D53" s="89"/>
      <c r="E53" s="89"/>
      <c r="F53" s="90"/>
      <c r="G53" s="89"/>
      <c r="H53" s="89"/>
      <c r="I53" s="91"/>
      <c r="J53" s="92"/>
    </row>
    <row r="54" spans="1:10" ht="15" customHeight="1">
      <c r="A54" s="28"/>
      <c r="B54" s="28"/>
      <c r="C54" s="28"/>
      <c r="D54" s="28"/>
      <c r="E54" s="28"/>
      <c r="F54" s="28"/>
      <c r="G54" s="28"/>
      <c r="H54" s="93"/>
      <c r="I54" s="28"/>
      <c r="J54" s="28"/>
    </row>
    <row r="55" spans="1:10" ht="15" customHeight="1">
      <c r="A55" s="28"/>
      <c r="B55" s="28"/>
      <c r="C55" s="28"/>
      <c r="D55" s="28"/>
      <c r="E55" s="28"/>
      <c r="F55" s="28"/>
      <c r="G55" s="28"/>
      <c r="H55" s="93"/>
      <c r="I55" s="28"/>
      <c r="J55" s="28"/>
    </row>
    <row r="56" spans="1:10" ht="15" customHeight="1">
      <c r="A56" s="28"/>
      <c r="B56" s="28"/>
      <c r="C56" s="28"/>
      <c r="D56" s="28"/>
      <c r="E56" s="28"/>
      <c r="F56" s="28"/>
      <c r="G56" s="28"/>
      <c r="H56" s="93"/>
      <c r="I56" s="28"/>
      <c r="J56" s="28"/>
    </row>
    <row r="57" spans="1:10" ht="15" customHeight="1">
      <c r="A57" s="28"/>
      <c r="B57" s="28"/>
      <c r="C57" s="28"/>
      <c r="D57" s="28"/>
      <c r="E57" s="28"/>
      <c r="F57" s="28"/>
      <c r="G57" s="28"/>
      <c r="H57" s="93"/>
      <c r="I57" s="28"/>
      <c r="J57" s="28"/>
    </row>
    <row r="58" spans="1:10" ht="15" customHeight="1">
      <c r="A58" s="28"/>
      <c r="B58" s="28"/>
      <c r="C58" s="28"/>
      <c r="D58" s="28"/>
      <c r="E58" s="28"/>
      <c r="F58" s="28"/>
      <c r="G58" s="28"/>
      <c r="H58" s="93"/>
      <c r="I58" s="28"/>
      <c r="J58" s="28"/>
    </row>
    <row r="59" spans="1:10" ht="15" customHeight="1">
      <c r="A59" s="28"/>
      <c r="B59" s="28"/>
      <c r="C59" s="28"/>
      <c r="D59" s="28"/>
      <c r="E59" s="28"/>
      <c r="F59" s="28"/>
      <c r="G59" s="28"/>
      <c r="H59" s="93"/>
      <c r="I59" s="28"/>
      <c r="J59" s="28"/>
    </row>
    <row r="60" spans="1:10" ht="15" customHeight="1">
      <c r="A60" s="28"/>
      <c r="B60" s="28"/>
      <c r="C60" s="28"/>
      <c r="D60" s="28"/>
      <c r="E60" s="28"/>
      <c r="F60" s="28"/>
      <c r="G60" s="28"/>
      <c r="H60" s="93"/>
      <c r="I60" s="28"/>
      <c r="J60" s="28"/>
    </row>
    <row r="61" spans="1:10" ht="15" customHeight="1">
      <c r="A61" s="28"/>
      <c r="B61" s="28"/>
      <c r="C61" s="28"/>
      <c r="D61" s="28"/>
      <c r="E61" s="28"/>
      <c r="F61" s="28"/>
      <c r="G61" s="28"/>
      <c r="H61" s="93"/>
      <c r="I61" s="28"/>
      <c r="J61" s="28"/>
    </row>
    <row r="62" spans="1:10" ht="15" customHeight="1">
      <c r="A62" s="28"/>
      <c r="B62" s="28"/>
      <c r="C62" s="28"/>
      <c r="D62" s="28"/>
      <c r="E62" s="28"/>
      <c r="F62" s="28"/>
      <c r="G62" s="28"/>
      <c r="H62" s="93"/>
      <c r="I62" s="28"/>
      <c r="J62" s="28"/>
    </row>
    <row r="63" spans="1:10" ht="15" customHeight="1">
      <c r="A63" s="28"/>
      <c r="B63" s="28"/>
      <c r="C63" s="28"/>
      <c r="D63" s="28"/>
      <c r="E63" s="28"/>
      <c r="F63" s="28"/>
      <c r="G63" s="28"/>
      <c r="H63" s="93"/>
      <c r="I63" s="28"/>
      <c r="J63" s="28"/>
    </row>
    <row r="64" spans="1:10" ht="15" customHeight="1">
      <c r="A64" s="28"/>
      <c r="B64" s="28"/>
      <c r="C64" s="28"/>
      <c r="D64" s="28"/>
      <c r="E64" s="28"/>
      <c r="F64" s="28"/>
      <c r="G64" s="28"/>
      <c r="H64" s="93"/>
      <c r="I64" s="28"/>
      <c r="J64" s="28"/>
    </row>
    <row r="65" spans="1:10" ht="15" customHeight="1">
      <c r="A65" s="28"/>
      <c r="B65" s="28"/>
      <c r="C65" s="28"/>
      <c r="D65" s="28"/>
      <c r="E65" s="28"/>
      <c r="F65" s="28"/>
      <c r="G65" s="28"/>
      <c r="H65" s="93"/>
      <c r="I65" s="28"/>
      <c r="J65" s="28"/>
    </row>
    <row r="66" spans="1:10" ht="15" customHeight="1">
      <c r="A66" s="28"/>
      <c r="B66" s="28"/>
      <c r="C66" s="28"/>
      <c r="D66" s="28"/>
      <c r="E66" s="28"/>
      <c r="F66" s="28"/>
      <c r="G66" s="28"/>
      <c r="H66" s="93"/>
      <c r="I66" s="28"/>
      <c r="J66" s="28"/>
    </row>
    <row r="67" spans="1:10" ht="15" customHeight="1">
      <c r="A67" s="28"/>
      <c r="B67" s="28"/>
      <c r="C67" s="28"/>
      <c r="D67" s="28"/>
      <c r="E67" s="28"/>
      <c r="F67" s="28"/>
      <c r="G67" s="28"/>
      <c r="H67" s="93"/>
      <c r="I67" s="28"/>
      <c r="J67" s="28"/>
    </row>
    <row r="68" spans="1:10" ht="15" customHeight="1">
      <c r="A68" s="28"/>
      <c r="B68" s="28"/>
      <c r="C68" s="28"/>
      <c r="D68" s="28"/>
      <c r="E68" s="28"/>
      <c r="F68" s="28"/>
      <c r="G68" s="28"/>
      <c r="H68" s="93"/>
      <c r="I68" s="28"/>
      <c r="J68" s="28"/>
    </row>
    <row r="69" spans="1:10" ht="15" customHeight="1">
      <c r="A69" s="28"/>
      <c r="B69" s="28"/>
      <c r="C69" s="28"/>
      <c r="D69" s="28"/>
      <c r="E69" s="28"/>
      <c r="F69" s="28"/>
      <c r="G69" s="28"/>
      <c r="H69" s="93"/>
      <c r="I69" s="28"/>
      <c r="J69" s="28"/>
    </row>
    <row r="70" spans="1:10" ht="15" customHeight="1">
      <c r="A70" s="28"/>
      <c r="B70" s="28"/>
      <c r="C70" s="28"/>
      <c r="D70" s="28"/>
      <c r="E70" s="28"/>
      <c r="F70" s="28"/>
      <c r="G70" s="28"/>
      <c r="H70" s="93"/>
      <c r="I70" s="28"/>
      <c r="J70" s="28"/>
    </row>
    <row r="71" spans="1:10" ht="15" customHeight="1">
      <c r="A71" s="28"/>
      <c r="B71" s="28"/>
      <c r="C71" s="28"/>
      <c r="D71" s="28"/>
      <c r="E71" s="28"/>
      <c r="F71" s="28"/>
      <c r="G71" s="28"/>
      <c r="H71" s="93"/>
      <c r="I71" s="28"/>
      <c r="J71" s="28"/>
    </row>
    <row r="72" spans="1:10" ht="15" customHeight="1">
      <c r="A72" s="28"/>
      <c r="B72" s="28"/>
      <c r="C72" s="28"/>
      <c r="D72" s="28"/>
      <c r="E72" s="28"/>
      <c r="F72" s="28"/>
      <c r="G72" s="28"/>
      <c r="H72" s="93"/>
      <c r="I72" s="28"/>
      <c r="J72" s="28"/>
    </row>
    <row r="73" spans="1:10" ht="15" customHeight="1">
      <c r="A73" s="28"/>
      <c r="B73" s="28"/>
      <c r="C73" s="28"/>
      <c r="D73" s="28"/>
      <c r="E73" s="28"/>
      <c r="F73" s="28"/>
      <c r="G73" s="28"/>
      <c r="H73" s="93"/>
      <c r="I73" s="28"/>
      <c r="J73" s="28"/>
    </row>
    <row r="74" spans="1:10" ht="15" customHeight="1">
      <c r="A74" s="28"/>
      <c r="B74" s="28"/>
      <c r="C74" s="28"/>
      <c r="D74" s="28"/>
      <c r="E74" s="28"/>
      <c r="F74" s="28"/>
      <c r="G74" s="28"/>
      <c r="H74" s="93"/>
      <c r="I74" s="28"/>
      <c r="J74" s="28"/>
    </row>
    <row r="75" spans="1:10" ht="15" customHeight="1">
      <c r="A75" s="28"/>
      <c r="B75" s="28"/>
      <c r="C75" s="28"/>
      <c r="D75" s="28"/>
      <c r="E75" s="28"/>
      <c r="F75" s="28"/>
      <c r="G75" s="28"/>
      <c r="H75" s="93"/>
      <c r="I75" s="28"/>
      <c r="J75" s="28"/>
    </row>
    <row r="76" spans="1:10" ht="15" customHeight="1">
      <c r="A76" s="28"/>
      <c r="B76" s="28"/>
      <c r="C76" s="28"/>
      <c r="D76" s="28"/>
      <c r="E76" s="28"/>
      <c r="F76" s="28"/>
      <c r="G76" s="28"/>
      <c r="H76" s="93"/>
      <c r="I76" s="28"/>
      <c r="J76" s="28"/>
    </row>
    <row r="77" spans="1:10" ht="15" customHeight="1">
      <c r="A77" s="28"/>
      <c r="B77" s="28"/>
      <c r="C77" s="28"/>
      <c r="D77" s="28"/>
      <c r="E77" s="28"/>
      <c r="F77" s="28"/>
      <c r="G77" s="28"/>
      <c r="H77" s="93"/>
      <c r="I77" s="28"/>
      <c r="J77" s="28"/>
    </row>
    <row r="78" spans="1:10" ht="15" customHeight="1">
      <c r="A78" s="28"/>
      <c r="B78" s="28"/>
      <c r="C78" s="28"/>
      <c r="D78" s="28"/>
      <c r="E78" s="28"/>
      <c r="F78" s="28"/>
      <c r="G78" s="28"/>
      <c r="H78" s="93"/>
      <c r="I78" s="28"/>
      <c r="J78" s="28"/>
    </row>
    <row r="79" spans="1:10" ht="15" customHeight="1">
      <c r="A79" s="28"/>
      <c r="B79" s="28"/>
      <c r="C79" s="28"/>
      <c r="D79" s="28"/>
      <c r="E79" s="28"/>
      <c r="F79" s="28"/>
      <c r="G79" s="28"/>
      <c r="H79" s="93"/>
      <c r="I79" s="28"/>
      <c r="J79" s="28"/>
    </row>
    <row r="80" spans="1:10" ht="15" customHeight="1">
      <c r="A80" s="28"/>
      <c r="B80" s="28"/>
      <c r="C80" s="28"/>
      <c r="D80" s="28"/>
      <c r="E80" s="28"/>
      <c r="F80" s="28"/>
      <c r="G80" s="28"/>
      <c r="H80" s="93"/>
      <c r="I80" s="28"/>
      <c r="J80" s="28"/>
    </row>
    <row r="81" spans="1:10" ht="15" customHeight="1">
      <c r="A81" s="28"/>
      <c r="B81" s="28"/>
      <c r="C81" s="28"/>
      <c r="D81" s="28"/>
      <c r="E81" s="28"/>
      <c r="F81" s="28"/>
      <c r="G81" s="28"/>
      <c r="H81" s="93"/>
      <c r="I81" s="28"/>
      <c r="J81" s="28"/>
    </row>
    <row r="82" spans="1:10" ht="15" customHeight="1">
      <c r="A82" s="28"/>
      <c r="B82" s="28"/>
      <c r="C82" s="28"/>
      <c r="D82" s="28"/>
      <c r="E82" s="28"/>
      <c r="F82" s="28"/>
      <c r="G82" s="28"/>
      <c r="H82" s="93"/>
      <c r="I82" s="28"/>
      <c r="J82" s="28"/>
    </row>
    <row r="83" spans="1:10" ht="15" customHeight="1">
      <c r="A83" s="28"/>
      <c r="B83" s="28"/>
      <c r="C83" s="28"/>
      <c r="D83" s="28"/>
      <c r="E83" s="28"/>
      <c r="F83" s="28"/>
      <c r="G83" s="28"/>
      <c r="H83" s="93"/>
      <c r="I83" s="28"/>
      <c r="J83" s="28"/>
    </row>
    <row r="84" spans="1:10" ht="15" customHeight="1">
      <c r="A84" s="28"/>
      <c r="B84" s="28"/>
      <c r="C84" s="28"/>
      <c r="D84" s="28"/>
      <c r="E84" s="28"/>
      <c r="F84" s="28"/>
      <c r="G84" s="28"/>
      <c r="H84" s="93"/>
      <c r="I84" s="28"/>
      <c r="J84" s="28"/>
    </row>
    <row r="85" spans="1:10" ht="15" customHeight="1">
      <c r="A85" s="28"/>
      <c r="B85" s="28"/>
      <c r="C85" s="28"/>
      <c r="D85" s="28"/>
      <c r="E85" s="28"/>
      <c r="F85" s="28"/>
      <c r="G85" s="28"/>
      <c r="H85" s="93"/>
      <c r="I85" s="28"/>
      <c r="J85" s="28"/>
    </row>
    <row r="86" spans="1:10" ht="15" customHeight="1">
      <c r="A86" s="28"/>
      <c r="B86" s="28"/>
      <c r="C86" s="28"/>
      <c r="D86" s="28"/>
      <c r="E86" s="28"/>
      <c r="F86" s="28"/>
      <c r="G86" s="28"/>
      <c r="H86" s="93"/>
      <c r="I86" s="28"/>
      <c r="J86" s="28"/>
    </row>
    <row r="87" spans="1:10" ht="15" customHeight="1">
      <c r="A87" s="28"/>
      <c r="B87" s="28"/>
      <c r="C87" s="28"/>
      <c r="D87" s="28"/>
      <c r="E87" s="28"/>
      <c r="F87" s="28"/>
      <c r="G87" s="28"/>
      <c r="H87" s="93"/>
      <c r="I87" s="28"/>
      <c r="J87" s="28"/>
    </row>
    <row r="88" spans="1:10" ht="15" customHeight="1">
      <c r="A88" s="28"/>
      <c r="B88" s="28"/>
      <c r="C88" s="28"/>
      <c r="D88" s="28"/>
      <c r="E88" s="28"/>
      <c r="F88" s="28"/>
      <c r="G88" s="28"/>
      <c r="H88" s="93"/>
      <c r="I88" s="28"/>
      <c r="J88" s="28"/>
    </row>
    <row r="89" spans="1:10" ht="15" customHeight="1">
      <c r="A89" s="28"/>
      <c r="B89" s="28"/>
      <c r="C89" s="28"/>
      <c r="D89" s="28"/>
      <c r="E89" s="28"/>
      <c r="F89" s="28"/>
      <c r="G89" s="28"/>
      <c r="H89" s="93"/>
      <c r="I89" s="28"/>
      <c r="J89" s="28"/>
    </row>
    <row r="90" spans="1:10" ht="15" customHeight="1">
      <c r="A90" s="28"/>
      <c r="B90" s="28"/>
      <c r="C90" s="28"/>
      <c r="D90" s="28"/>
      <c r="E90" s="28"/>
      <c r="F90" s="28"/>
      <c r="G90" s="28"/>
      <c r="H90" s="93"/>
      <c r="I90" s="28"/>
      <c r="J90" s="28"/>
    </row>
    <row r="91" spans="1:10" ht="15" customHeight="1">
      <c r="A91" s="28"/>
      <c r="B91" s="28"/>
      <c r="C91" s="28"/>
      <c r="D91" s="28"/>
      <c r="E91" s="28"/>
      <c r="F91" s="28"/>
      <c r="G91" s="28"/>
      <c r="H91" s="93"/>
      <c r="I91" s="28"/>
      <c r="J91" s="28"/>
    </row>
    <row r="92" spans="1:10" ht="15" customHeight="1">
      <c r="A92" s="28"/>
      <c r="B92" s="28"/>
      <c r="C92" s="28"/>
      <c r="D92" s="28"/>
      <c r="E92" s="28"/>
      <c r="F92" s="28"/>
      <c r="G92" s="28"/>
      <c r="H92" s="93"/>
      <c r="I92" s="28"/>
      <c r="J92" s="28"/>
    </row>
    <row r="93" spans="1:10" ht="15" customHeight="1">
      <c r="A93" s="28"/>
      <c r="B93" s="28"/>
      <c r="C93" s="28"/>
      <c r="D93" s="28"/>
      <c r="E93" s="28"/>
      <c r="F93" s="28"/>
      <c r="G93" s="28"/>
      <c r="H93" s="93"/>
      <c r="I93" s="28"/>
      <c r="J93" s="28"/>
    </row>
    <row r="94" spans="1:10" ht="15" customHeight="1">
      <c r="A94" s="28"/>
      <c r="B94" s="28"/>
      <c r="C94" s="28"/>
      <c r="D94" s="28"/>
      <c r="E94" s="28"/>
      <c r="F94" s="28"/>
      <c r="G94" s="28"/>
      <c r="H94" s="93"/>
      <c r="I94" s="28"/>
      <c r="J94" s="28"/>
    </row>
    <row r="95" spans="1:10" ht="15" customHeight="1">
      <c r="A95" s="28"/>
      <c r="B95" s="28"/>
      <c r="C95" s="28"/>
      <c r="D95" s="28"/>
      <c r="E95" s="28"/>
      <c r="F95" s="28"/>
      <c r="G95" s="28"/>
      <c r="H95" s="93"/>
      <c r="I95" s="28"/>
      <c r="J95" s="28"/>
    </row>
    <row r="96" spans="1:10" ht="15" customHeight="1">
      <c r="A96" s="28"/>
      <c r="B96" s="28"/>
      <c r="C96" s="28"/>
      <c r="D96" s="28"/>
      <c r="E96" s="28"/>
      <c r="F96" s="28"/>
      <c r="G96" s="28"/>
      <c r="H96" s="93"/>
      <c r="I96" s="28"/>
      <c r="J96" s="28"/>
    </row>
    <row r="97" spans="1:10" ht="15" customHeight="1">
      <c r="A97" s="28"/>
      <c r="B97" s="28"/>
      <c r="C97" s="28"/>
      <c r="D97" s="28"/>
      <c r="E97" s="28"/>
      <c r="F97" s="28"/>
      <c r="G97" s="28"/>
      <c r="H97" s="93"/>
      <c r="I97" s="28"/>
      <c r="J97" s="28"/>
    </row>
    <row r="98" spans="1:10" ht="15" customHeight="1">
      <c r="A98" s="28"/>
      <c r="B98" s="28"/>
      <c r="C98" s="28"/>
      <c r="D98" s="28"/>
      <c r="E98" s="28"/>
      <c r="F98" s="28"/>
      <c r="G98" s="28"/>
      <c r="H98" s="93"/>
      <c r="I98" s="28"/>
      <c r="J98" s="28"/>
    </row>
    <row r="99" spans="1:10" ht="15" customHeight="1">
      <c r="A99" s="28"/>
      <c r="B99" s="28"/>
      <c r="C99" s="28"/>
      <c r="D99" s="28"/>
      <c r="E99" s="28"/>
      <c r="F99" s="28"/>
      <c r="G99" s="28"/>
      <c r="H99" s="93"/>
      <c r="I99" s="28"/>
      <c r="J99" s="28"/>
    </row>
    <row r="100" spans="1:10" ht="15" customHeight="1">
      <c r="A100" s="28"/>
      <c r="B100" s="28"/>
      <c r="C100" s="28"/>
      <c r="D100" s="28"/>
      <c r="E100" s="28"/>
      <c r="F100" s="28"/>
      <c r="G100" s="28"/>
      <c r="H100" s="93"/>
      <c r="I100" s="28"/>
      <c r="J100" s="28"/>
    </row>
    <row r="101" spans="1:10" ht="15" customHeight="1">
      <c r="A101" s="28"/>
      <c r="B101" s="28"/>
      <c r="C101" s="28"/>
      <c r="D101" s="28"/>
      <c r="E101" s="28"/>
      <c r="F101" s="28"/>
      <c r="G101" s="28"/>
      <c r="H101" s="93"/>
      <c r="I101" s="28"/>
      <c r="J101" s="28"/>
    </row>
    <row r="102" spans="1:10" ht="15" customHeight="1">
      <c r="A102" s="28"/>
      <c r="B102" s="28"/>
      <c r="C102" s="28"/>
      <c r="D102" s="28"/>
      <c r="E102" s="28"/>
      <c r="F102" s="28"/>
      <c r="G102" s="28"/>
      <c r="H102" s="93"/>
      <c r="I102" s="28"/>
      <c r="J102" s="28"/>
    </row>
    <row r="103" spans="1:10" ht="15" customHeight="1">
      <c r="A103" s="28"/>
      <c r="B103" s="28"/>
      <c r="C103" s="28"/>
      <c r="D103" s="28"/>
      <c r="E103" s="28"/>
      <c r="F103" s="28"/>
      <c r="G103" s="28"/>
      <c r="H103" s="93"/>
      <c r="I103" s="28"/>
      <c r="J103" s="28"/>
    </row>
    <row r="104" spans="1:10" ht="15" customHeight="1">
      <c r="A104" s="28"/>
      <c r="B104" s="28"/>
      <c r="C104" s="28"/>
      <c r="D104" s="28"/>
      <c r="E104" s="28"/>
      <c r="F104" s="28"/>
      <c r="G104" s="28"/>
      <c r="H104" s="93"/>
      <c r="I104" s="28"/>
      <c r="J104" s="28"/>
    </row>
    <row r="105" spans="1:10" ht="15" customHeight="1">
      <c r="A105" s="28"/>
      <c r="B105" s="28"/>
      <c r="C105" s="28"/>
      <c r="D105" s="28"/>
      <c r="E105" s="28"/>
      <c r="F105" s="28"/>
      <c r="G105" s="28"/>
      <c r="H105" s="93"/>
      <c r="I105" s="28"/>
      <c r="J105" s="28"/>
    </row>
    <row r="106" spans="1:10" ht="15" customHeight="1">
      <c r="A106" s="28"/>
      <c r="B106" s="28"/>
      <c r="C106" s="28"/>
      <c r="D106" s="28"/>
      <c r="E106" s="28"/>
      <c r="F106" s="28"/>
      <c r="G106" s="28"/>
      <c r="H106" s="93"/>
      <c r="I106" s="28"/>
      <c r="J106" s="28"/>
    </row>
    <row r="107" spans="1:10" ht="15" customHeight="1">
      <c r="A107" s="28"/>
      <c r="B107" s="28"/>
      <c r="C107" s="28"/>
      <c r="D107" s="28"/>
      <c r="E107" s="28"/>
      <c r="F107" s="28"/>
      <c r="G107" s="28"/>
      <c r="H107" s="93"/>
      <c r="I107" s="28"/>
      <c r="J107" s="28"/>
    </row>
    <row r="108" spans="1:10" ht="15" customHeight="1">
      <c r="A108" s="28"/>
      <c r="B108" s="28"/>
      <c r="C108" s="28"/>
      <c r="D108" s="28"/>
      <c r="E108" s="28"/>
      <c r="F108" s="28"/>
      <c r="G108" s="28"/>
      <c r="H108" s="93"/>
      <c r="I108" s="28"/>
      <c r="J108" s="28"/>
    </row>
    <row r="109" spans="1:10" ht="15" customHeight="1">
      <c r="A109" s="28"/>
      <c r="B109" s="28"/>
      <c r="C109" s="28"/>
      <c r="D109" s="28"/>
      <c r="E109" s="28"/>
      <c r="F109" s="28"/>
      <c r="G109" s="28"/>
      <c r="H109" s="93"/>
      <c r="I109" s="28"/>
      <c r="J109" s="28"/>
    </row>
    <row r="110" spans="1:10" ht="15" customHeight="1">
      <c r="A110" s="28"/>
      <c r="B110" s="28"/>
      <c r="C110" s="28"/>
      <c r="D110" s="28"/>
      <c r="E110" s="28"/>
      <c r="F110" s="28"/>
      <c r="G110" s="28"/>
      <c r="H110" s="93"/>
      <c r="I110" s="28"/>
      <c r="J110" s="28"/>
    </row>
    <row r="111" spans="1:10" ht="15" customHeight="1">
      <c r="A111" s="28"/>
      <c r="B111" s="28"/>
      <c r="C111" s="28"/>
      <c r="D111" s="28"/>
      <c r="E111" s="28"/>
      <c r="F111" s="28"/>
      <c r="G111" s="28"/>
      <c r="H111" s="93"/>
      <c r="I111" s="28"/>
      <c r="J111" s="28"/>
    </row>
    <row r="112" spans="1:10" ht="15" customHeight="1">
      <c r="A112" s="28"/>
      <c r="B112" s="28"/>
      <c r="C112" s="28"/>
      <c r="D112" s="28"/>
      <c r="E112" s="28"/>
      <c r="F112" s="28"/>
      <c r="G112" s="28"/>
      <c r="H112" s="93"/>
      <c r="I112" s="28"/>
      <c r="J112" s="28"/>
    </row>
    <row r="113" spans="1:10" ht="15" customHeight="1">
      <c r="A113" s="28"/>
      <c r="B113" s="28"/>
      <c r="C113" s="28"/>
      <c r="D113" s="28"/>
      <c r="E113" s="28"/>
      <c r="F113" s="28"/>
      <c r="G113" s="28"/>
      <c r="H113" s="93"/>
      <c r="I113" s="28"/>
      <c r="J113" s="28"/>
    </row>
    <row r="114" spans="1:10" ht="15" customHeight="1">
      <c r="A114" s="28"/>
      <c r="B114" s="28"/>
      <c r="C114" s="28"/>
      <c r="D114" s="28"/>
      <c r="E114" s="28"/>
      <c r="F114" s="28"/>
      <c r="G114" s="28"/>
      <c r="H114" s="93"/>
      <c r="I114" s="28"/>
      <c r="J114" s="28"/>
    </row>
    <row r="115" spans="1:10" ht="15" customHeight="1">
      <c r="A115" s="28"/>
      <c r="B115" s="28"/>
      <c r="C115" s="28"/>
      <c r="D115" s="28"/>
      <c r="E115" s="28"/>
      <c r="F115" s="28"/>
      <c r="G115" s="28"/>
      <c r="H115" s="93"/>
      <c r="I115" s="28"/>
      <c r="J115" s="28"/>
    </row>
    <row r="116" spans="1:10" ht="15" customHeight="1">
      <c r="A116" s="28"/>
      <c r="B116" s="28"/>
      <c r="C116" s="28"/>
      <c r="D116" s="28"/>
      <c r="E116" s="28"/>
      <c r="F116" s="28"/>
      <c r="G116" s="28"/>
      <c r="H116" s="93"/>
      <c r="I116" s="28"/>
      <c r="J116" s="28"/>
    </row>
    <row r="117" spans="1:10" ht="15" customHeight="1">
      <c r="A117" s="28"/>
      <c r="B117" s="28"/>
      <c r="C117" s="28"/>
      <c r="D117" s="28"/>
      <c r="E117" s="28"/>
      <c r="F117" s="28"/>
      <c r="G117" s="28"/>
      <c r="H117" s="93"/>
      <c r="I117" s="28"/>
      <c r="J117" s="28"/>
    </row>
    <row r="118" spans="1:10" ht="15" customHeight="1">
      <c r="A118" s="28"/>
      <c r="B118" s="28"/>
      <c r="C118" s="28"/>
      <c r="D118" s="28"/>
      <c r="E118" s="28"/>
      <c r="F118" s="28"/>
      <c r="G118" s="28"/>
      <c r="H118" s="93"/>
      <c r="I118" s="28"/>
      <c r="J118" s="28"/>
    </row>
    <row r="119" spans="1:10" ht="15" customHeight="1">
      <c r="A119" s="28"/>
      <c r="B119" s="28"/>
      <c r="C119" s="28"/>
      <c r="D119" s="28"/>
      <c r="E119" s="28"/>
      <c r="F119" s="28"/>
      <c r="G119" s="28"/>
      <c r="H119" s="93"/>
      <c r="I119" s="28"/>
      <c r="J119" s="28"/>
    </row>
    <row r="120" spans="1:10" ht="15" customHeight="1">
      <c r="A120" s="28"/>
      <c r="B120" s="28"/>
      <c r="C120" s="28"/>
      <c r="D120" s="28"/>
      <c r="E120" s="28"/>
      <c r="F120" s="28"/>
      <c r="G120" s="28"/>
      <c r="H120" s="93"/>
      <c r="I120" s="28"/>
      <c r="J120" s="28"/>
    </row>
    <row r="121" spans="1:10" ht="15" customHeight="1">
      <c r="A121" s="28"/>
      <c r="B121" s="28"/>
      <c r="C121" s="28"/>
      <c r="D121" s="28"/>
      <c r="E121" s="28"/>
      <c r="F121" s="28"/>
      <c r="G121" s="28"/>
      <c r="H121" s="93"/>
      <c r="I121" s="28"/>
      <c r="J121" s="28"/>
    </row>
    <row r="122" spans="1:10" ht="15" customHeight="1">
      <c r="A122" s="28"/>
      <c r="B122" s="28"/>
      <c r="C122" s="28"/>
      <c r="D122" s="28"/>
      <c r="E122" s="28"/>
      <c r="F122" s="28"/>
      <c r="G122" s="28"/>
      <c r="H122" s="93"/>
      <c r="I122" s="28"/>
      <c r="J122" s="28"/>
    </row>
    <row r="123" spans="1:10" ht="15" customHeight="1">
      <c r="A123" s="28"/>
      <c r="B123" s="28"/>
      <c r="C123" s="28"/>
      <c r="D123" s="28"/>
      <c r="E123" s="28"/>
      <c r="F123" s="28"/>
      <c r="G123" s="28"/>
      <c r="H123" s="93"/>
      <c r="I123" s="28"/>
      <c r="J123" s="28"/>
    </row>
    <row r="124" spans="1:10" ht="15" customHeight="1">
      <c r="A124" s="28"/>
      <c r="B124" s="28"/>
      <c r="C124" s="28"/>
      <c r="D124" s="28"/>
      <c r="E124" s="28"/>
      <c r="F124" s="28"/>
      <c r="G124" s="28"/>
      <c r="H124" s="93"/>
      <c r="I124" s="28"/>
      <c r="J124" s="28"/>
    </row>
    <row r="125" spans="1:10" ht="15" customHeight="1">
      <c r="A125" s="28"/>
      <c r="B125" s="28"/>
      <c r="C125" s="28"/>
      <c r="D125" s="28"/>
      <c r="E125" s="28"/>
      <c r="F125" s="28"/>
      <c r="G125" s="28"/>
      <c r="H125" s="93"/>
      <c r="I125" s="28"/>
      <c r="J125" s="28"/>
    </row>
    <row r="126" spans="1:10" ht="15" customHeight="1">
      <c r="A126" s="28"/>
      <c r="B126" s="28"/>
      <c r="C126" s="28"/>
      <c r="D126" s="28"/>
      <c r="E126" s="28"/>
      <c r="F126" s="28"/>
      <c r="G126" s="28"/>
      <c r="H126" s="93"/>
      <c r="I126" s="28"/>
      <c r="J126" s="28"/>
    </row>
    <row r="127" spans="1:10" ht="15" customHeight="1">
      <c r="A127" s="28"/>
      <c r="B127" s="28"/>
      <c r="C127" s="28"/>
      <c r="D127" s="28"/>
      <c r="E127" s="28"/>
      <c r="F127" s="28"/>
      <c r="G127" s="28"/>
      <c r="H127" s="93"/>
      <c r="I127" s="28"/>
      <c r="J127" s="28"/>
    </row>
    <row r="128" spans="1:10" ht="15" customHeight="1">
      <c r="A128" s="28"/>
      <c r="B128" s="28"/>
      <c r="C128" s="28"/>
      <c r="D128" s="28"/>
      <c r="E128" s="28"/>
      <c r="F128" s="28"/>
      <c r="G128" s="28"/>
      <c r="H128" s="93"/>
      <c r="I128" s="28"/>
      <c r="J128" s="28"/>
    </row>
    <row r="129" spans="1:10" ht="15" customHeight="1">
      <c r="A129" s="28"/>
      <c r="B129" s="28"/>
      <c r="C129" s="28"/>
      <c r="D129" s="28"/>
      <c r="E129" s="28"/>
      <c r="F129" s="28"/>
      <c r="G129" s="28"/>
      <c r="H129" s="93"/>
      <c r="I129" s="28"/>
      <c r="J129" s="28"/>
    </row>
    <row r="130" spans="1:10" ht="15" customHeight="1">
      <c r="A130" s="28"/>
      <c r="B130" s="28"/>
      <c r="C130" s="28"/>
      <c r="D130" s="28"/>
      <c r="E130" s="28"/>
      <c r="F130" s="28"/>
      <c r="G130" s="28"/>
      <c r="H130" s="93"/>
      <c r="I130" s="28"/>
      <c r="J130" s="28"/>
    </row>
    <row r="131" spans="1:10" ht="15" customHeight="1">
      <c r="A131" s="28"/>
      <c r="B131" s="28"/>
      <c r="C131" s="28"/>
      <c r="D131" s="28"/>
      <c r="E131" s="28"/>
      <c r="F131" s="28"/>
      <c r="G131" s="28"/>
      <c r="H131" s="93"/>
      <c r="I131" s="28"/>
      <c r="J131" s="28"/>
    </row>
    <row r="132" spans="1:10" ht="15" customHeight="1">
      <c r="A132" s="28"/>
      <c r="B132" s="28"/>
      <c r="C132" s="28"/>
      <c r="D132" s="28"/>
      <c r="E132" s="28"/>
      <c r="F132" s="28"/>
      <c r="G132" s="28"/>
      <c r="H132" s="93"/>
      <c r="I132" s="28"/>
      <c r="J132" s="28"/>
    </row>
    <row r="133" spans="1:10" ht="15" customHeight="1">
      <c r="A133" s="28"/>
      <c r="B133" s="28"/>
      <c r="C133" s="28"/>
      <c r="D133" s="28"/>
      <c r="E133" s="28"/>
      <c r="F133" s="28"/>
      <c r="G133" s="28"/>
      <c r="H133" s="93"/>
      <c r="I133" s="28"/>
      <c r="J133" s="28"/>
    </row>
    <row r="134" spans="1:10" ht="15" customHeight="1">
      <c r="A134" s="28"/>
      <c r="B134" s="28"/>
      <c r="C134" s="28"/>
      <c r="D134" s="28"/>
      <c r="E134" s="28"/>
      <c r="F134" s="28"/>
      <c r="G134" s="28"/>
      <c r="H134" s="93"/>
      <c r="I134" s="28"/>
      <c r="J134" s="28"/>
    </row>
    <row r="135" spans="1:10" ht="15" customHeight="1">
      <c r="A135" s="28"/>
      <c r="B135" s="28"/>
      <c r="C135" s="28"/>
      <c r="D135" s="28"/>
      <c r="E135" s="28"/>
      <c r="F135" s="28"/>
      <c r="G135" s="28"/>
      <c r="H135" s="93"/>
      <c r="I135" s="28"/>
      <c r="J135" s="28"/>
    </row>
    <row r="136" spans="1:10" ht="15" customHeight="1">
      <c r="A136" s="28"/>
      <c r="B136" s="28"/>
      <c r="C136" s="28"/>
      <c r="D136" s="28"/>
      <c r="E136" s="28"/>
      <c r="F136" s="28"/>
      <c r="G136" s="28"/>
      <c r="H136" s="93"/>
      <c r="I136" s="28"/>
      <c r="J136" s="28"/>
    </row>
    <row r="137" spans="1:10" ht="15" customHeight="1">
      <c r="A137" s="28"/>
      <c r="B137" s="28"/>
      <c r="C137" s="28"/>
      <c r="D137" s="28"/>
      <c r="E137" s="28"/>
      <c r="F137" s="28"/>
      <c r="G137" s="28"/>
      <c r="H137" s="93"/>
      <c r="I137" s="28"/>
      <c r="J137" s="28"/>
    </row>
    <row r="138" spans="1:10" ht="15" customHeight="1">
      <c r="A138" s="28"/>
      <c r="B138" s="28"/>
      <c r="C138" s="28"/>
      <c r="D138" s="28"/>
      <c r="E138" s="28"/>
      <c r="F138" s="28"/>
      <c r="G138" s="28"/>
      <c r="H138" s="93"/>
      <c r="I138" s="28"/>
      <c r="J138" s="28"/>
    </row>
    <row r="139" spans="1:10" ht="15" customHeight="1">
      <c r="A139" s="28"/>
      <c r="B139" s="28"/>
      <c r="C139" s="28"/>
      <c r="D139" s="28"/>
      <c r="E139" s="28"/>
      <c r="F139" s="28"/>
      <c r="G139" s="28"/>
      <c r="H139" s="93"/>
      <c r="I139" s="28"/>
      <c r="J139" s="28"/>
    </row>
    <row r="140" spans="1:10" ht="15" customHeight="1">
      <c r="A140" s="28"/>
      <c r="B140" s="28"/>
      <c r="C140" s="28"/>
      <c r="D140" s="28"/>
      <c r="E140" s="28"/>
      <c r="F140" s="28"/>
      <c r="G140" s="28"/>
      <c r="H140" s="93"/>
      <c r="I140" s="28"/>
      <c r="J140" s="28"/>
    </row>
    <row r="141" spans="1:10" ht="15" customHeight="1">
      <c r="A141" s="28"/>
      <c r="B141" s="28"/>
      <c r="C141" s="28"/>
      <c r="D141" s="28"/>
      <c r="E141" s="28"/>
      <c r="F141" s="28"/>
      <c r="G141" s="28"/>
      <c r="H141" s="93"/>
      <c r="I141" s="28"/>
      <c r="J141" s="28"/>
    </row>
    <row r="142" spans="1:10" ht="15" customHeight="1">
      <c r="A142" s="28"/>
      <c r="B142" s="28"/>
      <c r="C142" s="28"/>
      <c r="D142" s="28"/>
      <c r="E142" s="28"/>
      <c r="F142" s="28"/>
      <c r="G142" s="28"/>
      <c r="H142" s="93"/>
      <c r="I142" s="28"/>
      <c r="J142" s="28"/>
    </row>
    <row r="143" spans="1:10" ht="15" customHeight="1">
      <c r="A143" s="28"/>
      <c r="B143" s="28"/>
      <c r="C143" s="28"/>
      <c r="D143" s="28"/>
      <c r="E143" s="28"/>
      <c r="F143" s="28"/>
      <c r="G143" s="28"/>
      <c r="H143" s="93"/>
      <c r="I143" s="28"/>
      <c r="J143" s="28"/>
    </row>
    <row r="144" spans="1:10" ht="15" customHeight="1">
      <c r="A144" s="28"/>
      <c r="B144" s="28"/>
      <c r="C144" s="28"/>
      <c r="D144" s="28"/>
      <c r="E144" s="28"/>
      <c r="F144" s="28"/>
      <c r="G144" s="28"/>
      <c r="H144" s="93"/>
      <c r="I144" s="28"/>
      <c r="J144" s="28"/>
    </row>
    <row r="145" spans="1:10" ht="15" customHeight="1">
      <c r="A145" s="28"/>
      <c r="B145" s="28"/>
      <c r="C145" s="28"/>
      <c r="D145" s="28"/>
      <c r="E145" s="28"/>
      <c r="F145" s="28"/>
      <c r="G145" s="28"/>
      <c r="H145" s="93"/>
      <c r="I145" s="28"/>
      <c r="J145" s="28"/>
    </row>
    <row r="146" spans="1:10" ht="15" customHeight="1">
      <c r="A146" s="28"/>
      <c r="B146" s="28"/>
      <c r="C146" s="28"/>
      <c r="D146" s="28"/>
      <c r="E146" s="28"/>
      <c r="F146" s="28"/>
      <c r="G146" s="28"/>
      <c r="H146" s="93"/>
      <c r="I146" s="28"/>
      <c r="J146" s="28"/>
    </row>
    <row r="147" spans="1:10" ht="15" customHeight="1">
      <c r="A147" s="28"/>
      <c r="B147" s="28"/>
      <c r="C147" s="28"/>
      <c r="D147" s="28"/>
      <c r="E147" s="28"/>
      <c r="F147" s="28"/>
      <c r="G147" s="28"/>
      <c r="H147" s="93"/>
      <c r="I147" s="28"/>
      <c r="J147" s="28"/>
    </row>
    <row r="148" spans="1:10" ht="15" customHeight="1">
      <c r="A148" s="28"/>
      <c r="B148" s="28"/>
      <c r="C148" s="28"/>
      <c r="D148" s="28"/>
      <c r="E148" s="28"/>
      <c r="F148" s="28"/>
      <c r="G148" s="28"/>
      <c r="H148" s="93"/>
      <c r="I148" s="28"/>
      <c r="J148" s="28"/>
    </row>
    <row r="149" spans="1:10" ht="15" customHeight="1">
      <c r="A149" s="28"/>
      <c r="B149" s="28"/>
      <c r="C149" s="28"/>
      <c r="D149" s="28"/>
      <c r="E149" s="28"/>
      <c r="F149" s="28"/>
      <c r="G149" s="28"/>
      <c r="H149" s="93"/>
      <c r="I149" s="28"/>
      <c r="J149" s="28"/>
    </row>
    <row r="150" spans="1:10" ht="15" customHeight="1">
      <c r="A150" s="28"/>
      <c r="B150" s="28"/>
      <c r="C150" s="28"/>
      <c r="D150" s="28"/>
      <c r="E150" s="28"/>
      <c r="F150" s="28"/>
      <c r="G150" s="28"/>
      <c r="H150" s="93"/>
      <c r="I150" s="28"/>
      <c r="J150" s="28"/>
    </row>
    <row r="151" spans="1:10" ht="15" customHeight="1">
      <c r="A151" s="28"/>
      <c r="B151" s="28"/>
      <c r="C151" s="28"/>
      <c r="D151" s="28"/>
      <c r="E151" s="28"/>
      <c r="F151" s="28"/>
      <c r="G151" s="28"/>
      <c r="H151" s="93"/>
      <c r="I151" s="28"/>
      <c r="J151" s="28"/>
    </row>
    <row r="152" spans="1:10" ht="15" customHeight="1">
      <c r="A152" s="28"/>
      <c r="B152" s="28"/>
      <c r="C152" s="28"/>
      <c r="D152" s="28"/>
      <c r="E152" s="28"/>
      <c r="F152" s="28"/>
      <c r="G152" s="28"/>
      <c r="H152" s="93"/>
      <c r="I152" s="28"/>
      <c r="J152" s="28"/>
    </row>
    <row r="153" spans="1:10" ht="15" customHeight="1">
      <c r="A153" s="28"/>
      <c r="B153" s="28"/>
      <c r="C153" s="28"/>
      <c r="D153" s="28"/>
      <c r="E153" s="28"/>
      <c r="F153" s="28"/>
      <c r="G153" s="28"/>
      <c r="H153" s="93"/>
      <c r="I153" s="28"/>
      <c r="J153" s="28"/>
    </row>
    <row r="154" spans="1:10" ht="15" customHeight="1">
      <c r="A154" s="28"/>
      <c r="B154" s="28"/>
      <c r="C154" s="28"/>
      <c r="D154" s="28"/>
      <c r="E154" s="28"/>
      <c r="F154" s="28"/>
      <c r="G154" s="28"/>
      <c r="H154" s="93"/>
      <c r="I154" s="28"/>
      <c r="J154" s="28"/>
    </row>
    <row r="155" spans="1:10" ht="15" customHeight="1">
      <c r="A155" s="28"/>
      <c r="B155" s="28"/>
      <c r="C155" s="28"/>
      <c r="D155" s="28"/>
      <c r="E155" s="28"/>
      <c r="F155" s="28"/>
      <c r="G155" s="28"/>
      <c r="H155" s="93"/>
      <c r="I155" s="28"/>
      <c r="J155" s="28"/>
    </row>
    <row r="156" spans="1:10" ht="15" customHeight="1">
      <c r="A156" s="28"/>
      <c r="B156" s="28"/>
      <c r="C156" s="28"/>
      <c r="D156" s="28"/>
      <c r="E156" s="28"/>
      <c r="F156" s="28"/>
      <c r="G156" s="28"/>
      <c r="H156" s="93"/>
      <c r="I156" s="28"/>
      <c r="J156" s="28"/>
    </row>
    <row r="157" spans="1:10" ht="15" customHeight="1">
      <c r="A157" s="28"/>
      <c r="B157" s="28"/>
      <c r="C157" s="28"/>
      <c r="D157" s="28"/>
      <c r="E157" s="28"/>
      <c r="F157" s="28"/>
      <c r="G157" s="28"/>
      <c r="H157" s="93"/>
      <c r="I157" s="28"/>
      <c r="J157" s="28"/>
    </row>
    <row r="158" spans="1:10" ht="15" customHeight="1">
      <c r="A158" s="28"/>
      <c r="B158" s="28"/>
      <c r="C158" s="28"/>
      <c r="D158" s="28"/>
      <c r="E158" s="28"/>
      <c r="F158" s="28"/>
      <c r="G158" s="28"/>
      <c r="H158" s="93"/>
      <c r="I158" s="28"/>
      <c r="J158" s="28"/>
    </row>
    <row r="159" spans="1:10" ht="15" customHeight="1">
      <c r="A159" s="28"/>
      <c r="B159" s="28"/>
      <c r="C159" s="28"/>
      <c r="D159" s="28"/>
      <c r="E159" s="28"/>
      <c r="F159" s="28"/>
      <c r="G159" s="28"/>
      <c r="H159" s="93"/>
      <c r="I159" s="28"/>
      <c r="J159" s="28"/>
    </row>
    <row r="160" spans="1:10" ht="15" customHeight="1">
      <c r="A160" s="28"/>
      <c r="B160" s="28"/>
      <c r="C160" s="28"/>
      <c r="D160" s="28"/>
      <c r="E160" s="28"/>
      <c r="F160" s="28"/>
      <c r="G160" s="28"/>
      <c r="H160" s="93"/>
      <c r="I160" s="28"/>
      <c r="J160" s="28"/>
    </row>
    <row r="161" spans="1:10" ht="15" customHeight="1">
      <c r="A161" s="28"/>
      <c r="B161" s="28"/>
      <c r="C161" s="28"/>
      <c r="D161" s="28"/>
      <c r="E161" s="28"/>
      <c r="F161" s="28"/>
      <c r="G161" s="28"/>
      <c r="H161" s="93"/>
      <c r="I161" s="28"/>
      <c r="J161" s="28"/>
    </row>
    <row r="162" spans="1:10" ht="15" customHeight="1">
      <c r="A162" s="28"/>
      <c r="B162" s="28"/>
      <c r="C162" s="28"/>
      <c r="D162" s="28"/>
      <c r="E162" s="28"/>
      <c r="F162" s="28"/>
      <c r="G162" s="28"/>
      <c r="H162" s="93"/>
      <c r="I162" s="28"/>
      <c r="J162" s="28"/>
    </row>
    <row r="163" spans="1:10" ht="15" customHeight="1">
      <c r="A163" s="28"/>
      <c r="B163" s="28"/>
      <c r="C163" s="28"/>
      <c r="D163" s="28"/>
      <c r="E163" s="28"/>
      <c r="F163" s="28"/>
      <c r="G163" s="28"/>
      <c r="H163" s="93"/>
      <c r="I163" s="28"/>
      <c r="J163" s="28"/>
    </row>
    <row r="164" spans="1:10" ht="15" customHeight="1">
      <c r="A164" s="28"/>
      <c r="B164" s="28"/>
      <c r="C164" s="28"/>
      <c r="D164" s="28"/>
      <c r="E164" s="28"/>
      <c r="F164" s="28"/>
      <c r="G164" s="28"/>
      <c r="H164" s="93"/>
      <c r="I164" s="28"/>
      <c r="J164" s="28"/>
    </row>
    <row r="165" spans="1:10" ht="15" customHeight="1">
      <c r="A165" s="28"/>
      <c r="B165" s="28"/>
      <c r="C165" s="28"/>
      <c r="D165" s="28"/>
      <c r="E165" s="28"/>
      <c r="F165" s="28"/>
      <c r="G165" s="28"/>
      <c r="H165" s="93"/>
      <c r="I165" s="28"/>
      <c r="J165" s="28"/>
    </row>
    <row r="166" spans="1:10" ht="15" customHeight="1">
      <c r="A166" s="28"/>
      <c r="B166" s="28"/>
      <c r="C166" s="28"/>
      <c r="D166" s="28"/>
      <c r="E166" s="28"/>
      <c r="F166" s="28"/>
      <c r="G166" s="28"/>
      <c r="H166" s="93"/>
      <c r="I166" s="28"/>
      <c r="J166" s="28"/>
    </row>
    <row r="167" spans="1:10">
      <c r="A167" s="28"/>
      <c r="B167" s="28"/>
      <c r="C167" s="28"/>
      <c r="D167" s="28"/>
      <c r="E167" s="28"/>
      <c r="F167" s="28"/>
      <c r="G167" s="28"/>
      <c r="H167" s="93"/>
      <c r="I167" s="28"/>
      <c r="J167" s="28"/>
    </row>
    <row r="168" spans="1:10">
      <c r="A168" s="28"/>
      <c r="B168" s="28"/>
      <c r="C168" s="28"/>
      <c r="D168" s="28"/>
      <c r="E168" s="28"/>
      <c r="F168" s="28"/>
      <c r="G168" s="28"/>
      <c r="H168" s="93"/>
      <c r="I168" s="28"/>
      <c r="J168" s="28"/>
    </row>
    <row r="169" spans="1:10">
      <c r="A169" s="28"/>
      <c r="B169" s="28"/>
      <c r="C169" s="28"/>
      <c r="D169" s="28"/>
      <c r="E169" s="28"/>
      <c r="F169" s="28"/>
      <c r="G169" s="28"/>
      <c r="H169" s="93"/>
      <c r="I169" s="28"/>
      <c r="J169" s="28"/>
    </row>
    <row r="170" spans="1:10">
      <c r="A170" s="28"/>
      <c r="B170" s="28"/>
      <c r="C170" s="28"/>
      <c r="D170" s="28"/>
      <c r="E170" s="28"/>
      <c r="F170" s="28"/>
      <c r="G170" s="28"/>
      <c r="H170" s="93"/>
      <c r="I170" s="28"/>
      <c r="J170" s="28"/>
    </row>
    <row r="171" spans="1:10">
      <c r="A171" s="28"/>
      <c r="B171" s="28"/>
      <c r="C171" s="28"/>
      <c r="D171" s="28"/>
      <c r="E171" s="28"/>
      <c r="F171" s="28"/>
      <c r="G171" s="28"/>
      <c r="H171" s="93"/>
      <c r="I171" s="28"/>
      <c r="J171" s="28"/>
    </row>
    <row r="172" spans="1:10">
      <c r="A172" s="28"/>
      <c r="B172" s="28"/>
      <c r="C172" s="28"/>
      <c r="D172" s="28"/>
      <c r="E172" s="28"/>
      <c r="F172" s="28"/>
      <c r="G172" s="28"/>
      <c r="H172" s="93"/>
      <c r="I172" s="28"/>
      <c r="J172" s="28"/>
    </row>
    <row r="173" spans="1:10">
      <c r="A173" s="28"/>
      <c r="B173" s="28"/>
      <c r="C173" s="28"/>
      <c r="D173" s="28"/>
      <c r="E173" s="28"/>
      <c r="F173" s="28"/>
      <c r="G173" s="28"/>
      <c r="H173" s="93"/>
      <c r="I173" s="28"/>
      <c r="J173" s="28"/>
    </row>
    <row r="174" spans="1:10">
      <c r="A174" s="28"/>
      <c r="B174" s="28"/>
      <c r="C174" s="28"/>
      <c r="D174" s="28"/>
      <c r="E174" s="28"/>
      <c r="F174" s="28"/>
      <c r="G174" s="28"/>
      <c r="H174" s="93"/>
      <c r="I174" s="28"/>
      <c r="J174" s="28"/>
    </row>
    <row r="175" spans="1:10">
      <c r="A175" s="28"/>
      <c r="B175" s="28"/>
      <c r="C175" s="28"/>
      <c r="D175" s="28"/>
      <c r="E175" s="28"/>
      <c r="F175" s="28"/>
      <c r="G175" s="28"/>
      <c r="H175" s="93"/>
      <c r="I175" s="28"/>
      <c r="J175" s="28"/>
    </row>
    <row r="176" spans="1:10">
      <c r="A176" s="28"/>
      <c r="B176" s="28"/>
      <c r="C176" s="28"/>
      <c r="D176" s="28"/>
      <c r="E176" s="28"/>
      <c r="F176" s="28"/>
      <c r="G176" s="28"/>
      <c r="H176" s="93"/>
      <c r="I176" s="28"/>
      <c r="J176" s="28"/>
    </row>
    <row r="177" spans="1:10">
      <c r="A177" s="28"/>
      <c r="B177" s="28"/>
      <c r="C177" s="28"/>
      <c r="D177" s="28"/>
      <c r="E177" s="28"/>
      <c r="F177" s="28"/>
      <c r="G177" s="28"/>
      <c r="H177" s="93"/>
      <c r="I177" s="28"/>
      <c r="J177" s="28"/>
    </row>
    <row r="178" spans="1:10">
      <c r="A178" s="28"/>
      <c r="B178" s="28"/>
      <c r="C178" s="28"/>
      <c r="D178" s="28"/>
      <c r="E178" s="28"/>
      <c r="F178" s="28"/>
      <c r="G178" s="28"/>
      <c r="H178" s="93"/>
      <c r="I178" s="28"/>
      <c r="J178" s="28"/>
    </row>
    <row r="179" spans="1:10">
      <c r="A179" s="28"/>
      <c r="B179" s="28"/>
      <c r="C179" s="28"/>
      <c r="D179" s="28"/>
      <c r="E179" s="28"/>
      <c r="F179" s="28"/>
      <c r="G179" s="28"/>
      <c r="H179" s="93"/>
      <c r="I179" s="28"/>
      <c r="J179" s="28"/>
    </row>
    <row r="180" spans="1:10">
      <c r="A180" s="28"/>
      <c r="B180" s="28"/>
      <c r="C180" s="28"/>
      <c r="D180" s="28"/>
      <c r="E180" s="28"/>
      <c r="F180" s="28"/>
      <c r="G180" s="28"/>
      <c r="H180" s="93"/>
      <c r="I180" s="28"/>
      <c r="J180" s="28"/>
    </row>
    <row r="181" spans="1:10">
      <c r="A181" s="28"/>
      <c r="B181" s="28"/>
      <c r="C181" s="28"/>
      <c r="D181" s="28"/>
      <c r="E181" s="28"/>
      <c r="F181" s="28"/>
      <c r="G181" s="28"/>
      <c r="H181" s="93"/>
      <c r="I181" s="28"/>
      <c r="J181" s="28"/>
    </row>
    <row r="182" spans="1:10">
      <c r="A182" s="28"/>
      <c r="B182" s="28"/>
      <c r="C182" s="28"/>
      <c r="D182" s="28"/>
      <c r="E182" s="28"/>
      <c r="F182" s="28"/>
      <c r="G182" s="28"/>
      <c r="H182" s="93"/>
      <c r="I182" s="28"/>
      <c r="J182" s="28"/>
    </row>
    <row r="183" spans="1:10">
      <c r="A183" s="28"/>
      <c r="B183" s="28"/>
      <c r="C183" s="28"/>
      <c r="D183" s="28"/>
      <c r="E183" s="28"/>
      <c r="F183" s="28"/>
      <c r="G183" s="28"/>
      <c r="H183" s="93"/>
      <c r="I183" s="28"/>
      <c r="J183" s="28"/>
    </row>
    <row r="184" spans="1:10">
      <c r="A184" s="28"/>
      <c r="B184" s="28"/>
      <c r="C184" s="28"/>
      <c r="D184" s="28"/>
      <c r="E184" s="28"/>
      <c r="F184" s="28"/>
      <c r="G184" s="28"/>
      <c r="H184" s="93"/>
      <c r="I184" s="28"/>
      <c r="J184" s="28"/>
    </row>
    <row r="185" spans="1:10">
      <c r="A185" s="28"/>
      <c r="B185" s="28"/>
      <c r="C185" s="28"/>
      <c r="D185" s="28"/>
      <c r="E185" s="28"/>
      <c r="F185" s="28"/>
      <c r="G185" s="28"/>
      <c r="H185" s="93"/>
      <c r="I185" s="28"/>
      <c r="J185" s="28"/>
    </row>
    <row r="186" spans="1:10">
      <c r="A186" s="28"/>
      <c r="B186" s="28"/>
      <c r="C186" s="28"/>
      <c r="D186" s="28"/>
      <c r="E186" s="28"/>
      <c r="F186" s="28"/>
      <c r="G186" s="28"/>
      <c r="H186" s="93"/>
      <c r="I186" s="28"/>
      <c r="J186" s="28"/>
    </row>
    <row r="187" spans="1:10">
      <c r="A187" s="28"/>
      <c r="B187" s="28"/>
      <c r="C187" s="28"/>
      <c r="D187" s="28"/>
      <c r="E187" s="28"/>
      <c r="F187" s="28"/>
      <c r="G187" s="28"/>
      <c r="H187" s="93"/>
      <c r="I187" s="28"/>
      <c r="J187" s="28"/>
    </row>
    <row r="188" spans="1:10">
      <c r="A188" s="28"/>
      <c r="B188" s="28"/>
      <c r="C188" s="28"/>
      <c r="D188" s="28"/>
      <c r="E188" s="28"/>
      <c r="F188" s="28"/>
      <c r="G188" s="28"/>
      <c r="H188" s="93"/>
      <c r="I188" s="28"/>
      <c r="J188" s="28"/>
    </row>
    <row r="189" spans="1:10">
      <c r="A189" s="28"/>
      <c r="B189" s="28"/>
      <c r="C189" s="28"/>
      <c r="D189" s="28"/>
      <c r="E189" s="28"/>
      <c r="F189" s="28"/>
      <c r="G189" s="28"/>
      <c r="H189" s="93"/>
      <c r="I189" s="28"/>
      <c r="J189" s="28"/>
    </row>
    <row r="190" spans="1:10">
      <c r="A190" s="28"/>
      <c r="B190" s="28"/>
      <c r="C190" s="28"/>
      <c r="D190" s="28"/>
      <c r="E190" s="28"/>
      <c r="F190" s="28"/>
      <c r="G190" s="28"/>
      <c r="H190" s="93"/>
      <c r="I190" s="28"/>
      <c r="J190" s="28"/>
    </row>
    <row r="191" spans="1:10">
      <c r="A191" s="28"/>
      <c r="B191" s="28"/>
      <c r="C191" s="28"/>
      <c r="D191" s="28"/>
      <c r="E191" s="28"/>
      <c r="F191" s="28"/>
      <c r="G191" s="28"/>
      <c r="H191" s="93"/>
      <c r="I191" s="28"/>
      <c r="J191" s="28"/>
    </row>
    <row r="192" spans="1:10">
      <c r="A192" s="28"/>
      <c r="B192" s="28"/>
      <c r="C192" s="28"/>
      <c r="D192" s="28"/>
      <c r="E192" s="28"/>
      <c r="F192" s="28"/>
      <c r="G192" s="28"/>
      <c r="H192" s="93"/>
      <c r="I192" s="28"/>
      <c r="J192" s="28"/>
    </row>
    <row r="193" spans="1:10">
      <c r="A193" s="28"/>
      <c r="B193" s="28"/>
      <c r="C193" s="28"/>
      <c r="D193" s="28"/>
      <c r="E193" s="28"/>
      <c r="F193" s="28"/>
      <c r="G193" s="28"/>
      <c r="H193" s="93"/>
      <c r="I193" s="28"/>
      <c r="J193" s="28"/>
    </row>
    <row r="194" spans="1:10">
      <c r="A194" s="28"/>
      <c r="B194" s="28"/>
      <c r="C194" s="28"/>
      <c r="D194" s="28"/>
      <c r="E194" s="28"/>
      <c r="F194" s="28"/>
      <c r="G194" s="28"/>
      <c r="H194" s="93"/>
      <c r="I194" s="28"/>
      <c r="J194" s="28"/>
    </row>
    <row r="195" spans="1:10">
      <c r="A195" s="28"/>
      <c r="B195" s="28"/>
      <c r="C195" s="28"/>
      <c r="D195" s="28"/>
      <c r="E195" s="28"/>
      <c r="F195" s="28"/>
      <c r="G195" s="28"/>
      <c r="H195" s="93"/>
      <c r="I195" s="28"/>
      <c r="J195" s="28"/>
    </row>
    <row r="196" spans="1:10">
      <c r="A196" s="28"/>
      <c r="B196" s="28"/>
      <c r="C196" s="28"/>
      <c r="D196" s="28"/>
      <c r="E196" s="28"/>
      <c r="F196" s="28"/>
      <c r="G196" s="28"/>
      <c r="H196" s="93"/>
      <c r="I196" s="28"/>
      <c r="J196" s="28"/>
    </row>
    <row r="197" spans="1:10">
      <c r="A197" s="28"/>
      <c r="B197" s="28"/>
      <c r="C197" s="28"/>
      <c r="D197" s="28"/>
      <c r="E197" s="28"/>
      <c r="F197" s="28"/>
      <c r="G197" s="28"/>
      <c r="H197" s="93"/>
      <c r="I197" s="28"/>
      <c r="J197" s="28"/>
    </row>
    <row r="198" spans="1:10">
      <c r="A198" s="28"/>
      <c r="B198" s="28"/>
      <c r="C198" s="28"/>
      <c r="D198" s="28"/>
      <c r="E198" s="28"/>
      <c r="F198" s="28"/>
      <c r="G198" s="28"/>
      <c r="H198" s="93"/>
      <c r="I198" s="28"/>
      <c r="J198" s="28"/>
    </row>
    <row r="199" spans="1:10">
      <c r="A199" s="28"/>
      <c r="B199" s="28"/>
      <c r="C199" s="28"/>
      <c r="D199" s="28"/>
      <c r="E199" s="28"/>
      <c r="F199" s="28"/>
      <c r="G199" s="28"/>
      <c r="H199" s="93"/>
      <c r="I199" s="28"/>
      <c r="J199" s="28"/>
    </row>
    <row r="200" spans="1:10">
      <c r="A200" s="28"/>
      <c r="B200" s="28"/>
      <c r="C200" s="28"/>
      <c r="D200" s="28"/>
      <c r="E200" s="28"/>
      <c r="F200" s="28"/>
      <c r="G200" s="28"/>
      <c r="H200" s="93"/>
      <c r="I200" s="28"/>
      <c r="J200" s="28"/>
    </row>
    <row r="201" spans="1:10">
      <c r="A201" s="28"/>
      <c r="B201" s="28"/>
      <c r="C201" s="28"/>
      <c r="D201" s="28"/>
      <c r="E201" s="28"/>
      <c r="F201" s="28"/>
      <c r="G201" s="28"/>
      <c r="H201" s="93"/>
      <c r="I201" s="28"/>
      <c r="J201" s="28"/>
    </row>
    <row r="202" spans="1:10">
      <c r="A202" s="28"/>
      <c r="B202" s="28"/>
      <c r="C202" s="28"/>
      <c r="D202" s="28"/>
      <c r="E202" s="28"/>
      <c r="F202" s="28"/>
      <c r="G202" s="28"/>
      <c r="H202" s="93"/>
      <c r="I202" s="28"/>
      <c r="J202" s="28"/>
    </row>
    <row r="203" spans="1:10">
      <c r="A203" s="28"/>
      <c r="B203" s="28"/>
      <c r="C203" s="28"/>
      <c r="D203" s="28"/>
      <c r="E203" s="28"/>
      <c r="F203" s="28"/>
      <c r="G203" s="28"/>
      <c r="H203" s="93"/>
      <c r="I203" s="28"/>
      <c r="J203" s="28"/>
    </row>
    <row r="204" spans="1:10">
      <c r="A204" s="28"/>
      <c r="B204" s="28"/>
      <c r="C204" s="28"/>
      <c r="D204" s="28"/>
      <c r="E204" s="28"/>
      <c r="F204" s="28"/>
      <c r="G204" s="28"/>
      <c r="H204" s="93"/>
      <c r="I204" s="28"/>
      <c r="J204" s="28"/>
    </row>
    <row r="205" spans="1:10">
      <c r="A205" s="28"/>
      <c r="B205" s="28"/>
      <c r="C205" s="28"/>
      <c r="D205" s="28"/>
      <c r="E205" s="28"/>
      <c r="F205" s="28"/>
      <c r="G205" s="28"/>
      <c r="H205" s="93"/>
      <c r="I205" s="28"/>
      <c r="J205" s="28"/>
    </row>
    <row r="206" spans="1:10">
      <c r="A206" s="28"/>
      <c r="B206" s="28"/>
      <c r="C206" s="28"/>
      <c r="D206" s="28"/>
      <c r="E206" s="28"/>
      <c r="F206" s="28"/>
      <c r="G206" s="28"/>
      <c r="H206" s="93"/>
      <c r="I206" s="28"/>
      <c r="J206" s="28"/>
    </row>
    <row r="207" spans="1:10">
      <c r="A207" s="28"/>
      <c r="B207" s="28"/>
      <c r="C207" s="28"/>
      <c r="D207" s="28"/>
      <c r="E207" s="28"/>
      <c r="F207" s="28"/>
      <c r="G207" s="28"/>
      <c r="H207" s="93"/>
      <c r="I207" s="28"/>
      <c r="J207" s="28"/>
    </row>
    <row r="208" spans="1:10">
      <c r="A208" s="28"/>
      <c r="B208" s="28"/>
      <c r="C208" s="28"/>
      <c r="D208" s="28"/>
      <c r="E208" s="28"/>
      <c r="F208" s="28"/>
      <c r="G208" s="28"/>
      <c r="H208" s="93"/>
      <c r="I208" s="28"/>
      <c r="J208" s="28"/>
    </row>
    <row r="209" spans="1:10">
      <c r="A209" s="28"/>
      <c r="B209" s="28"/>
      <c r="C209" s="28"/>
      <c r="D209" s="28"/>
      <c r="E209" s="28"/>
      <c r="F209" s="28"/>
      <c r="G209" s="28"/>
      <c r="H209" s="93"/>
      <c r="I209" s="28"/>
      <c r="J209" s="28"/>
    </row>
    <row r="210" spans="1:10">
      <c r="A210" s="28"/>
      <c r="B210" s="28"/>
      <c r="C210" s="28"/>
      <c r="D210" s="28"/>
      <c r="E210" s="28"/>
      <c r="F210" s="28"/>
      <c r="G210" s="28"/>
      <c r="H210" s="93"/>
      <c r="I210" s="28"/>
      <c r="J210" s="28"/>
    </row>
    <row r="211" spans="1:10">
      <c r="A211" s="28"/>
      <c r="B211" s="28"/>
      <c r="C211" s="28"/>
      <c r="D211" s="28"/>
      <c r="E211" s="28"/>
      <c r="F211" s="28"/>
      <c r="G211" s="28"/>
      <c r="H211" s="93"/>
      <c r="I211" s="28"/>
      <c r="J211" s="28"/>
    </row>
    <row r="212" spans="1:10">
      <c r="A212" s="28"/>
      <c r="B212" s="28"/>
      <c r="C212" s="28"/>
      <c r="D212" s="28"/>
      <c r="E212" s="28"/>
      <c r="F212" s="28"/>
      <c r="G212" s="28"/>
      <c r="H212" s="93"/>
      <c r="I212" s="28"/>
      <c r="J212" s="28"/>
    </row>
    <row r="213" spans="1:10">
      <c r="A213" s="28"/>
      <c r="B213" s="28"/>
      <c r="C213" s="28"/>
      <c r="D213" s="28"/>
      <c r="E213" s="28"/>
      <c r="F213" s="28"/>
      <c r="G213" s="28"/>
      <c r="H213" s="93"/>
      <c r="I213" s="28"/>
      <c r="J213" s="28"/>
    </row>
    <row r="214" spans="1:10">
      <c r="A214" s="28"/>
      <c r="B214" s="28"/>
      <c r="C214" s="28"/>
      <c r="D214" s="28"/>
      <c r="E214" s="28"/>
      <c r="F214" s="28"/>
      <c r="G214" s="28"/>
      <c r="H214" s="93"/>
      <c r="I214" s="28"/>
      <c r="J214" s="28"/>
    </row>
    <row r="215" spans="1:10">
      <c r="A215" s="28"/>
      <c r="B215" s="28"/>
      <c r="C215" s="28"/>
      <c r="D215" s="28"/>
      <c r="E215" s="28"/>
      <c r="F215" s="28"/>
      <c r="G215" s="28"/>
      <c r="H215" s="93"/>
      <c r="I215" s="28"/>
      <c r="J215" s="28"/>
    </row>
    <row r="216" spans="1:10">
      <c r="A216" s="28"/>
      <c r="B216" s="28"/>
      <c r="C216" s="28"/>
      <c r="D216" s="28"/>
      <c r="E216" s="28"/>
      <c r="F216" s="28"/>
      <c r="G216" s="28"/>
      <c r="H216" s="93"/>
      <c r="I216" s="28"/>
      <c r="J216" s="28"/>
    </row>
    <row r="217" spans="1:10">
      <c r="A217" s="28"/>
      <c r="B217" s="28"/>
      <c r="C217" s="28"/>
      <c r="D217" s="28"/>
      <c r="E217" s="28"/>
      <c r="F217" s="28"/>
      <c r="G217" s="28"/>
      <c r="H217" s="93"/>
      <c r="I217" s="28"/>
      <c r="J217" s="28"/>
    </row>
    <row r="218" spans="1:10">
      <c r="A218" s="28"/>
      <c r="B218" s="28"/>
      <c r="C218" s="28"/>
      <c r="D218" s="28"/>
      <c r="E218" s="28"/>
      <c r="F218" s="28"/>
      <c r="G218" s="28"/>
      <c r="H218" s="93"/>
      <c r="I218" s="28"/>
      <c r="J218" s="28"/>
    </row>
    <row r="219" spans="1:10">
      <c r="A219" s="28"/>
      <c r="B219" s="28"/>
      <c r="C219" s="28"/>
      <c r="D219" s="28"/>
      <c r="E219" s="28"/>
      <c r="F219" s="28"/>
      <c r="G219" s="28"/>
      <c r="H219" s="93"/>
      <c r="I219" s="28"/>
      <c r="J219" s="28"/>
    </row>
    <row r="220" spans="1:10">
      <c r="A220" s="28"/>
      <c r="B220" s="28"/>
      <c r="C220" s="28"/>
      <c r="D220" s="28"/>
      <c r="E220" s="28"/>
      <c r="F220" s="28"/>
      <c r="G220" s="28"/>
      <c r="H220" s="93"/>
      <c r="I220" s="28"/>
      <c r="J220" s="28"/>
    </row>
    <row r="221" spans="1:10">
      <c r="A221" s="28"/>
      <c r="B221" s="28"/>
      <c r="C221" s="28"/>
      <c r="D221" s="28"/>
      <c r="E221" s="28"/>
      <c r="F221" s="28"/>
      <c r="G221" s="28"/>
      <c r="H221" s="93"/>
      <c r="I221" s="28"/>
      <c r="J221" s="28"/>
    </row>
    <row r="222" spans="1:10">
      <c r="A222" s="28"/>
      <c r="B222" s="28"/>
      <c r="C222" s="28"/>
      <c r="D222" s="28"/>
      <c r="E222" s="28"/>
      <c r="F222" s="28"/>
      <c r="G222" s="28"/>
      <c r="H222" s="93"/>
      <c r="I222" s="28"/>
      <c r="J222" s="28"/>
    </row>
    <row r="223" spans="1:10">
      <c r="A223" s="28"/>
      <c r="B223" s="28"/>
      <c r="C223" s="28"/>
      <c r="D223" s="28"/>
      <c r="E223" s="28"/>
      <c r="F223" s="28"/>
      <c r="G223" s="28"/>
      <c r="H223" s="93"/>
      <c r="I223" s="28"/>
      <c r="J223" s="28"/>
    </row>
    <row r="224" spans="1:10">
      <c r="A224" s="28"/>
      <c r="B224" s="28"/>
      <c r="C224" s="28"/>
      <c r="D224" s="28"/>
      <c r="E224" s="28"/>
      <c r="F224" s="28"/>
      <c r="G224" s="28"/>
      <c r="H224" s="93"/>
      <c r="I224" s="28"/>
      <c r="J224" s="28"/>
    </row>
    <row r="225" spans="1:10">
      <c r="A225" s="28"/>
      <c r="B225" s="28"/>
      <c r="C225" s="28"/>
      <c r="D225" s="28"/>
      <c r="E225" s="28"/>
      <c r="F225" s="28"/>
      <c r="G225" s="28"/>
      <c r="H225" s="93"/>
      <c r="I225" s="28"/>
      <c r="J225" s="28"/>
    </row>
    <row r="226" spans="1:10">
      <c r="A226" s="28"/>
      <c r="B226" s="28"/>
      <c r="C226" s="28"/>
      <c r="D226" s="28"/>
      <c r="E226" s="28"/>
      <c r="F226" s="28"/>
      <c r="G226" s="28"/>
      <c r="H226" s="93"/>
      <c r="I226" s="28"/>
      <c r="J226" s="28"/>
    </row>
    <row r="227" spans="1:10">
      <c r="A227" s="28"/>
      <c r="B227" s="28"/>
      <c r="C227" s="28"/>
      <c r="D227" s="28"/>
      <c r="E227" s="28"/>
      <c r="F227" s="28"/>
      <c r="G227" s="28"/>
      <c r="H227" s="93"/>
      <c r="I227" s="28"/>
      <c r="J227" s="28"/>
    </row>
    <row r="228" spans="1:10">
      <c r="A228" s="28"/>
      <c r="B228" s="28"/>
      <c r="C228" s="28"/>
      <c r="D228" s="28"/>
      <c r="E228" s="28"/>
      <c r="F228" s="28"/>
      <c r="G228" s="28"/>
      <c r="H228" s="93"/>
      <c r="I228" s="28"/>
      <c r="J228" s="28"/>
    </row>
    <row r="229" spans="1:10">
      <c r="A229" s="28"/>
      <c r="B229" s="28"/>
      <c r="C229" s="28"/>
      <c r="D229" s="28"/>
      <c r="E229" s="28"/>
      <c r="F229" s="28"/>
      <c r="G229" s="28"/>
      <c r="H229" s="93"/>
      <c r="I229" s="28"/>
      <c r="J229" s="28"/>
    </row>
    <row r="230" spans="1:10">
      <c r="A230" s="28"/>
      <c r="B230" s="28"/>
      <c r="C230" s="28"/>
      <c r="D230" s="28"/>
      <c r="E230" s="28"/>
      <c r="F230" s="28"/>
      <c r="G230" s="28"/>
      <c r="H230" s="93"/>
      <c r="I230" s="28"/>
      <c r="J230" s="28"/>
    </row>
    <row r="231" spans="1:10">
      <c r="A231" s="28"/>
      <c r="B231" s="28"/>
      <c r="C231" s="28"/>
      <c r="D231" s="28"/>
      <c r="E231" s="28"/>
      <c r="F231" s="28"/>
      <c r="G231" s="28"/>
      <c r="H231" s="93"/>
      <c r="I231" s="28"/>
      <c r="J231" s="28"/>
    </row>
    <row r="232" spans="1:10">
      <c r="A232" s="28"/>
      <c r="B232" s="28"/>
      <c r="C232" s="28"/>
      <c r="D232" s="28"/>
      <c r="E232" s="28"/>
      <c r="F232" s="28"/>
      <c r="G232" s="28"/>
      <c r="H232" s="93"/>
      <c r="I232" s="28"/>
      <c r="J232" s="28"/>
    </row>
    <row r="233" spans="1:10">
      <c r="A233" s="28"/>
      <c r="B233" s="28"/>
      <c r="C233" s="28"/>
      <c r="D233" s="28"/>
      <c r="E233" s="28"/>
      <c r="F233" s="28"/>
      <c r="G233" s="28"/>
      <c r="H233" s="93"/>
      <c r="I233" s="28"/>
      <c r="J233" s="28"/>
    </row>
    <row r="234" spans="1:10">
      <c r="A234" s="28"/>
      <c r="B234" s="28"/>
      <c r="C234" s="28"/>
      <c r="D234" s="28"/>
      <c r="E234" s="28"/>
      <c r="F234" s="28"/>
      <c r="G234" s="28"/>
      <c r="H234" s="93"/>
      <c r="I234" s="28"/>
      <c r="J234" s="28"/>
    </row>
    <row r="235" spans="1:10">
      <c r="A235" s="28"/>
      <c r="B235" s="28"/>
      <c r="C235" s="28"/>
      <c r="D235" s="28"/>
      <c r="E235" s="28"/>
      <c r="F235" s="28"/>
      <c r="G235" s="28"/>
      <c r="H235" s="93"/>
      <c r="I235" s="28"/>
      <c r="J235" s="28"/>
    </row>
    <row r="236" spans="1:10">
      <c r="A236" s="28"/>
      <c r="B236" s="28"/>
      <c r="C236" s="28"/>
      <c r="D236" s="28"/>
      <c r="E236" s="28"/>
      <c r="F236" s="28"/>
      <c r="G236" s="28"/>
      <c r="H236" s="93"/>
      <c r="I236" s="28"/>
      <c r="J236" s="28"/>
    </row>
    <row r="237" spans="1:10">
      <c r="A237" s="28"/>
      <c r="B237" s="28"/>
      <c r="C237" s="28"/>
      <c r="D237" s="28"/>
      <c r="E237" s="28"/>
      <c r="F237" s="28"/>
      <c r="G237" s="28"/>
      <c r="H237" s="93"/>
      <c r="I237" s="28"/>
      <c r="J237" s="28"/>
    </row>
    <row r="238" spans="1:10">
      <c r="A238" s="28"/>
      <c r="B238" s="28"/>
      <c r="C238" s="28"/>
      <c r="D238" s="28"/>
      <c r="E238" s="28"/>
      <c r="F238" s="28"/>
      <c r="G238" s="28"/>
      <c r="H238" s="93"/>
      <c r="I238" s="28"/>
      <c r="J238" s="28"/>
    </row>
    <row r="239" spans="1:10">
      <c r="A239" s="28"/>
      <c r="B239" s="28"/>
      <c r="C239" s="28"/>
      <c r="D239" s="28"/>
      <c r="E239" s="28"/>
      <c r="F239" s="28"/>
      <c r="G239" s="28"/>
      <c r="H239" s="93"/>
      <c r="I239" s="28"/>
      <c r="J239" s="28"/>
    </row>
    <row r="240" spans="1:10">
      <c r="A240" s="28"/>
      <c r="B240" s="28"/>
      <c r="C240" s="28"/>
      <c r="D240" s="28"/>
      <c r="E240" s="28"/>
      <c r="F240" s="28"/>
      <c r="G240" s="28"/>
      <c r="H240" s="93"/>
      <c r="I240" s="28"/>
      <c r="J240" s="28"/>
    </row>
    <row r="241" spans="1:10">
      <c r="A241" s="28"/>
      <c r="B241" s="28"/>
      <c r="C241" s="28"/>
      <c r="D241" s="28"/>
      <c r="E241" s="28"/>
      <c r="F241" s="28"/>
      <c r="G241" s="28"/>
      <c r="H241" s="93"/>
      <c r="I241" s="28"/>
      <c r="J241" s="28"/>
    </row>
    <row r="242" spans="1:10">
      <c r="A242" s="28"/>
      <c r="B242" s="28"/>
      <c r="C242" s="28"/>
      <c r="D242" s="28"/>
      <c r="E242" s="28"/>
      <c r="F242" s="28"/>
      <c r="G242" s="28"/>
      <c r="H242" s="93"/>
      <c r="I242" s="28"/>
      <c r="J242" s="28"/>
    </row>
    <row r="243" spans="1:10">
      <c r="A243" s="28"/>
      <c r="B243" s="28"/>
      <c r="C243" s="28"/>
      <c r="D243" s="28"/>
      <c r="E243" s="28"/>
      <c r="F243" s="28"/>
      <c r="G243" s="28"/>
      <c r="H243" s="93"/>
      <c r="I243" s="28"/>
      <c r="J243" s="28"/>
    </row>
    <row r="244" spans="1:10">
      <c r="A244" s="28"/>
      <c r="B244" s="28"/>
      <c r="C244" s="28"/>
      <c r="D244" s="28"/>
      <c r="E244" s="28"/>
      <c r="F244" s="28"/>
      <c r="G244" s="28"/>
      <c r="H244" s="93"/>
      <c r="I244" s="28"/>
      <c r="J244" s="28"/>
    </row>
    <row r="245" spans="1:10">
      <c r="A245" s="28"/>
      <c r="B245" s="28"/>
      <c r="C245" s="28"/>
      <c r="D245" s="28"/>
      <c r="E245" s="28"/>
      <c r="F245" s="28"/>
      <c r="G245" s="28"/>
      <c r="H245" s="93"/>
      <c r="I245" s="28"/>
      <c r="J245" s="28"/>
    </row>
    <row r="246" spans="1:10">
      <c r="A246" s="28"/>
      <c r="B246" s="28"/>
      <c r="C246" s="28"/>
      <c r="D246" s="28"/>
      <c r="E246" s="28"/>
      <c r="F246" s="28"/>
      <c r="G246" s="28"/>
      <c r="H246" s="93"/>
      <c r="I246" s="28"/>
      <c r="J246" s="28"/>
    </row>
    <row r="247" spans="1:10">
      <c r="A247" s="28"/>
      <c r="B247" s="28"/>
      <c r="C247" s="28"/>
      <c r="D247" s="28"/>
      <c r="E247" s="28"/>
      <c r="F247" s="28"/>
      <c r="G247" s="28"/>
      <c r="H247" s="93"/>
      <c r="I247" s="28"/>
      <c r="J247" s="28"/>
    </row>
    <row r="248" spans="1:10">
      <c r="A248" s="28"/>
      <c r="B248" s="28"/>
      <c r="C248" s="28"/>
      <c r="D248" s="28"/>
      <c r="E248" s="28"/>
      <c r="F248" s="28"/>
      <c r="G248" s="28"/>
      <c r="H248" s="93"/>
      <c r="I248" s="28"/>
      <c r="J248" s="28"/>
    </row>
    <row r="249" spans="1:10">
      <c r="A249" s="28"/>
      <c r="B249" s="28"/>
      <c r="C249" s="28"/>
      <c r="D249" s="28"/>
      <c r="E249" s="28"/>
      <c r="F249" s="28"/>
      <c r="G249" s="28"/>
      <c r="H249" s="93"/>
      <c r="I249" s="28"/>
      <c r="J249" s="28"/>
    </row>
    <row r="250" spans="1:10">
      <c r="A250" s="28"/>
      <c r="B250" s="28"/>
      <c r="C250" s="28"/>
      <c r="D250" s="28"/>
      <c r="E250" s="28"/>
      <c r="F250" s="28"/>
      <c r="G250" s="28"/>
      <c r="H250" s="93"/>
      <c r="I250" s="28"/>
      <c r="J250" s="28"/>
    </row>
    <row r="251" spans="1:10">
      <c r="A251" s="28"/>
      <c r="B251" s="28"/>
      <c r="C251" s="28"/>
      <c r="D251" s="28"/>
      <c r="E251" s="28"/>
      <c r="F251" s="28"/>
      <c r="G251" s="28"/>
      <c r="H251" s="93"/>
      <c r="I251" s="28"/>
      <c r="J251" s="28"/>
    </row>
    <row r="252" spans="1:10">
      <c r="A252" s="28"/>
      <c r="B252" s="28"/>
      <c r="C252" s="28"/>
      <c r="D252" s="28"/>
      <c r="E252" s="28"/>
      <c r="F252" s="28"/>
      <c r="G252" s="28"/>
      <c r="H252" s="93"/>
      <c r="I252" s="28"/>
      <c r="J252" s="28"/>
    </row>
    <row r="253" spans="1:10">
      <c r="A253" s="28"/>
      <c r="B253" s="28"/>
      <c r="C253" s="28"/>
      <c r="D253" s="28"/>
      <c r="E253" s="28"/>
      <c r="F253" s="28"/>
      <c r="G253" s="28"/>
      <c r="H253" s="93"/>
      <c r="I253" s="28"/>
      <c r="J253" s="28"/>
    </row>
    <row r="254" spans="1:10">
      <c r="A254" s="28"/>
      <c r="B254" s="28"/>
      <c r="C254" s="28"/>
      <c r="D254" s="28"/>
      <c r="E254" s="28"/>
      <c r="F254" s="28"/>
      <c r="G254" s="28"/>
      <c r="H254" s="93"/>
      <c r="I254" s="28"/>
      <c r="J254" s="28"/>
    </row>
    <row r="255" spans="1:10">
      <c r="A255" s="28"/>
      <c r="B255" s="28"/>
      <c r="C255" s="28"/>
      <c r="D255" s="28"/>
      <c r="E255" s="28"/>
      <c r="F255" s="28"/>
      <c r="G255" s="28"/>
      <c r="H255" s="93"/>
      <c r="I255" s="28"/>
      <c r="J255" s="28"/>
    </row>
    <row r="256" spans="1:10">
      <c r="A256" s="28"/>
      <c r="B256" s="28"/>
      <c r="C256" s="28"/>
      <c r="D256" s="28"/>
      <c r="E256" s="28"/>
      <c r="F256" s="28"/>
      <c r="G256" s="28"/>
      <c r="H256" s="93"/>
      <c r="I256" s="28"/>
      <c r="J256" s="28"/>
    </row>
    <row r="257" spans="1:10">
      <c r="A257" s="28"/>
      <c r="B257" s="28"/>
      <c r="C257" s="28"/>
      <c r="D257" s="28"/>
      <c r="E257" s="28"/>
      <c r="F257" s="28"/>
      <c r="G257" s="28"/>
      <c r="H257" s="93"/>
      <c r="I257" s="28"/>
      <c r="J257" s="28"/>
    </row>
    <row r="258" spans="1:10">
      <c r="A258" s="28"/>
      <c r="B258" s="28"/>
      <c r="C258" s="28"/>
      <c r="D258" s="28"/>
      <c r="E258" s="28"/>
      <c r="F258" s="28"/>
      <c r="G258" s="28"/>
      <c r="H258" s="93"/>
      <c r="I258" s="28"/>
      <c r="J258" s="28"/>
    </row>
    <row r="259" spans="1:10">
      <c r="A259" s="28"/>
      <c r="B259" s="28"/>
      <c r="C259" s="28"/>
      <c r="D259" s="28"/>
      <c r="E259" s="28"/>
      <c r="F259" s="28"/>
      <c r="G259" s="28"/>
      <c r="H259" s="93"/>
      <c r="I259" s="28"/>
      <c r="J259" s="28"/>
    </row>
    <row r="260" spans="1:10">
      <c r="A260" s="28"/>
      <c r="B260" s="28"/>
      <c r="C260" s="28"/>
      <c r="D260" s="28"/>
      <c r="E260" s="28"/>
      <c r="F260" s="28"/>
      <c r="G260" s="28"/>
      <c r="H260" s="93"/>
      <c r="I260" s="28"/>
      <c r="J260" s="28"/>
    </row>
    <row r="261" spans="1:10">
      <c r="A261" s="28"/>
      <c r="B261" s="28"/>
      <c r="C261" s="28"/>
      <c r="D261" s="28"/>
      <c r="E261" s="28"/>
      <c r="F261" s="28"/>
      <c r="G261" s="28"/>
      <c r="H261" s="93"/>
      <c r="I261" s="28"/>
      <c r="J261" s="28"/>
    </row>
    <row r="262" spans="1:10">
      <c r="A262" s="28"/>
      <c r="B262" s="28"/>
      <c r="C262" s="28"/>
      <c r="D262" s="28"/>
      <c r="E262" s="28"/>
      <c r="F262" s="28"/>
      <c r="G262" s="28"/>
      <c r="H262" s="93"/>
      <c r="I262" s="28"/>
      <c r="J262" s="28"/>
    </row>
    <row r="263" spans="1:10">
      <c r="A263" s="28"/>
      <c r="B263" s="28"/>
      <c r="C263" s="28"/>
      <c r="D263" s="28"/>
      <c r="E263" s="28"/>
      <c r="F263" s="28"/>
      <c r="G263" s="28"/>
      <c r="H263" s="93"/>
      <c r="I263" s="28"/>
      <c r="J263" s="28"/>
    </row>
    <row r="264" spans="1:10">
      <c r="A264" s="28"/>
      <c r="B264" s="28"/>
      <c r="C264" s="28"/>
      <c r="D264" s="28"/>
      <c r="E264" s="28"/>
      <c r="F264" s="28"/>
      <c r="G264" s="28"/>
      <c r="H264" s="93"/>
      <c r="I264" s="28"/>
      <c r="J264" s="28"/>
    </row>
    <row r="265" spans="1:10">
      <c r="A265" s="28"/>
      <c r="B265" s="28"/>
      <c r="C265" s="28"/>
      <c r="D265" s="28"/>
      <c r="E265" s="28"/>
      <c r="F265" s="28"/>
      <c r="G265" s="28"/>
      <c r="H265" s="93"/>
      <c r="I265" s="28"/>
      <c r="J265" s="28"/>
    </row>
    <row r="266" spans="1:10">
      <c r="A266" s="28"/>
      <c r="B266" s="28"/>
      <c r="C266" s="28"/>
      <c r="D266" s="28"/>
      <c r="E266" s="28"/>
      <c r="F266" s="28"/>
      <c r="G266" s="28"/>
      <c r="H266" s="93"/>
      <c r="I266" s="28"/>
      <c r="J266" s="28"/>
    </row>
    <row r="267" spans="1:10">
      <c r="A267" s="28"/>
      <c r="B267" s="28"/>
      <c r="C267" s="28"/>
      <c r="D267" s="28"/>
      <c r="E267" s="28"/>
      <c r="F267" s="28"/>
      <c r="G267" s="28"/>
      <c r="H267" s="93"/>
      <c r="I267" s="28"/>
      <c r="J267" s="28"/>
    </row>
    <row r="268" spans="1:10">
      <c r="A268" s="28"/>
      <c r="B268" s="28"/>
      <c r="C268" s="28"/>
      <c r="D268" s="28"/>
      <c r="E268" s="28"/>
      <c r="F268" s="28"/>
      <c r="G268" s="28"/>
      <c r="H268" s="93"/>
      <c r="I268" s="28"/>
      <c r="J268" s="28"/>
    </row>
    <row r="269" spans="1:10">
      <c r="A269" s="28"/>
      <c r="B269" s="28"/>
      <c r="C269" s="28"/>
      <c r="D269" s="28"/>
      <c r="E269" s="28"/>
      <c r="F269" s="28"/>
      <c r="G269" s="28"/>
      <c r="H269" s="93"/>
      <c r="I269" s="28"/>
      <c r="J269" s="28"/>
    </row>
    <row r="270" spans="1:10">
      <c r="A270" s="28"/>
      <c r="B270" s="28"/>
      <c r="C270" s="28"/>
      <c r="D270" s="28"/>
      <c r="E270" s="28"/>
      <c r="F270" s="28"/>
      <c r="G270" s="28"/>
      <c r="H270" s="93"/>
      <c r="I270" s="28"/>
      <c r="J270" s="28"/>
    </row>
    <row r="271" spans="1:10">
      <c r="A271" s="28"/>
      <c r="B271" s="28"/>
      <c r="C271" s="28"/>
      <c r="D271" s="28"/>
      <c r="E271" s="28"/>
      <c r="F271" s="28"/>
      <c r="G271" s="28"/>
      <c r="H271" s="93"/>
      <c r="I271" s="28"/>
      <c r="J271" s="28"/>
    </row>
    <row r="272" spans="1:10">
      <c r="A272" s="28"/>
      <c r="B272" s="28"/>
      <c r="C272" s="28"/>
      <c r="D272" s="28"/>
      <c r="E272" s="28"/>
      <c r="F272" s="28"/>
      <c r="G272" s="28"/>
      <c r="H272" s="93"/>
      <c r="I272" s="28"/>
      <c r="J272" s="28"/>
    </row>
    <row r="273" spans="1:10">
      <c r="A273" s="28"/>
      <c r="B273" s="28"/>
      <c r="C273" s="28"/>
      <c r="D273" s="28"/>
      <c r="E273" s="28"/>
      <c r="F273" s="28"/>
      <c r="G273" s="28"/>
      <c r="H273" s="93"/>
      <c r="I273" s="28"/>
      <c r="J273" s="28"/>
    </row>
    <row r="274" spans="1:10">
      <c r="A274" s="28"/>
      <c r="B274" s="28"/>
      <c r="C274" s="28"/>
      <c r="D274" s="28"/>
      <c r="E274" s="28"/>
      <c r="F274" s="28"/>
      <c r="G274" s="28"/>
      <c r="H274" s="93"/>
      <c r="I274" s="28"/>
      <c r="J274" s="28"/>
    </row>
    <row r="275" spans="1:10">
      <c r="A275" s="28"/>
      <c r="B275" s="28"/>
      <c r="C275" s="28"/>
      <c r="D275" s="28"/>
      <c r="E275" s="28"/>
      <c r="F275" s="28"/>
      <c r="G275" s="28"/>
      <c r="H275" s="93"/>
      <c r="I275" s="28"/>
      <c r="J275" s="28"/>
    </row>
    <row r="276" spans="1:10">
      <c r="A276" s="28"/>
      <c r="B276" s="28"/>
      <c r="C276" s="28"/>
      <c r="D276" s="28"/>
      <c r="E276" s="28"/>
      <c r="F276" s="28"/>
      <c r="G276" s="28"/>
      <c r="H276" s="93"/>
      <c r="I276" s="28"/>
      <c r="J276" s="28"/>
    </row>
    <row r="277" spans="1:10">
      <c r="A277" s="28"/>
      <c r="B277" s="28"/>
      <c r="C277" s="28"/>
      <c r="D277" s="28"/>
      <c r="E277" s="28"/>
      <c r="F277" s="28"/>
      <c r="G277" s="28"/>
      <c r="H277" s="93"/>
      <c r="I277" s="28"/>
      <c r="J277" s="28"/>
    </row>
    <row r="278" spans="1:10">
      <c r="A278" s="28"/>
      <c r="B278" s="28"/>
      <c r="C278" s="28"/>
      <c r="D278" s="28"/>
      <c r="E278" s="28"/>
      <c r="F278" s="28"/>
      <c r="G278" s="28"/>
      <c r="H278" s="93"/>
      <c r="I278" s="28"/>
      <c r="J278" s="28"/>
    </row>
    <row r="279" spans="1:10">
      <c r="A279" s="28"/>
      <c r="B279" s="28"/>
      <c r="C279" s="28"/>
      <c r="D279" s="28"/>
      <c r="E279" s="28"/>
      <c r="F279" s="28"/>
      <c r="G279" s="28"/>
      <c r="H279" s="93"/>
      <c r="I279" s="28"/>
      <c r="J279" s="28"/>
    </row>
    <row r="280" spans="1:10">
      <c r="A280" s="28"/>
      <c r="B280" s="28"/>
      <c r="C280" s="28"/>
      <c r="D280" s="28"/>
      <c r="E280" s="28"/>
      <c r="F280" s="28"/>
      <c r="G280" s="28"/>
      <c r="H280" s="93"/>
      <c r="I280" s="28"/>
      <c r="J280" s="28"/>
    </row>
    <row r="281" spans="1:10">
      <c r="A281" s="28"/>
      <c r="B281" s="28"/>
      <c r="C281" s="28"/>
      <c r="D281" s="28"/>
      <c r="E281" s="28"/>
      <c r="F281" s="28"/>
      <c r="G281" s="28"/>
      <c r="H281" s="93"/>
      <c r="I281" s="28"/>
      <c r="J281" s="28"/>
    </row>
    <row r="282" spans="1:10">
      <c r="A282" s="28"/>
      <c r="B282" s="28"/>
      <c r="C282" s="28"/>
      <c r="D282" s="28"/>
      <c r="E282" s="28"/>
      <c r="F282" s="28"/>
      <c r="G282" s="28"/>
      <c r="H282" s="93"/>
      <c r="I282" s="28"/>
      <c r="J282" s="28"/>
    </row>
    <row r="283" spans="1:10">
      <c r="A283" s="28"/>
      <c r="B283" s="28"/>
      <c r="C283" s="28"/>
      <c r="D283" s="28"/>
      <c r="E283" s="28"/>
      <c r="F283" s="28"/>
      <c r="G283" s="28"/>
      <c r="H283" s="93"/>
      <c r="I283" s="28"/>
      <c r="J283" s="28"/>
    </row>
    <row r="284" spans="1:10">
      <c r="A284" s="28"/>
      <c r="B284" s="28"/>
      <c r="C284" s="28"/>
      <c r="D284" s="28"/>
      <c r="E284" s="28"/>
      <c r="F284" s="28"/>
      <c r="G284" s="28"/>
      <c r="H284" s="93"/>
      <c r="I284" s="28"/>
      <c r="J284" s="28"/>
    </row>
    <row r="285" spans="1:10">
      <c r="A285" s="28"/>
      <c r="B285" s="28"/>
      <c r="C285" s="28"/>
      <c r="D285" s="28"/>
      <c r="E285" s="28"/>
      <c r="F285" s="28"/>
      <c r="G285" s="28"/>
      <c r="H285" s="93"/>
      <c r="I285" s="28"/>
      <c r="J285" s="28"/>
    </row>
    <row r="286" spans="1:10">
      <c r="A286" s="28"/>
      <c r="B286" s="28"/>
      <c r="C286" s="28"/>
      <c r="D286" s="28"/>
      <c r="E286" s="28"/>
      <c r="F286" s="28"/>
      <c r="G286" s="28"/>
      <c r="H286" s="93"/>
      <c r="I286" s="28"/>
      <c r="J286" s="28"/>
    </row>
    <row r="287" spans="1:10">
      <c r="A287" s="28"/>
      <c r="B287" s="28"/>
      <c r="C287" s="28"/>
      <c r="D287" s="28"/>
      <c r="E287" s="28"/>
      <c r="F287" s="28"/>
      <c r="G287" s="28"/>
      <c r="H287" s="93"/>
      <c r="I287" s="28"/>
      <c r="J287" s="28"/>
    </row>
    <row r="288" spans="1:10">
      <c r="A288" s="28"/>
      <c r="B288" s="28"/>
      <c r="C288" s="28"/>
      <c r="D288" s="28"/>
      <c r="E288" s="28"/>
      <c r="F288" s="28"/>
      <c r="G288" s="28"/>
      <c r="H288" s="93"/>
      <c r="I288" s="28"/>
      <c r="J288" s="28"/>
    </row>
    <row r="289" spans="1:10">
      <c r="A289" s="28"/>
      <c r="B289" s="28"/>
      <c r="C289" s="28"/>
      <c r="D289" s="28"/>
      <c r="E289" s="28"/>
      <c r="F289" s="28"/>
      <c r="G289" s="28"/>
      <c r="H289" s="93"/>
      <c r="I289" s="28"/>
      <c r="J289" s="28"/>
    </row>
    <row r="290" spans="1:10">
      <c r="A290" s="28"/>
      <c r="B290" s="28"/>
      <c r="C290" s="28"/>
      <c r="D290" s="28"/>
      <c r="E290" s="28"/>
      <c r="F290" s="28"/>
      <c r="G290" s="28"/>
      <c r="H290" s="93"/>
      <c r="I290" s="28"/>
      <c r="J290" s="28"/>
    </row>
    <row r="291" spans="1:10">
      <c r="A291" s="28"/>
      <c r="B291" s="28"/>
      <c r="C291" s="28"/>
      <c r="D291" s="28"/>
      <c r="E291" s="28"/>
      <c r="F291" s="28"/>
      <c r="G291" s="28"/>
      <c r="H291" s="93"/>
      <c r="I291" s="28"/>
      <c r="J291" s="28"/>
    </row>
    <row r="292" spans="1:10">
      <c r="A292" s="28"/>
      <c r="B292" s="28"/>
      <c r="C292" s="28"/>
      <c r="D292" s="28"/>
      <c r="E292" s="28"/>
      <c r="F292" s="28"/>
      <c r="G292" s="28"/>
      <c r="H292" s="93"/>
      <c r="I292" s="28"/>
      <c r="J292" s="28"/>
    </row>
    <row r="293" spans="1:10">
      <c r="A293" s="28"/>
      <c r="B293" s="28"/>
      <c r="C293" s="28"/>
      <c r="D293" s="28"/>
      <c r="E293" s="28"/>
      <c r="F293" s="28"/>
      <c r="G293" s="28"/>
      <c r="H293" s="93"/>
      <c r="I293" s="28"/>
      <c r="J293" s="28"/>
    </row>
    <row r="294" spans="1:10">
      <c r="A294" s="28"/>
      <c r="B294" s="28"/>
      <c r="C294" s="28"/>
      <c r="D294" s="28"/>
      <c r="E294" s="28"/>
      <c r="F294" s="28"/>
      <c r="G294" s="28"/>
      <c r="H294" s="93"/>
      <c r="I294" s="28"/>
      <c r="J294" s="28"/>
    </row>
    <row r="295" spans="1:10">
      <c r="A295" s="28"/>
      <c r="B295" s="28"/>
      <c r="C295" s="28"/>
      <c r="D295" s="28"/>
      <c r="E295" s="28"/>
      <c r="F295" s="28"/>
      <c r="G295" s="28"/>
      <c r="H295" s="93"/>
      <c r="I295" s="28"/>
      <c r="J295" s="28"/>
    </row>
    <row r="296" spans="1:10">
      <c r="A296" s="28"/>
      <c r="B296" s="28"/>
      <c r="C296" s="28"/>
      <c r="D296" s="28"/>
      <c r="E296" s="28"/>
      <c r="F296" s="28"/>
      <c r="G296" s="28"/>
      <c r="H296" s="93"/>
      <c r="I296" s="28"/>
      <c r="J296" s="28"/>
    </row>
    <row r="297" spans="1:10">
      <c r="A297" s="28"/>
      <c r="B297" s="28"/>
      <c r="C297" s="28"/>
      <c r="D297" s="28"/>
      <c r="E297" s="28"/>
      <c r="F297" s="28"/>
      <c r="G297" s="28"/>
      <c r="H297" s="93"/>
      <c r="I297" s="28"/>
      <c r="J297" s="28"/>
    </row>
    <row r="298" spans="1:10">
      <c r="A298" s="28"/>
      <c r="B298" s="28"/>
      <c r="C298" s="28"/>
      <c r="D298" s="28"/>
      <c r="E298" s="28"/>
      <c r="F298" s="28"/>
      <c r="G298" s="28"/>
      <c r="H298" s="93"/>
      <c r="I298" s="28"/>
      <c r="J298" s="28"/>
    </row>
    <row r="299" spans="1:10">
      <c r="A299" s="28"/>
      <c r="B299" s="28"/>
      <c r="C299" s="28"/>
      <c r="D299" s="28"/>
      <c r="E299" s="28"/>
      <c r="F299" s="28"/>
      <c r="G299" s="28"/>
      <c r="H299" s="93"/>
      <c r="I299" s="28"/>
      <c r="J299" s="28"/>
    </row>
    <row r="300" spans="1:10">
      <c r="A300" s="28"/>
      <c r="B300" s="28"/>
      <c r="C300" s="28"/>
      <c r="D300" s="28"/>
      <c r="E300" s="28"/>
      <c r="F300" s="28"/>
      <c r="G300" s="28"/>
      <c r="H300" s="93"/>
      <c r="I300" s="28"/>
      <c r="J300" s="28"/>
    </row>
    <row r="301" spans="1:10">
      <c r="A301" s="28"/>
      <c r="B301" s="28"/>
      <c r="C301" s="28"/>
      <c r="D301" s="28"/>
      <c r="E301" s="28"/>
      <c r="F301" s="28"/>
      <c r="G301" s="28"/>
      <c r="H301" s="93"/>
      <c r="I301" s="28"/>
      <c r="J301" s="28"/>
    </row>
    <row r="302" spans="1:10">
      <c r="A302" s="28"/>
      <c r="B302" s="28"/>
      <c r="C302" s="28"/>
      <c r="D302" s="28"/>
      <c r="E302" s="28"/>
      <c r="F302" s="28"/>
      <c r="G302" s="28"/>
      <c r="H302" s="93"/>
      <c r="I302" s="28"/>
      <c r="J302" s="28"/>
    </row>
    <row r="303" spans="1:10">
      <c r="A303" s="28"/>
      <c r="B303" s="28"/>
      <c r="C303" s="28"/>
      <c r="D303" s="28"/>
      <c r="E303" s="28"/>
      <c r="F303" s="28"/>
      <c r="G303" s="28"/>
      <c r="H303" s="93"/>
      <c r="I303" s="28"/>
      <c r="J303" s="28"/>
    </row>
    <row r="304" spans="1:10">
      <c r="A304" s="28"/>
      <c r="B304" s="28"/>
      <c r="C304" s="28"/>
      <c r="D304" s="28"/>
      <c r="E304" s="28"/>
      <c r="F304" s="28"/>
      <c r="G304" s="28"/>
      <c r="H304" s="93"/>
      <c r="I304" s="28"/>
      <c r="J304" s="28"/>
    </row>
    <row r="305" spans="1:10">
      <c r="A305" s="28"/>
      <c r="B305" s="28"/>
      <c r="C305" s="28"/>
      <c r="D305" s="28"/>
      <c r="E305" s="28"/>
      <c r="F305" s="28"/>
      <c r="G305" s="28"/>
      <c r="H305" s="93"/>
      <c r="I305" s="28"/>
      <c r="J305" s="28"/>
    </row>
    <row r="306" spans="1:10">
      <c r="A306" s="28"/>
      <c r="B306" s="28"/>
      <c r="C306" s="28"/>
      <c r="D306" s="28"/>
      <c r="E306" s="28"/>
      <c r="F306" s="28"/>
      <c r="G306" s="28"/>
      <c r="H306" s="93"/>
      <c r="I306" s="28"/>
      <c r="J306" s="28"/>
    </row>
    <row r="307" spans="1:10">
      <c r="A307" s="28"/>
      <c r="B307" s="28"/>
      <c r="C307" s="28"/>
      <c r="D307" s="28"/>
      <c r="E307" s="28"/>
      <c r="F307" s="28"/>
      <c r="G307" s="28"/>
      <c r="H307" s="93"/>
      <c r="I307" s="28"/>
      <c r="J307" s="28"/>
    </row>
    <row r="308" spans="1:10">
      <c r="A308" s="28"/>
      <c r="B308" s="28"/>
      <c r="C308" s="28"/>
      <c r="D308" s="28"/>
      <c r="E308" s="28"/>
      <c r="F308" s="28"/>
      <c r="G308" s="28"/>
      <c r="H308" s="93"/>
      <c r="I308" s="28"/>
      <c r="J308" s="28"/>
    </row>
    <row r="309" spans="1:10">
      <c r="A309" s="28"/>
      <c r="B309" s="28"/>
      <c r="C309" s="28"/>
      <c r="D309" s="28"/>
      <c r="E309" s="28"/>
      <c r="F309" s="28"/>
      <c r="G309" s="28"/>
      <c r="H309" s="93"/>
      <c r="I309" s="28"/>
      <c r="J309" s="28"/>
    </row>
    <row r="310" spans="1:10">
      <c r="A310" s="28"/>
      <c r="B310" s="28"/>
      <c r="C310" s="28"/>
      <c r="D310" s="28"/>
      <c r="E310" s="28"/>
      <c r="F310" s="28"/>
      <c r="G310" s="28"/>
      <c r="H310" s="93"/>
      <c r="I310" s="28"/>
      <c r="J310" s="28"/>
    </row>
    <row r="311" spans="1:10">
      <c r="A311" s="28"/>
      <c r="B311" s="28"/>
      <c r="C311" s="28"/>
      <c r="D311" s="28"/>
      <c r="E311" s="28"/>
      <c r="F311" s="28"/>
      <c r="G311" s="28"/>
      <c r="H311" s="93"/>
      <c r="I311" s="28"/>
      <c r="J311" s="28"/>
    </row>
    <row r="312" spans="1:10">
      <c r="A312" s="28"/>
      <c r="B312" s="28"/>
      <c r="C312" s="28"/>
      <c r="D312" s="28"/>
      <c r="E312" s="28"/>
      <c r="F312" s="28"/>
      <c r="G312" s="28"/>
      <c r="H312" s="93"/>
      <c r="I312" s="28"/>
      <c r="J312" s="28"/>
    </row>
    <row r="313" spans="1:10">
      <c r="A313" s="28"/>
      <c r="B313" s="28"/>
      <c r="C313" s="28"/>
      <c r="D313" s="28"/>
      <c r="E313" s="28"/>
      <c r="F313" s="28"/>
      <c r="G313" s="28"/>
      <c r="H313" s="93"/>
      <c r="I313" s="28"/>
      <c r="J313" s="28"/>
    </row>
    <row r="314" spans="1:10">
      <c r="A314" s="28"/>
      <c r="B314" s="28"/>
      <c r="C314" s="28"/>
      <c r="D314" s="28"/>
      <c r="E314" s="28"/>
      <c r="F314" s="28"/>
      <c r="G314" s="28"/>
      <c r="H314" s="93"/>
      <c r="I314" s="28"/>
      <c r="J314" s="28"/>
    </row>
    <row r="315" spans="1:10">
      <c r="A315" s="28"/>
      <c r="B315" s="28"/>
      <c r="C315" s="28"/>
      <c r="D315" s="28"/>
      <c r="E315" s="28"/>
      <c r="F315" s="28"/>
      <c r="G315" s="28"/>
      <c r="H315" s="93"/>
      <c r="I315" s="28"/>
      <c r="J315" s="28"/>
    </row>
    <row r="316" spans="1:10">
      <c r="A316" s="28"/>
      <c r="B316" s="28"/>
      <c r="C316" s="28"/>
      <c r="D316" s="28"/>
      <c r="E316" s="28"/>
      <c r="F316" s="28"/>
      <c r="G316" s="28"/>
      <c r="H316" s="93"/>
      <c r="I316" s="28"/>
      <c r="J316" s="28"/>
    </row>
    <row r="317" spans="1:10">
      <c r="A317" s="28"/>
      <c r="B317" s="28"/>
      <c r="C317" s="28"/>
      <c r="D317" s="28"/>
      <c r="E317" s="28"/>
      <c r="F317" s="28"/>
      <c r="G317" s="28"/>
      <c r="H317" s="93"/>
      <c r="I317" s="28"/>
      <c r="J317" s="28"/>
    </row>
    <row r="318" spans="1:10">
      <c r="A318" s="28"/>
      <c r="B318" s="28"/>
      <c r="C318" s="28"/>
      <c r="D318" s="28"/>
      <c r="E318" s="28"/>
      <c r="F318" s="28"/>
      <c r="G318" s="28"/>
      <c r="H318" s="93"/>
      <c r="I318" s="28"/>
      <c r="J318" s="28"/>
    </row>
    <row r="319" spans="1:10">
      <c r="A319" s="28"/>
      <c r="B319" s="28"/>
      <c r="C319" s="28"/>
      <c r="D319" s="28"/>
      <c r="E319" s="28"/>
      <c r="F319" s="28"/>
      <c r="G319" s="28"/>
      <c r="H319" s="93"/>
      <c r="I319" s="28"/>
      <c r="J319" s="28"/>
    </row>
    <row r="320" spans="1:10">
      <c r="A320" s="28"/>
      <c r="B320" s="28"/>
      <c r="C320" s="28"/>
      <c r="D320" s="28"/>
      <c r="E320" s="28"/>
      <c r="F320" s="28"/>
      <c r="G320" s="28"/>
      <c r="H320" s="93"/>
      <c r="I320" s="28"/>
      <c r="J320" s="28"/>
    </row>
    <row r="321" spans="1:10">
      <c r="A321" s="28"/>
      <c r="B321" s="28"/>
      <c r="C321" s="28"/>
      <c r="D321" s="28"/>
      <c r="E321" s="28"/>
      <c r="F321" s="28"/>
      <c r="G321" s="28"/>
      <c r="H321" s="93"/>
      <c r="I321" s="28"/>
      <c r="J321" s="28"/>
    </row>
    <row r="322" spans="1:10">
      <c r="A322" s="28"/>
      <c r="B322" s="28"/>
      <c r="C322" s="28"/>
      <c r="D322" s="28"/>
      <c r="E322" s="28"/>
      <c r="F322" s="28"/>
      <c r="G322" s="28"/>
      <c r="H322" s="93"/>
      <c r="I322" s="28"/>
      <c r="J322" s="28"/>
    </row>
    <row r="323" spans="1:10">
      <c r="A323" s="28"/>
      <c r="B323" s="28"/>
      <c r="C323" s="28"/>
      <c r="D323" s="28"/>
      <c r="E323" s="28"/>
      <c r="F323" s="28"/>
      <c r="G323" s="28"/>
      <c r="H323" s="93"/>
      <c r="I323" s="28"/>
      <c r="J323" s="28"/>
    </row>
    <row r="324" spans="1:10">
      <c r="A324" s="28"/>
      <c r="B324" s="28"/>
      <c r="C324" s="28"/>
      <c r="D324" s="28"/>
      <c r="E324" s="28"/>
      <c r="F324" s="28"/>
      <c r="G324" s="28"/>
      <c r="H324" s="93"/>
      <c r="I324" s="28"/>
      <c r="J324" s="28"/>
    </row>
    <row r="325" spans="1:10">
      <c r="A325" s="28"/>
      <c r="B325" s="28"/>
      <c r="C325" s="28"/>
      <c r="D325" s="28"/>
      <c r="E325" s="28"/>
      <c r="F325" s="28"/>
      <c r="G325" s="28"/>
      <c r="H325" s="93"/>
      <c r="I325" s="28"/>
      <c r="J325" s="28"/>
    </row>
    <row r="326" spans="1:10">
      <c r="A326" s="28"/>
      <c r="B326" s="28"/>
      <c r="C326" s="28"/>
      <c r="D326" s="28"/>
      <c r="E326" s="28"/>
      <c r="F326" s="28"/>
      <c r="G326" s="28"/>
      <c r="H326" s="93"/>
      <c r="I326" s="28"/>
      <c r="J326" s="28"/>
    </row>
    <row r="327" spans="1:10">
      <c r="A327" s="28"/>
      <c r="B327" s="28"/>
      <c r="C327" s="28"/>
      <c r="D327" s="28"/>
      <c r="E327" s="28"/>
      <c r="F327" s="28"/>
      <c r="G327" s="28"/>
      <c r="H327" s="93"/>
      <c r="I327" s="28"/>
      <c r="J327" s="28"/>
    </row>
    <row r="328" spans="1:10">
      <c r="A328" s="28"/>
      <c r="B328" s="28"/>
      <c r="C328" s="28"/>
      <c r="D328" s="28"/>
      <c r="E328" s="28"/>
      <c r="F328" s="28"/>
      <c r="G328" s="28"/>
      <c r="H328" s="93"/>
      <c r="I328" s="28"/>
      <c r="J328" s="28"/>
    </row>
    <row r="329" spans="1:10">
      <c r="A329" s="28"/>
      <c r="B329" s="28"/>
      <c r="C329" s="28"/>
      <c r="D329" s="28"/>
      <c r="E329" s="28"/>
      <c r="F329" s="28"/>
      <c r="G329" s="28"/>
      <c r="H329" s="93"/>
      <c r="I329" s="28"/>
      <c r="J329" s="28"/>
    </row>
    <row r="330" spans="1:10">
      <c r="A330" s="28"/>
      <c r="B330" s="28"/>
      <c r="C330" s="28"/>
      <c r="D330" s="28"/>
      <c r="E330" s="28"/>
      <c r="F330" s="28"/>
      <c r="G330" s="28"/>
      <c r="H330" s="93"/>
      <c r="I330" s="28"/>
      <c r="J330" s="28"/>
    </row>
    <row r="331" spans="1:10">
      <c r="A331" s="28"/>
      <c r="B331" s="28"/>
      <c r="C331" s="28"/>
      <c r="D331" s="28"/>
      <c r="E331" s="28"/>
      <c r="F331" s="28"/>
      <c r="G331" s="28"/>
      <c r="H331" s="93"/>
      <c r="I331" s="28"/>
      <c r="J331" s="28"/>
    </row>
    <row r="332" spans="1:10">
      <c r="A332" s="28"/>
      <c r="B332" s="28"/>
      <c r="C332" s="28"/>
      <c r="D332" s="28"/>
      <c r="E332" s="28"/>
      <c r="F332" s="28"/>
      <c r="G332" s="28"/>
      <c r="H332" s="93"/>
      <c r="I332" s="28"/>
      <c r="J332" s="28"/>
    </row>
    <row r="333" spans="1:10">
      <c r="A333" s="28"/>
      <c r="B333" s="28"/>
      <c r="C333" s="28"/>
      <c r="D333" s="28"/>
      <c r="E333" s="28"/>
      <c r="F333" s="28"/>
      <c r="G333" s="28"/>
      <c r="H333" s="93"/>
      <c r="I333" s="28"/>
      <c r="J333" s="28"/>
    </row>
    <row r="334" spans="1:10">
      <c r="A334" s="28"/>
      <c r="B334" s="28"/>
      <c r="C334" s="28"/>
      <c r="D334" s="28"/>
      <c r="E334" s="28"/>
      <c r="F334" s="28"/>
      <c r="G334" s="28"/>
      <c r="H334" s="93"/>
      <c r="I334" s="28"/>
      <c r="J334" s="28"/>
    </row>
    <row r="335" spans="1:10">
      <c r="A335" s="28"/>
      <c r="B335" s="28"/>
      <c r="C335" s="28"/>
      <c r="D335" s="28"/>
      <c r="E335" s="28"/>
      <c r="F335" s="28"/>
      <c r="G335" s="28"/>
      <c r="H335" s="93"/>
      <c r="I335" s="28"/>
      <c r="J335" s="28"/>
    </row>
    <row r="336" spans="1:10">
      <c r="A336" s="28"/>
      <c r="B336" s="28"/>
      <c r="C336" s="28"/>
      <c r="D336" s="28"/>
      <c r="E336" s="28"/>
      <c r="F336" s="28"/>
      <c r="G336" s="28"/>
      <c r="H336" s="93"/>
      <c r="I336" s="28"/>
      <c r="J336" s="28"/>
    </row>
    <row r="337" spans="1:10">
      <c r="A337" s="28"/>
      <c r="B337" s="28"/>
      <c r="C337" s="28"/>
      <c r="D337" s="28"/>
      <c r="E337" s="28"/>
      <c r="F337" s="28"/>
      <c r="G337" s="28"/>
      <c r="H337" s="93"/>
      <c r="I337" s="28"/>
      <c r="J337" s="28"/>
    </row>
    <row r="338" spans="1:10">
      <c r="A338" s="28"/>
      <c r="B338" s="28"/>
      <c r="C338" s="28"/>
      <c r="D338" s="28"/>
      <c r="E338" s="28"/>
      <c r="F338" s="28"/>
      <c r="G338" s="28"/>
      <c r="H338" s="93"/>
      <c r="I338" s="28"/>
      <c r="J338" s="28"/>
    </row>
    <row r="339" spans="1:10">
      <c r="A339" s="28"/>
      <c r="B339" s="28"/>
      <c r="C339" s="28"/>
      <c r="D339" s="28"/>
      <c r="E339" s="28"/>
      <c r="F339" s="28"/>
      <c r="G339" s="28"/>
      <c r="H339" s="93"/>
      <c r="I339" s="28"/>
      <c r="J339" s="28"/>
    </row>
    <row r="340" spans="1:10">
      <c r="A340" s="28"/>
      <c r="B340" s="28"/>
      <c r="C340" s="28"/>
      <c r="D340" s="28"/>
      <c r="E340" s="28"/>
      <c r="F340" s="28"/>
      <c r="G340" s="28"/>
      <c r="H340" s="93"/>
      <c r="I340" s="28"/>
      <c r="J340" s="28"/>
    </row>
    <row r="341" spans="1:10">
      <c r="A341" s="28"/>
      <c r="B341" s="28"/>
      <c r="C341" s="28"/>
      <c r="D341" s="28"/>
      <c r="E341" s="28"/>
      <c r="F341" s="28"/>
      <c r="G341" s="28"/>
      <c r="H341" s="93"/>
      <c r="I341" s="28"/>
      <c r="J341" s="28"/>
    </row>
    <row r="342" spans="1:10">
      <c r="A342" s="28"/>
      <c r="B342" s="28"/>
      <c r="C342" s="28"/>
      <c r="D342" s="28"/>
      <c r="E342" s="28"/>
      <c r="F342" s="28"/>
      <c r="G342" s="28"/>
      <c r="H342" s="93"/>
      <c r="I342" s="28"/>
      <c r="J342" s="28"/>
    </row>
    <row r="343" spans="1:10">
      <c r="A343" s="28"/>
      <c r="B343" s="28"/>
      <c r="C343" s="28"/>
      <c r="D343" s="28"/>
      <c r="E343" s="28"/>
      <c r="F343" s="28"/>
      <c r="G343" s="28"/>
      <c r="H343" s="93"/>
      <c r="I343" s="28"/>
      <c r="J343" s="28"/>
    </row>
    <row r="344" spans="1:10">
      <c r="A344" s="28"/>
      <c r="B344" s="28"/>
      <c r="C344" s="28"/>
      <c r="D344" s="28"/>
      <c r="E344" s="28"/>
      <c r="F344" s="28"/>
      <c r="G344" s="28"/>
      <c r="H344" s="93"/>
      <c r="I344" s="28"/>
      <c r="J344" s="28"/>
    </row>
    <row r="345" spans="1:10">
      <c r="A345" s="28"/>
      <c r="B345" s="28"/>
      <c r="C345" s="28"/>
      <c r="D345" s="28"/>
      <c r="E345" s="28"/>
      <c r="F345" s="28"/>
      <c r="G345" s="28"/>
      <c r="H345" s="93"/>
      <c r="I345" s="28"/>
      <c r="J345" s="28"/>
    </row>
    <row r="346" spans="1:10">
      <c r="A346" s="28"/>
      <c r="B346" s="28"/>
      <c r="C346" s="28"/>
      <c r="D346" s="28"/>
      <c r="E346" s="28"/>
      <c r="F346" s="28"/>
      <c r="G346" s="28"/>
      <c r="H346" s="93"/>
      <c r="I346" s="28"/>
      <c r="J346" s="28"/>
    </row>
    <row r="347" spans="1:10">
      <c r="A347" s="28"/>
      <c r="B347" s="28"/>
      <c r="C347" s="28"/>
      <c r="D347" s="28"/>
      <c r="E347" s="28"/>
      <c r="F347" s="28"/>
      <c r="G347" s="28"/>
      <c r="H347" s="93"/>
      <c r="I347" s="28"/>
      <c r="J347" s="28"/>
    </row>
    <row r="348" spans="1:10">
      <c r="A348" s="28"/>
      <c r="B348" s="28"/>
      <c r="C348" s="28"/>
      <c r="D348" s="28"/>
      <c r="E348" s="28"/>
      <c r="F348" s="28"/>
      <c r="G348" s="28"/>
      <c r="H348" s="93"/>
      <c r="I348" s="28"/>
      <c r="J348" s="28"/>
    </row>
    <row r="349" spans="1:10">
      <c r="A349" s="28"/>
      <c r="B349" s="28"/>
      <c r="C349" s="28"/>
      <c r="D349" s="28"/>
      <c r="E349" s="28"/>
      <c r="F349" s="28"/>
      <c r="G349" s="28"/>
      <c r="H349" s="93"/>
      <c r="I349" s="28"/>
      <c r="J349" s="28"/>
    </row>
    <row r="350" spans="1:10">
      <c r="A350" s="28"/>
      <c r="B350" s="28"/>
      <c r="C350" s="28"/>
      <c r="D350" s="28"/>
      <c r="E350" s="28"/>
      <c r="F350" s="28"/>
      <c r="G350" s="28"/>
      <c r="H350" s="93"/>
      <c r="I350" s="28"/>
      <c r="J350" s="28"/>
    </row>
    <row r="351" spans="1:10">
      <c r="A351" s="28"/>
      <c r="B351" s="28"/>
      <c r="C351" s="28"/>
      <c r="D351" s="28"/>
      <c r="E351" s="28"/>
      <c r="F351" s="28"/>
      <c r="G351" s="28"/>
      <c r="H351" s="93"/>
      <c r="I351" s="28"/>
      <c r="J351" s="28"/>
    </row>
    <row r="352" spans="1:10">
      <c r="A352" s="28"/>
      <c r="B352" s="28"/>
      <c r="C352" s="28"/>
      <c r="D352" s="28"/>
      <c r="E352" s="28"/>
      <c r="F352" s="28"/>
      <c r="G352" s="28"/>
      <c r="H352" s="93"/>
      <c r="I352" s="28"/>
      <c r="J352" s="28"/>
    </row>
    <row r="353" spans="1:10">
      <c r="A353" s="28"/>
      <c r="B353" s="28"/>
      <c r="C353" s="28"/>
      <c r="D353" s="28"/>
      <c r="E353" s="28"/>
      <c r="F353" s="28"/>
      <c r="G353" s="28"/>
      <c r="H353" s="93"/>
      <c r="I353" s="28"/>
      <c r="J353" s="28"/>
    </row>
    <row r="354" spans="1:10">
      <c r="A354" s="28"/>
      <c r="B354" s="28"/>
      <c r="C354" s="28"/>
      <c r="D354" s="28"/>
      <c r="E354" s="28"/>
      <c r="F354" s="28"/>
      <c r="G354" s="28"/>
      <c r="H354" s="93"/>
      <c r="I354" s="28"/>
      <c r="J354" s="28"/>
    </row>
    <row r="355" spans="1:10">
      <c r="A355" s="28"/>
      <c r="B355" s="28"/>
      <c r="C355" s="28"/>
      <c r="D355" s="28"/>
      <c r="E355" s="28"/>
      <c r="F355" s="28"/>
      <c r="G355" s="28"/>
      <c r="H355" s="93"/>
      <c r="I355" s="28"/>
      <c r="J355" s="28"/>
    </row>
    <row r="356" spans="1:10">
      <c r="A356" s="28"/>
      <c r="B356" s="28"/>
      <c r="C356" s="28"/>
      <c r="D356" s="28"/>
      <c r="E356" s="28"/>
      <c r="F356" s="28"/>
      <c r="G356" s="28"/>
      <c r="H356" s="93"/>
      <c r="I356" s="28"/>
      <c r="J356" s="28"/>
    </row>
    <row r="357" spans="1:10">
      <c r="A357" s="28"/>
      <c r="B357" s="28"/>
      <c r="C357" s="28"/>
      <c r="D357" s="28"/>
      <c r="E357" s="28"/>
      <c r="F357" s="28"/>
      <c r="G357" s="28"/>
      <c r="H357" s="93"/>
      <c r="I357" s="28"/>
      <c r="J357" s="28"/>
    </row>
    <row r="358" spans="1:10">
      <c r="A358" s="28"/>
      <c r="B358" s="28"/>
      <c r="C358" s="28"/>
      <c r="D358" s="28"/>
      <c r="E358" s="28"/>
      <c r="F358" s="28"/>
      <c r="G358" s="28"/>
      <c r="H358" s="93"/>
      <c r="I358" s="28"/>
      <c r="J358" s="28"/>
    </row>
    <row r="359" spans="1:10">
      <c r="A359" s="28"/>
      <c r="B359" s="28"/>
      <c r="C359" s="28"/>
      <c r="D359" s="28"/>
      <c r="E359" s="28"/>
      <c r="F359" s="28"/>
      <c r="G359" s="28"/>
      <c r="H359" s="93"/>
      <c r="I359" s="28"/>
      <c r="J359" s="28"/>
    </row>
    <row r="360" spans="1:10">
      <c r="A360" s="28"/>
      <c r="B360" s="28"/>
      <c r="C360" s="28"/>
      <c r="D360" s="28"/>
      <c r="E360" s="28"/>
      <c r="F360" s="28"/>
      <c r="G360" s="28"/>
      <c r="H360" s="93"/>
      <c r="I360" s="28"/>
      <c r="J360" s="28"/>
    </row>
    <row r="361" spans="1:10">
      <c r="A361" s="28"/>
      <c r="B361" s="28"/>
      <c r="C361" s="28"/>
      <c r="D361" s="28"/>
      <c r="E361" s="28"/>
      <c r="F361" s="28"/>
      <c r="G361" s="28"/>
      <c r="H361" s="93"/>
      <c r="I361" s="28"/>
      <c r="J361" s="28"/>
    </row>
    <row r="362" spans="1:10">
      <c r="A362" s="28"/>
      <c r="B362" s="28"/>
      <c r="C362" s="28"/>
      <c r="D362" s="28"/>
      <c r="E362" s="28"/>
      <c r="F362" s="28"/>
      <c r="G362" s="28"/>
      <c r="H362" s="93"/>
      <c r="I362" s="28"/>
      <c r="J362" s="28"/>
    </row>
    <row r="363" spans="1:10">
      <c r="A363" s="28"/>
      <c r="B363" s="28"/>
      <c r="C363" s="28"/>
      <c r="D363" s="28"/>
      <c r="E363" s="28"/>
      <c r="F363" s="28"/>
      <c r="G363" s="28"/>
      <c r="H363" s="93"/>
      <c r="I363" s="28"/>
      <c r="J363" s="28"/>
    </row>
    <row r="364" spans="1:10">
      <c r="A364" s="28"/>
      <c r="B364" s="28"/>
      <c r="C364" s="28"/>
      <c r="D364" s="28"/>
      <c r="E364" s="28"/>
      <c r="F364" s="28"/>
      <c r="G364" s="28"/>
      <c r="H364" s="93"/>
      <c r="I364" s="28"/>
      <c r="J364" s="28"/>
    </row>
    <row r="365" spans="1:10">
      <c r="A365" s="28"/>
      <c r="B365" s="28"/>
      <c r="C365" s="28"/>
      <c r="D365" s="28"/>
      <c r="E365" s="28"/>
      <c r="F365" s="28"/>
      <c r="G365" s="28"/>
      <c r="H365" s="93"/>
      <c r="I365" s="28"/>
      <c r="J365" s="28"/>
    </row>
    <row r="366" spans="1:10">
      <c r="A366" s="28"/>
      <c r="B366" s="28"/>
      <c r="C366" s="28"/>
      <c r="D366" s="28"/>
      <c r="E366" s="28"/>
      <c r="F366" s="28"/>
      <c r="G366" s="28"/>
      <c r="H366" s="93"/>
      <c r="I366" s="28"/>
      <c r="J366" s="28"/>
    </row>
    <row r="367" spans="1:10">
      <c r="A367" s="28"/>
      <c r="B367" s="28"/>
      <c r="C367" s="28"/>
      <c r="D367" s="28"/>
      <c r="E367" s="28"/>
      <c r="F367" s="28"/>
      <c r="G367" s="28"/>
      <c r="H367" s="93"/>
      <c r="I367" s="28"/>
      <c r="J367" s="28"/>
    </row>
    <row r="368" spans="1:10">
      <c r="A368" s="28"/>
      <c r="B368" s="28"/>
      <c r="C368" s="28"/>
      <c r="D368" s="28"/>
      <c r="E368" s="28"/>
      <c r="F368" s="28"/>
      <c r="G368" s="28"/>
      <c r="H368" s="93"/>
      <c r="I368" s="28"/>
      <c r="J368" s="28"/>
    </row>
    <row r="369" spans="1:10">
      <c r="A369" s="28"/>
      <c r="B369" s="28"/>
      <c r="C369" s="28"/>
      <c r="D369" s="28"/>
      <c r="E369" s="28"/>
      <c r="F369" s="28"/>
      <c r="G369" s="28"/>
      <c r="H369" s="93"/>
      <c r="I369" s="28"/>
      <c r="J369" s="28"/>
    </row>
    <row r="370" spans="1:10">
      <c r="A370" s="28"/>
      <c r="B370" s="28"/>
      <c r="C370" s="28"/>
      <c r="D370" s="28"/>
      <c r="E370" s="28"/>
      <c r="F370" s="28"/>
      <c r="G370" s="28"/>
      <c r="H370" s="93"/>
      <c r="I370" s="28"/>
      <c r="J370" s="28"/>
    </row>
    <row r="371" spans="1:10">
      <c r="A371" s="28"/>
      <c r="B371" s="28"/>
      <c r="C371" s="28"/>
      <c r="D371" s="28"/>
      <c r="E371" s="28"/>
      <c r="F371" s="28"/>
      <c r="G371" s="28"/>
      <c r="H371" s="93"/>
      <c r="I371" s="28"/>
      <c r="J371" s="28"/>
    </row>
    <row r="372" spans="1:10">
      <c r="A372" s="28"/>
      <c r="B372" s="28"/>
      <c r="C372" s="28"/>
      <c r="D372" s="28"/>
      <c r="E372" s="28"/>
      <c r="F372" s="28"/>
      <c r="G372" s="28"/>
      <c r="H372" s="93"/>
      <c r="I372" s="28"/>
      <c r="J372" s="28"/>
    </row>
    <row r="373" spans="1:10">
      <c r="A373" s="28"/>
      <c r="B373" s="28"/>
      <c r="C373" s="28"/>
      <c r="D373" s="28"/>
      <c r="E373" s="28"/>
      <c r="F373" s="28"/>
      <c r="G373" s="28"/>
      <c r="H373" s="93"/>
      <c r="I373" s="28"/>
      <c r="J373" s="28"/>
    </row>
    <row r="374" spans="1:10">
      <c r="A374" s="28"/>
      <c r="B374" s="28"/>
      <c r="C374" s="28"/>
      <c r="D374" s="28"/>
      <c r="E374" s="28"/>
      <c r="F374" s="28"/>
      <c r="G374" s="28"/>
      <c r="H374" s="93"/>
      <c r="I374" s="28"/>
      <c r="J374" s="28"/>
    </row>
    <row r="375" spans="1:10">
      <c r="A375" s="28"/>
      <c r="B375" s="28"/>
      <c r="C375" s="28"/>
      <c r="D375" s="28"/>
      <c r="E375" s="28"/>
      <c r="F375" s="28"/>
      <c r="G375" s="28"/>
      <c r="H375" s="93"/>
      <c r="I375" s="28"/>
      <c r="J375" s="28"/>
    </row>
    <row r="376" spans="1:10">
      <c r="A376" s="28"/>
      <c r="B376" s="28"/>
      <c r="C376" s="28"/>
      <c r="D376" s="28"/>
      <c r="E376" s="28"/>
      <c r="F376" s="28"/>
      <c r="G376" s="28"/>
      <c r="H376" s="93"/>
      <c r="I376" s="28"/>
      <c r="J376" s="28"/>
    </row>
    <row r="377" spans="1:10">
      <c r="A377" s="28"/>
      <c r="B377" s="28"/>
      <c r="C377" s="28"/>
      <c r="D377" s="28"/>
      <c r="E377" s="28"/>
      <c r="F377" s="28"/>
      <c r="G377" s="28"/>
      <c r="H377" s="93"/>
      <c r="I377" s="28"/>
      <c r="J377" s="28"/>
    </row>
    <row r="378" spans="1:10">
      <c r="A378" s="28"/>
      <c r="B378" s="28"/>
      <c r="C378" s="28"/>
      <c r="D378" s="28"/>
      <c r="E378" s="28"/>
      <c r="F378" s="28"/>
      <c r="G378" s="28"/>
      <c r="H378" s="93"/>
      <c r="I378" s="28"/>
      <c r="J378" s="28"/>
    </row>
    <row r="379" spans="1:10">
      <c r="A379" s="28"/>
      <c r="B379" s="28"/>
      <c r="C379" s="28"/>
      <c r="D379" s="28"/>
      <c r="E379" s="28"/>
      <c r="F379" s="28"/>
      <c r="G379" s="28"/>
      <c r="H379" s="93"/>
      <c r="I379" s="28"/>
      <c r="J379" s="28"/>
    </row>
    <row r="380" spans="1:10">
      <c r="A380" s="28"/>
      <c r="B380" s="28"/>
      <c r="C380" s="28"/>
      <c r="D380" s="28"/>
      <c r="E380" s="28"/>
      <c r="F380" s="28"/>
      <c r="G380" s="28"/>
      <c r="H380" s="93"/>
      <c r="I380" s="28"/>
      <c r="J380" s="28"/>
    </row>
    <row r="381" spans="1:10">
      <c r="A381" s="28"/>
      <c r="B381" s="28"/>
      <c r="C381" s="28"/>
      <c r="D381" s="28"/>
      <c r="E381" s="28"/>
      <c r="F381" s="28"/>
      <c r="G381" s="28"/>
      <c r="H381" s="93"/>
      <c r="I381" s="28"/>
      <c r="J381" s="28"/>
    </row>
    <row r="382" spans="1:10">
      <c r="A382" s="28"/>
      <c r="B382" s="28"/>
      <c r="C382" s="28"/>
      <c r="D382" s="28"/>
      <c r="E382" s="28"/>
      <c r="F382" s="28"/>
      <c r="G382" s="28"/>
      <c r="H382" s="93"/>
      <c r="I382" s="28"/>
      <c r="J382" s="28"/>
    </row>
    <row r="383" spans="1:10">
      <c r="A383" s="28"/>
      <c r="B383" s="28"/>
      <c r="C383" s="28"/>
      <c r="D383" s="28"/>
      <c r="E383" s="28"/>
      <c r="F383" s="28"/>
      <c r="G383" s="28"/>
      <c r="H383" s="93"/>
      <c r="I383" s="28"/>
      <c r="J383" s="28"/>
    </row>
    <row r="384" spans="1:10">
      <c r="A384" s="28"/>
      <c r="B384" s="28"/>
      <c r="C384" s="28"/>
      <c r="D384" s="28"/>
      <c r="E384" s="28"/>
      <c r="F384" s="28"/>
      <c r="G384" s="28"/>
      <c r="H384" s="93"/>
      <c r="I384" s="28"/>
      <c r="J384" s="28"/>
    </row>
    <row r="385" spans="1:10">
      <c r="A385" s="28"/>
      <c r="B385" s="28"/>
      <c r="C385" s="28"/>
      <c r="D385" s="28"/>
      <c r="E385" s="28"/>
      <c r="F385" s="28"/>
      <c r="G385" s="28"/>
      <c r="H385" s="93"/>
      <c r="I385" s="28"/>
      <c r="J385" s="28"/>
    </row>
    <row r="386" spans="1:10">
      <c r="A386" s="28"/>
      <c r="B386" s="28"/>
      <c r="C386" s="28"/>
      <c r="D386" s="28"/>
      <c r="E386" s="28"/>
      <c r="F386" s="28"/>
      <c r="G386" s="28"/>
      <c r="H386" s="93"/>
      <c r="I386" s="28"/>
      <c r="J386" s="28"/>
    </row>
    <row r="387" spans="1:10">
      <c r="A387" s="28"/>
      <c r="B387" s="28"/>
      <c r="C387" s="28"/>
      <c r="D387" s="28"/>
      <c r="E387" s="28"/>
      <c r="F387" s="28"/>
      <c r="G387" s="28"/>
      <c r="H387" s="93"/>
      <c r="I387" s="28"/>
      <c r="J387" s="28"/>
    </row>
    <row r="388" spans="1:10">
      <c r="A388" s="28"/>
      <c r="B388" s="28"/>
      <c r="C388" s="28"/>
      <c r="D388" s="28"/>
      <c r="E388" s="28"/>
      <c r="F388" s="28"/>
      <c r="G388" s="28"/>
      <c r="H388" s="93"/>
      <c r="I388" s="28"/>
      <c r="J388" s="28"/>
    </row>
    <row r="389" spans="1:10">
      <c r="A389" s="28"/>
      <c r="B389" s="28"/>
      <c r="C389" s="28"/>
      <c r="D389" s="28"/>
      <c r="E389" s="28"/>
      <c r="F389" s="28"/>
      <c r="G389" s="28"/>
      <c r="H389" s="93"/>
      <c r="I389" s="28"/>
      <c r="J389" s="28"/>
    </row>
    <row r="390" spans="1:10">
      <c r="A390" s="28"/>
      <c r="B390" s="28"/>
      <c r="C390" s="28"/>
      <c r="D390" s="28"/>
      <c r="E390" s="28"/>
      <c r="F390" s="28"/>
      <c r="G390" s="28"/>
      <c r="H390" s="93"/>
      <c r="I390" s="28"/>
      <c r="J390" s="28"/>
    </row>
    <row r="391" spans="1:10">
      <c r="A391" s="28"/>
      <c r="B391" s="28"/>
      <c r="C391" s="28"/>
      <c r="D391" s="28"/>
      <c r="E391" s="28"/>
      <c r="F391" s="28"/>
      <c r="G391" s="28"/>
      <c r="H391" s="93"/>
      <c r="I391" s="28"/>
      <c r="J391" s="28"/>
    </row>
    <row r="392" spans="1:10">
      <c r="A392" s="28"/>
      <c r="B392" s="28"/>
      <c r="C392" s="28"/>
      <c r="D392" s="28"/>
      <c r="E392" s="28"/>
      <c r="F392" s="28"/>
      <c r="G392" s="28"/>
      <c r="H392" s="93"/>
      <c r="I392" s="28"/>
      <c r="J392" s="28"/>
    </row>
    <row r="393" spans="1:10">
      <c r="A393" s="28"/>
      <c r="B393" s="28"/>
      <c r="C393" s="28"/>
      <c r="D393" s="28"/>
      <c r="E393" s="28"/>
      <c r="F393" s="28"/>
      <c r="G393" s="28"/>
      <c r="H393" s="93"/>
      <c r="I393" s="28"/>
      <c r="J393" s="28"/>
    </row>
    <row r="394" spans="1:10">
      <c r="A394" s="28"/>
      <c r="B394" s="28"/>
      <c r="C394" s="28"/>
      <c r="D394" s="28"/>
      <c r="E394" s="28"/>
      <c r="F394" s="28"/>
      <c r="G394" s="28"/>
      <c r="H394" s="93"/>
      <c r="I394" s="28"/>
      <c r="J394" s="28"/>
    </row>
    <row r="395" spans="1:10">
      <c r="A395" s="28"/>
      <c r="B395" s="28"/>
      <c r="C395" s="28"/>
      <c r="D395" s="28"/>
      <c r="E395" s="28"/>
      <c r="F395" s="28"/>
      <c r="G395" s="28"/>
      <c r="H395" s="93"/>
      <c r="I395" s="28"/>
      <c r="J395" s="28"/>
    </row>
    <row r="396" spans="1:10">
      <c r="A396" s="28"/>
      <c r="B396" s="28"/>
      <c r="C396" s="28"/>
      <c r="D396" s="28"/>
      <c r="E396" s="28"/>
      <c r="F396" s="28"/>
      <c r="G396" s="28"/>
      <c r="H396" s="93"/>
      <c r="I396" s="28"/>
      <c r="J396" s="28"/>
    </row>
    <row r="397" spans="1:10">
      <c r="A397" s="28"/>
      <c r="B397" s="28"/>
      <c r="C397" s="28"/>
      <c r="D397" s="28"/>
      <c r="E397" s="28"/>
      <c r="F397" s="28"/>
      <c r="G397" s="28"/>
      <c r="H397" s="93"/>
      <c r="I397" s="28"/>
      <c r="J397" s="28"/>
    </row>
    <row r="398" spans="1:10">
      <c r="A398" s="28"/>
      <c r="B398" s="28"/>
      <c r="C398" s="28"/>
      <c r="D398" s="28"/>
      <c r="E398" s="28"/>
      <c r="F398" s="28"/>
      <c r="G398" s="28"/>
      <c r="H398" s="93"/>
      <c r="I398" s="28"/>
      <c r="J398" s="28"/>
    </row>
    <row r="399" spans="1:10">
      <c r="A399" s="28"/>
      <c r="B399" s="28"/>
      <c r="C399" s="28"/>
      <c r="D399" s="28"/>
      <c r="E399" s="28"/>
      <c r="F399" s="28"/>
      <c r="G399" s="28"/>
      <c r="H399" s="93"/>
      <c r="I399" s="28"/>
      <c r="J399" s="28"/>
    </row>
    <row r="400" spans="1:10">
      <c r="A400" s="28"/>
      <c r="B400" s="28"/>
      <c r="C400" s="28"/>
      <c r="D400" s="28"/>
      <c r="E400" s="28"/>
      <c r="F400" s="28"/>
      <c r="G400" s="28"/>
      <c r="H400" s="93"/>
      <c r="I400" s="28"/>
      <c r="J400" s="28"/>
    </row>
    <row r="401" spans="1:10">
      <c r="A401" s="28"/>
      <c r="B401" s="28"/>
      <c r="C401" s="28"/>
      <c r="D401" s="28"/>
      <c r="E401" s="28"/>
      <c r="F401" s="28"/>
      <c r="G401" s="28"/>
      <c r="H401" s="93"/>
      <c r="I401" s="28"/>
      <c r="J401" s="28"/>
    </row>
    <row r="402" spans="1:10">
      <c r="A402" s="28"/>
      <c r="B402" s="28"/>
      <c r="C402" s="28"/>
      <c r="D402" s="28"/>
      <c r="E402" s="28"/>
      <c r="F402" s="28"/>
      <c r="G402" s="28"/>
      <c r="H402" s="93"/>
      <c r="I402" s="28"/>
      <c r="J402" s="28"/>
    </row>
    <row r="403" spans="1:10">
      <c r="A403" s="28"/>
      <c r="B403" s="28"/>
      <c r="C403" s="28"/>
      <c r="D403" s="28"/>
      <c r="E403" s="28"/>
      <c r="F403" s="28"/>
      <c r="G403" s="28"/>
      <c r="H403" s="93"/>
      <c r="I403" s="28"/>
      <c r="J403" s="28"/>
    </row>
    <row r="404" spans="1:10">
      <c r="A404" s="28"/>
      <c r="B404" s="28"/>
      <c r="C404" s="28"/>
      <c r="D404" s="28"/>
      <c r="E404" s="28"/>
      <c r="F404" s="28"/>
      <c r="G404" s="28"/>
      <c r="H404" s="93"/>
      <c r="I404" s="28"/>
      <c r="J404" s="28"/>
    </row>
    <row r="405" spans="1:10">
      <c r="A405" s="28"/>
      <c r="B405" s="28"/>
      <c r="C405" s="28"/>
      <c r="D405" s="28"/>
      <c r="E405" s="28"/>
      <c r="F405" s="28"/>
      <c r="G405" s="28"/>
      <c r="H405" s="93"/>
      <c r="I405" s="28"/>
      <c r="J405" s="28"/>
    </row>
    <row r="406" spans="1:10">
      <c r="A406" s="28"/>
      <c r="B406" s="28"/>
      <c r="C406" s="28"/>
      <c r="D406" s="28"/>
      <c r="E406" s="28"/>
      <c r="F406" s="28"/>
      <c r="G406" s="28"/>
      <c r="H406" s="93"/>
      <c r="I406" s="28"/>
      <c r="J406" s="28"/>
    </row>
    <row r="407" spans="1:10">
      <c r="A407" s="28"/>
      <c r="B407" s="28"/>
      <c r="C407" s="28"/>
      <c r="D407" s="28"/>
      <c r="E407" s="28"/>
      <c r="F407" s="28"/>
      <c r="G407" s="28"/>
      <c r="H407" s="93"/>
      <c r="I407" s="28"/>
      <c r="J407" s="28"/>
    </row>
    <row r="408" spans="1:10">
      <c r="A408" s="28"/>
      <c r="B408" s="28"/>
      <c r="C408" s="28"/>
      <c r="D408" s="28"/>
      <c r="E408" s="28"/>
      <c r="F408" s="28"/>
      <c r="G408" s="28"/>
      <c r="H408" s="93"/>
      <c r="I408" s="28"/>
      <c r="J408" s="28"/>
    </row>
    <row r="409" spans="1:10">
      <c r="A409" s="28"/>
      <c r="B409" s="28"/>
      <c r="C409" s="28"/>
      <c r="D409" s="28"/>
      <c r="E409" s="28"/>
      <c r="F409" s="28"/>
      <c r="G409" s="28"/>
      <c r="H409" s="93"/>
      <c r="I409" s="28"/>
      <c r="J409" s="28"/>
    </row>
    <row r="410" spans="1:10">
      <c r="A410" s="28"/>
      <c r="B410" s="28"/>
      <c r="C410" s="28"/>
      <c r="D410" s="28"/>
      <c r="E410" s="28"/>
      <c r="F410" s="28"/>
      <c r="G410" s="28"/>
      <c r="H410" s="93"/>
      <c r="I410" s="28"/>
      <c r="J410" s="28"/>
    </row>
    <row r="411" spans="1:10">
      <c r="A411" s="28"/>
      <c r="B411" s="28"/>
      <c r="C411" s="28"/>
      <c r="D411" s="28"/>
      <c r="E411" s="28"/>
      <c r="F411" s="28"/>
      <c r="G411" s="28"/>
      <c r="H411" s="93"/>
      <c r="I411" s="28"/>
      <c r="J411" s="28"/>
    </row>
    <row r="412" spans="1:10">
      <c r="A412" s="28"/>
      <c r="B412" s="28"/>
      <c r="C412" s="28"/>
      <c r="D412" s="28"/>
      <c r="E412" s="28"/>
      <c r="F412" s="28"/>
      <c r="G412" s="28"/>
      <c r="H412" s="93"/>
      <c r="I412" s="28"/>
      <c r="J412" s="28"/>
    </row>
    <row r="413" spans="1:10">
      <c r="A413" s="28"/>
      <c r="B413" s="28"/>
      <c r="C413" s="28"/>
      <c r="D413" s="28"/>
      <c r="E413" s="28"/>
      <c r="F413" s="28"/>
      <c r="G413" s="28"/>
      <c r="H413" s="93"/>
      <c r="I413" s="28"/>
      <c r="J413" s="28"/>
    </row>
    <row r="414" spans="1:10">
      <c r="A414" s="28"/>
      <c r="B414" s="28"/>
      <c r="C414" s="28"/>
      <c r="D414" s="28"/>
      <c r="E414" s="28"/>
      <c r="F414" s="28"/>
      <c r="G414" s="28"/>
      <c r="H414" s="93"/>
      <c r="I414" s="28"/>
      <c r="J414" s="28"/>
    </row>
    <row r="415" spans="1:10">
      <c r="A415" s="28"/>
      <c r="B415" s="28"/>
      <c r="C415" s="28"/>
      <c r="D415" s="28"/>
      <c r="E415" s="28"/>
      <c r="F415" s="28"/>
      <c r="G415" s="28"/>
      <c r="H415" s="93"/>
      <c r="I415" s="28"/>
      <c r="J415" s="28"/>
    </row>
    <row r="416" spans="1:10">
      <c r="A416" s="28"/>
      <c r="B416" s="28"/>
      <c r="C416" s="28"/>
      <c r="D416" s="28"/>
      <c r="E416" s="28"/>
      <c r="F416" s="28"/>
      <c r="G416" s="28"/>
      <c r="H416" s="93"/>
      <c r="I416" s="28"/>
      <c r="J416" s="28"/>
    </row>
    <row r="417" spans="1:10">
      <c r="A417" s="28"/>
      <c r="B417" s="28"/>
      <c r="C417" s="28"/>
      <c r="D417" s="28"/>
      <c r="E417" s="28"/>
      <c r="F417" s="28"/>
      <c r="G417" s="28"/>
      <c r="H417" s="93"/>
      <c r="I417" s="28"/>
      <c r="J417" s="28"/>
    </row>
    <row r="418" spans="1:10">
      <c r="A418" s="28"/>
      <c r="B418" s="28"/>
      <c r="C418" s="28"/>
      <c r="D418" s="28"/>
      <c r="E418" s="28"/>
      <c r="F418" s="28"/>
      <c r="G418" s="28"/>
      <c r="H418" s="93"/>
      <c r="I418" s="28"/>
      <c r="J418" s="28"/>
    </row>
    <row r="419" spans="1:10">
      <c r="A419" s="28"/>
      <c r="B419" s="28"/>
      <c r="C419" s="28"/>
      <c r="D419" s="28"/>
      <c r="E419" s="28"/>
      <c r="F419" s="28"/>
      <c r="G419" s="28"/>
      <c r="H419" s="93"/>
      <c r="I419" s="28"/>
      <c r="J419" s="28"/>
    </row>
    <row r="420" spans="1:10">
      <c r="A420" s="28"/>
      <c r="B420" s="28"/>
      <c r="C420" s="28"/>
      <c r="D420" s="28"/>
      <c r="E420" s="28"/>
      <c r="F420" s="28"/>
      <c r="G420" s="28"/>
      <c r="H420" s="93"/>
      <c r="I420" s="28"/>
      <c r="J420" s="28"/>
    </row>
    <row r="421" spans="1:10">
      <c r="A421" s="28"/>
      <c r="B421" s="28"/>
      <c r="C421" s="28"/>
      <c r="D421" s="28"/>
      <c r="E421" s="28"/>
      <c r="F421" s="28"/>
      <c r="G421" s="28"/>
      <c r="H421" s="93"/>
      <c r="I421" s="28"/>
      <c r="J421" s="28"/>
    </row>
    <row r="422" spans="1:10">
      <c r="A422" s="28"/>
      <c r="B422" s="28"/>
      <c r="C422" s="28"/>
      <c r="D422" s="28"/>
      <c r="E422" s="28"/>
      <c r="F422" s="28"/>
      <c r="G422" s="28"/>
      <c r="H422" s="93"/>
      <c r="I422" s="28"/>
      <c r="J422" s="28"/>
    </row>
    <row r="423" spans="1:10">
      <c r="A423" s="28"/>
      <c r="B423" s="28"/>
      <c r="C423" s="28"/>
      <c r="D423" s="28"/>
      <c r="E423" s="28"/>
      <c r="F423" s="28"/>
      <c r="G423" s="28"/>
      <c r="H423" s="93"/>
      <c r="I423" s="28"/>
      <c r="J423" s="28"/>
    </row>
    <row r="424" spans="1:10">
      <c r="A424" s="28"/>
      <c r="B424" s="28"/>
      <c r="C424" s="28"/>
      <c r="D424" s="28"/>
      <c r="E424" s="28"/>
      <c r="F424" s="28"/>
      <c r="G424" s="28"/>
      <c r="H424" s="93"/>
      <c r="I424" s="28"/>
      <c r="J424" s="28"/>
    </row>
    <row r="425" spans="1:10">
      <c r="A425" s="28"/>
      <c r="B425" s="28"/>
      <c r="C425" s="28"/>
      <c r="D425" s="28"/>
      <c r="E425" s="28"/>
      <c r="F425" s="28"/>
      <c r="G425" s="28"/>
      <c r="H425" s="93"/>
      <c r="I425" s="28"/>
      <c r="J425" s="28"/>
    </row>
    <row r="426" spans="1:10">
      <c r="A426" s="28"/>
      <c r="B426" s="28"/>
      <c r="C426" s="28"/>
      <c r="D426" s="28"/>
      <c r="E426" s="28"/>
      <c r="F426" s="28"/>
      <c r="G426" s="28"/>
      <c r="H426" s="93"/>
      <c r="I426" s="28"/>
      <c r="J426" s="28"/>
    </row>
    <row r="427" spans="1:10">
      <c r="A427" s="28"/>
      <c r="B427" s="28"/>
      <c r="C427" s="28"/>
      <c r="D427" s="28"/>
      <c r="E427" s="28"/>
      <c r="F427" s="28"/>
      <c r="G427" s="28"/>
      <c r="H427" s="93"/>
      <c r="I427" s="28"/>
      <c r="J427" s="28"/>
    </row>
    <row r="428" spans="1:10">
      <c r="A428" s="28"/>
      <c r="B428" s="28"/>
      <c r="C428" s="28"/>
      <c r="D428" s="28"/>
      <c r="E428" s="28"/>
      <c r="F428" s="28"/>
      <c r="G428" s="28"/>
      <c r="H428" s="93"/>
      <c r="I428" s="28"/>
      <c r="J428" s="28"/>
    </row>
    <row r="429" spans="1:10">
      <c r="A429" s="28"/>
      <c r="B429" s="28"/>
      <c r="C429" s="28"/>
      <c r="D429" s="28"/>
      <c r="E429" s="28"/>
      <c r="F429" s="28"/>
      <c r="G429" s="28"/>
      <c r="H429" s="93"/>
      <c r="I429" s="28"/>
      <c r="J429" s="28"/>
    </row>
    <row r="430" spans="1:10">
      <c r="A430" s="28"/>
      <c r="B430" s="28"/>
      <c r="C430" s="28"/>
      <c r="D430" s="28"/>
      <c r="E430" s="28"/>
      <c r="F430" s="28"/>
      <c r="G430" s="28"/>
      <c r="H430" s="93"/>
      <c r="I430" s="28"/>
      <c r="J430" s="28"/>
    </row>
    <row r="431" spans="1:10">
      <c r="A431" s="28"/>
      <c r="B431" s="28"/>
      <c r="C431" s="28"/>
      <c r="D431" s="28"/>
      <c r="E431" s="28"/>
      <c r="F431" s="28"/>
      <c r="G431" s="28"/>
      <c r="H431" s="93"/>
      <c r="I431" s="28"/>
      <c r="J431" s="28"/>
    </row>
    <row r="432" spans="1:10">
      <c r="A432" s="28"/>
      <c r="B432" s="28"/>
      <c r="C432" s="28"/>
      <c r="D432" s="28"/>
      <c r="E432" s="28"/>
      <c r="F432" s="28"/>
      <c r="G432" s="28"/>
      <c r="H432" s="93"/>
      <c r="I432" s="28"/>
      <c r="J432" s="28"/>
    </row>
    <row r="433" spans="1:10">
      <c r="A433" s="28"/>
      <c r="B433" s="28"/>
      <c r="C433" s="28"/>
      <c r="D433" s="28"/>
      <c r="E433" s="28"/>
      <c r="F433" s="28"/>
      <c r="G433" s="28"/>
      <c r="H433" s="93"/>
      <c r="I433" s="28"/>
      <c r="J433" s="28"/>
    </row>
    <row r="434" spans="1:10">
      <c r="A434" s="28"/>
      <c r="B434" s="28"/>
      <c r="C434" s="28"/>
      <c r="D434" s="28"/>
      <c r="E434" s="28"/>
      <c r="F434" s="28"/>
      <c r="G434" s="28"/>
      <c r="H434" s="93"/>
      <c r="I434" s="28"/>
      <c r="J434" s="28"/>
    </row>
    <row r="435" spans="1:10">
      <c r="A435" s="28"/>
      <c r="B435" s="28"/>
      <c r="C435" s="28"/>
      <c r="D435" s="28"/>
      <c r="E435" s="28"/>
      <c r="F435" s="28"/>
      <c r="G435" s="28"/>
      <c r="H435" s="93"/>
      <c r="I435" s="28"/>
      <c r="J435" s="28"/>
    </row>
    <row r="436" spans="1:10">
      <c r="A436" s="28"/>
      <c r="B436" s="28"/>
      <c r="C436" s="28"/>
      <c r="D436" s="28"/>
      <c r="E436" s="28"/>
      <c r="F436" s="28"/>
      <c r="G436" s="28"/>
      <c r="H436" s="93"/>
      <c r="I436" s="28"/>
      <c r="J436" s="28"/>
    </row>
    <row r="437" spans="1:10">
      <c r="A437" s="28"/>
      <c r="B437" s="28"/>
      <c r="C437" s="28"/>
      <c r="D437" s="28"/>
      <c r="E437" s="28"/>
      <c r="F437" s="28"/>
      <c r="G437" s="28"/>
      <c r="H437" s="93"/>
      <c r="I437" s="28"/>
      <c r="J437" s="28"/>
    </row>
    <row r="438" spans="1:10">
      <c r="A438" s="28"/>
      <c r="B438" s="28"/>
      <c r="C438" s="28"/>
      <c r="D438" s="28"/>
      <c r="E438" s="28"/>
      <c r="F438" s="28"/>
      <c r="G438" s="28"/>
      <c r="H438" s="93"/>
      <c r="I438" s="28"/>
      <c r="J438" s="28"/>
    </row>
    <row r="439" spans="1:10">
      <c r="A439" s="28"/>
      <c r="B439" s="28"/>
      <c r="C439" s="28"/>
      <c r="D439" s="28"/>
      <c r="E439" s="28"/>
      <c r="F439" s="28"/>
      <c r="G439" s="28"/>
      <c r="H439" s="93"/>
      <c r="I439" s="28"/>
      <c r="J439" s="28"/>
    </row>
    <row r="440" spans="1:10">
      <c r="A440" s="28"/>
      <c r="B440" s="28"/>
      <c r="C440" s="28"/>
      <c r="D440" s="28"/>
      <c r="E440" s="28"/>
      <c r="F440" s="28"/>
      <c r="G440" s="28"/>
      <c r="H440" s="93"/>
      <c r="I440" s="28"/>
      <c r="J440" s="28"/>
    </row>
    <row r="441" spans="1:10">
      <c r="A441" s="28"/>
      <c r="B441" s="28"/>
      <c r="C441" s="28"/>
      <c r="D441" s="28"/>
      <c r="E441" s="28"/>
      <c r="F441" s="28"/>
      <c r="G441" s="28"/>
      <c r="H441" s="93"/>
      <c r="I441" s="28"/>
      <c r="J441" s="28"/>
    </row>
    <row r="442" spans="1:10">
      <c r="A442" s="28"/>
      <c r="B442" s="28"/>
      <c r="C442" s="28"/>
      <c r="D442" s="28"/>
      <c r="E442" s="28"/>
      <c r="F442" s="28"/>
      <c r="G442" s="28"/>
      <c r="H442" s="93"/>
      <c r="I442" s="28"/>
      <c r="J442" s="28"/>
    </row>
    <row r="443" spans="1:10">
      <c r="A443" s="28"/>
      <c r="B443" s="28"/>
      <c r="C443" s="28"/>
      <c r="D443" s="28"/>
      <c r="E443" s="28"/>
      <c r="F443" s="28"/>
      <c r="G443" s="28"/>
      <c r="H443" s="93"/>
      <c r="I443" s="28"/>
      <c r="J443" s="28"/>
    </row>
    <row r="444" spans="1:10">
      <c r="A444" s="28"/>
      <c r="B444" s="28"/>
      <c r="C444" s="28"/>
      <c r="D444" s="28"/>
      <c r="E444" s="28"/>
      <c r="F444" s="28"/>
      <c r="G444" s="28"/>
      <c r="H444" s="93"/>
      <c r="I444" s="28"/>
      <c r="J444" s="28"/>
    </row>
    <row r="445" spans="1:10">
      <c r="A445" s="28"/>
      <c r="B445" s="28"/>
      <c r="C445" s="28"/>
      <c r="D445" s="28"/>
      <c r="E445" s="28"/>
      <c r="F445" s="28"/>
      <c r="G445" s="28"/>
      <c r="H445" s="93"/>
      <c r="I445" s="28"/>
      <c r="J445" s="28"/>
    </row>
    <row r="446" spans="1:10">
      <c r="A446" s="28"/>
      <c r="B446" s="28"/>
      <c r="C446" s="28"/>
      <c r="D446" s="28"/>
      <c r="E446" s="28"/>
      <c r="F446" s="28"/>
      <c r="G446" s="28"/>
      <c r="H446" s="93"/>
      <c r="I446" s="28"/>
      <c r="J446" s="28"/>
    </row>
    <row r="447" spans="1:10">
      <c r="A447" s="28"/>
      <c r="B447" s="28"/>
      <c r="C447" s="28"/>
      <c r="D447" s="28"/>
      <c r="E447" s="28"/>
      <c r="F447" s="28"/>
      <c r="G447" s="28"/>
      <c r="H447" s="93"/>
      <c r="I447" s="28"/>
      <c r="J447" s="28"/>
    </row>
    <row r="448" spans="1:10">
      <c r="A448" s="28"/>
      <c r="B448" s="28"/>
      <c r="C448" s="28"/>
      <c r="D448" s="28"/>
      <c r="E448" s="28"/>
      <c r="F448" s="28"/>
      <c r="G448" s="28"/>
      <c r="H448" s="93"/>
      <c r="I448" s="28"/>
      <c r="J448" s="28"/>
    </row>
    <row r="449" spans="1:10">
      <c r="A449" s="28"/>
      <c r="B449" s="28"/>
      <c r="C449" s="28"/>
      <c r="D449" s="28"/>
      <c r="E449" s="28"/>
      <c r="F449" s="28"/>
      <c r="G449" s="28"/>
      <c r="H449" s="93"/>
      <c r="I449" s="28"/>
      <c r="J449" s="28"/>
    </row>
    <row r="450" spans="1:10">
      <c r="A450" s="28"/>
      <c r="B450" s="28"/>
      <c r="C450" s="28"/>
      <c r="D450" s="28"/>
      <c r="E450" s="28"/>
      <c r="F450" s="28"/>
      <c r="G450" s="28"/>
      <c r="H450" s="93"/>
      <c r="I450" s="28"/>
      <c r="J450" s="28"/>
    </row>
    <row r="451" spans="1:10">
      <c r="A451" s="28"/>
      <c r="B451" s="28"/>
      <c r="C451" s="28"/>
      <c r="D451" s="28"/>
      <c r="E451" s="28"/>
      <c r="F451" s="28"/>
      <c r="G451" s="28"/>
      <c r="H451" s="93"/>
      <c r="I451" s="28"/>
      <c r="J451" s="28"/>
    </row>
    <row r="452" spans="1:10">
      <c r="A452" s="28"/>
      <c r="B452" s="28"/>
      <c r="C452" s="28"/>
      <c r="D452" s="28"/>
      <c r="E452" s="28"/>
      <c r="F452" s="28"/>
      <c r="G452" s="28"/>
      <c r="H452" s="93"/>
      <c r="I452" s="28"/>
      <c r="J452" s="28"/>
    </row>
    <row r="453" spans="1:10">
      <c r="A453" s="28"/>
      <c r="B453" s="28"/>
      <c r="C453" s="28"/>
      <c r="D453" s="28"/>
      <c r="E453" s="28"/>
      <c r="F453" s="28"/>
      <c r="G453" s="28"/>
      <c r="H453" s="93"/>
      <c r="I453" s="28"/>
      <c r="J453" s="28"/>
    </row>
    <row r="454" spans="1:10">
      <c r="A454" s="28"/>
      <c r="B454" s="28"/>
      <c r="C454" s="28"/>
      <c r="D454" s="28"/>
      <c r="E454" s="28"/>
      <c r="F454" s="28"/>
      <c r="G454" s="28"/>
      <c r="H454" s="93"/>
      <c r="I454" s="28"/>
      <c r="J454" s="28"/>
    </row>
    <row r="455" spans="1:10">
      <c r="A455" s="28"/>
      <c r="B455" s="28"/>
      <c r="C455" s="28"/>
      <c r="D455" s="28"/>
      <c r="E455" s="28"/>
      <c r="F455" s="28"/>
      <c r="G455" s="28"/>
      <c r="H455" s="93"/>
      <c r="I455" s="28"/>
      <c r="J455" s="28"/>
    </row>
    <row r="456" spans="1:10">
      <c r="A456" s="28"/>
      <c r="B456" s="28"/>
      <c r="C456" s="28"/>
      <c r="D456" s="28"/>
      <c r="E456" s="28"/>
      <c r="F456" s="28"/>
      <c r="G456" s="28"/>
      <c r="H456" s="93"/>
      <c r="I456" s="28"/>
      <c r="J456" s="28"/>
    </row>
    <row r="457" spans="1:10">
      <c r="A457" s="28"/>
      <c r="B457" s="28"/>
      <c r="C457" s="28"/>
      <c r="D457" s="28"/>
      <c r="E457" s="28"/>
      <c r="F457" s="28"/>
      <c r="G457" s="28"/>
      <c r="H457" s="93"/>
      <c r="I457" s="28"/>
      <c r="J457" s="28"/>
    </row>
    <row r="458" spans="1:10">
      <c r="A458" s="28"/>
      <c r="B458" s="28"/>
      <c r="C458" s="28"/>
      <c r="D458" s="28"/>
      <c r="E458" s="28"/>
      <c r="F458" s="28"/>
      <c r="G458" s="28"/>
      <c r="H458" s="93"/>
      <c r="I458" s="28"/>
      <c r="J458" s="28"/>
    </row>
    <row r="459" spans="1:10">
      <c r="A459" s="28"/>
      <c r="B459" s="28"/>
      <c r="C459" s="28"/>
      <c r="D459" s="28"/>
      <c r="E459" s="28"/>
      <c r="F459" s="28"/>
      <c r="G459" s="28"/>
      <c r="H459" s="93"/>
      <c r="I459" s="28"/>
      <c r="J459" s="28"/>
    </row>
    <row r="460" spans="1:10">
      <c r="A460" s="28"/>
      <c r="B460" s="28"/>
      <c r="C460" s="28"/>
      <c r="D460" s="28"/>
      <c r="E460" s="28"/>
      <c r="F460" s="28"/>
      <c r="G460" s="28"/>
      <c r="H460" s="93"/>
      <c r="I460" s="28"/>
      <c r="J460" s="28"/>
    </row>
    <row r="461" spans="1:10">
      <c r="A461" s="28"/>
      <c r="B461" s="28"/>
      <c r="C461" s="28"/>
      <c r="D461" s="28"/>
      <c r="E461" s="28"/>
      <c r="F461" s="28"/>
      <c r="G461" s="28"/>
      <c r="H461" s="93"/>
      <c r="I461" s="28"/>
      <c r="J461" s="28"/>
    </row>
    <row r="462" spans="1:10">
      <c r="A462" s="28"/>
      <c r="B462" s="28"/>
      <c r="C462" s="28"/>
      <c r="D462" s="28"/>
      <c r="E462" s="28"/>
      <c r="F462" s="28"/>
      <c r="G462" s="28"/>
      <c r="H462" s="93"/>
      <c r="I462" s="28"/>
      <c r="J462" s="28"/>
    </row>
    <row r="463" spans="1:10">
      <c r="A463" s="28"/>
      <c r="B463" s="28"/>
      <c r="C463" s="28"/>
      <c r="D463" s="28"/>
      <c r="E463" s="28"/>
      <c r="F463" s="28"/>
      <c r="G463" s="28"/>
      <c r="H463" s="93"/>
      <c r="I463" s="28"/>
      <c r="J463" s="28"/>
    </row>
    <row r="464" spans="1:10">
      <c r="A464" s="28"/>
      <c r="B464" s="28"/>
      <c r="C464" s="28"/>
      <c r="D464" s="28"/>
      <c r="E464" s="28"/>
      <c r="F464" s="28"/>
      <c r="G464" s="28"/>
      <c r="H464" s="93"/>
      <c r="I464" s="28"/>
      <c r="J464" s="28"/>
    </row>
    <row r="465" spans="1:10">
      <c r="A465" s="28"/>
      <c r="B465" s="28"/>
      <c r="C465" s="28"/>
      <c r="D465" s="28"/>
      <c r="E465" s="28"/>
      <c r="F465" s="28"/>
      <c r="G465" s="28"/>
      <c r="H465" s="93"/>
      <c r="I465" s="28"/>
      <c r="J465" s="28"/>
    </row>
    <row r="466" spans="1:10">
      <c r="A466" s="28"/>
      <c r="B466" s="28"/>
      <c r="C466" s="28"/>
      <c r="D466" s="28"/>
      <c r="E466" s="28"/>
      <c r="F466" s="28"/>
      <c r="G466" s="28"/>
      <c r="H466" s="93"/>
      <c r="I466" s="28"/>
      <c r="J466" s="28"/>
    </row>
    <row r="467" spans="1:10">
      <c r="A467" s="28"/>
      <c r="B467" s="28"/>
      <c r="C467" s="28"/>
      <c r="D467" s="28"/>
      <c r="E467" s="28"/>
      <c r="F467" s="28"/>
      <c r="G467" s="28"/>
      <c r="H467" s="93"/>
      <c r="I467" s="28"/>
      <c r="J467" s="28"/>
    </row>
    <row r="468" spans="1:10">
      <c r="A468" s="28"/>
      <c r="B468" s="28"/>
      <c r="C468" s="28"/>
      <c r="D468" s="28"/>
      <c r="E468" s="28"/>
      <c r="F468" s="28"/>
      <c r="G468" s="28"/>
      <c r="H468" s="93"/>
      <c r="I468" s="28"/>
      <c r="J468" s="28"/>
    </row>
    <row r="469" spans="1:10">
      <c r="A469" s="28"/>
      <c r="B469" s="28"/>
      <c r="C469" s="28"/>
      <c r="D469" s="28"/>
      <c r="E469" s="28"/>
      <c r="F469" s="28"/>
      <c r="G469" s="28"/>
      <c r="H469" s="93"/>
      <c r="I469" s="28"/>
      <c r="J469" s="28"/>
    </row>
    <row r="470" spans="1:10">
      <c r="A470" s="28"/>
      <c r="B470" s="28"/>
      <c r="C470" s="28"/>
      <c r="D470" s="28"/>
      <c r="E470" s="28"/>
      <c r="F470" s="28"/>
      <c r="G470" s="28"/>
      <c r="H470" s="93"/>
      <c r="I470" s="28"/>
      <c r="J470" s="28"/>
    </row>
    <row r="471" spans="1:10">
      <c r="A471" s="28"/>
      <c r="B471" s="28"/>
      <c r="C471" s="28"/>
      <c r="D471" s="28"/>
      <c r="E471" s="28"/>
      <c r="F471" s="28"/>
      <c r="G471" s="28"/>
      <c r="H471" s="93"/>
      <c r="I471" s="28"/>
      <c r="J471" s="28"/>
    </row>
    <row r="472" spans="1:10">
      <c r="A472" s="28"/>
      <c r="B472" s="28"/>
      <c r="C472" s="28"/>
      <c r="D472" s="28"/>
      <c r="E472" s="28"/>
      <c r="F472" s="28"/>
      <c r="G472" s="28"/>
      <c r="H472" s="93"/>
      <c r="I472" s="28"/>
      <c r="J472" s="28"/>
    </row>
    <row r="473" spans="1:10">
      <c r="A473" s="28"/>
      <c r="B473" s="28"/>
      <c r="C473" s="28"/>
      <c r="D473" s="28"/>
      <c r="E473" s="28"/>
      <c r="F473" s="28"/>
      <c r="G473" s="28"/>
      <c r="H473" s="93"/>
      <c r="I473" s="28"/>
      <c r="J473" s="28"/>
    </row>
    <row r="474" spans="1:10">
      <c r="A474" s="28"/>
      <c r="B474" s="28"/>
      <c r="C474" s="28"/>
      <c r="D474" s="28"/>
      <c r="E474" s="28"/>
      <c r="F474" s="28"/>
      <c r="G474" s="28"/>
      <c r="H474" s="93"/>
      <c r="I474" s="28"/>
      <c r="J474" s="28"/>
    </row>
    <row r="475" spans="1:10">
      <c r="A475" s="28"/>
      <c r="B475" s="28"/>
      <c r="C475" s="28"/>
      <c r="D475" s="28"/>
      <c r="E475" s="28"/>
      <c r="F475" s="28"/>
      <c r="G475" s="28"/>
      <c r="H475" s="93"/>
      <c r="I475" s="28"/>
      <c r="J475" s="28"/>
    </row>
    <row r="476" spans="1:10">
      <c r="A476" s="28"/>
      <c r="B476" s="28"/>
      <c r="C476" s="28"/>
      <c r="D476" s="28"/>
      <c r="E476" s="28"/>
      <c r="F476" s="28"/>
      <c r="G476" s="28"/>
      <c r="H476" s="93"/>
      <c r="I476" s="28"/>
      <c r="J476" s="28"/>
    </row>
    <row r="477" spans="1:10">
      <c r="A477" s="28"/>
      <c r="B477" s="28"/>
      <c r="C477" s="28"/>
      <c r="D477" s="28"/>
      <c r="E477" s="28"/>
      <c r="F477" s="28"/>
      <c r="G477" s="28"/>
      <c r="H477" s="93"/>
      <c r="I477" s="28"/>
      <c r="J477" s="28"/>
    </row>
    <row r="478" spans="1:10">
      <c r="A478" s="28"/>
      <c r="B478" s="28"/>
      <c r="C478" s="28"/>
      <c r="D478" s="28"/>
      <c r="E478" s="28"/>
      <c r="F478" s="28"/>
      <c r="G478" s="28"/>
      <c r="H478" s="93"/>
      <c r="I478" s="28"/>
      <c r="J478" s="28"/>
    </row>
    <row r="479" spans="1:10">
      <c r="A479" s="28"/>
      <c r="B479" s="28"/>
      <c r="C479" s="28"/>
      <c r="D479" s="28"/>
      <c r="E479" s="28"/>
      <c r="F479" s="28"/>
      <c r="G479" s="28"/>
      <c r="H479" s="93"/>
      <c r="I479" s="28"/>
      <c r="J479" s="28"/>
    </row>
    <row r="480" spans="1:10">
      <c r="A480" s="28"/>
      <c r="B480" s="28"/>
      <c r="C480" s="28"/>
      <c r="D480" s="28"/>
      <c r="E480" s="28"/>
      <c r="F480" s="28"/>
      <c r="G480" s="28"/>
      <c r="H480" s="93"/>
      <c r="I480" s="28"/>
      <c r="J480" s="28"/>
    </row>
    <row r="481" spans="1:10">
      <c r="A481" s="28"/>
      <c r="B481" s="28"/>
      <c r="C481" s="28"/>
      <c r="D481" s="28"/>
      <c r="E481" s="28"/>
      <c r="F481" s="28"/>
      <c r="G481" s="28"/>
      <c r="H481" s="93"/>
      <c r="I481" s="28"/>
      <c r="J481" s="28"/>
    </row>
    <row r="482" spans="1:10">
      <c r="A482" s="28"/>
      <c r="B482" s="28"/>
      <c r="C482" s="28"/>
      <c r="D482" s="28"/>
      <c r="E482" s="28"/>
      <c r="F482" s="28"/>
      <c r="G482" s="28"/>
      <c r="H482" s="93"/>
      <c r="I482" s="28"/>
      <c r="J482" s="28"/>
    </row>
    <row r="483" spans="1:10">
      <c r="A483" s="28"/>
      <c r="B483" s="28"/>
      <c r="C483" s="28"/>
      <c r="D483" s="28"/>
      <c r="E483" s="28"/>
      <c r="F483" s="28"/>
      <c r="G483" s="28"/>
      <c r="H483" s="93"/>
      <c r="I483" s="28"/>
      <c r="J483" s="28"/>
    </row>
    <row r="484" spans="1:10">
      <c r="A484" s="28"/>
      <c r="B484" s="28"/>
      <c r="C484" s="28"/>
      <c r="D484" s="28"/>
      <c r="E484" s="28"/>
      <c r="F484" s="28"/>
      <c r="G484" s="28"/>
      <c r="H484" s="93"/>
      <c r="I484" s="28"/>
      <c r="J484" s="28"/>
    </row>
    <row r="485" spans="1:10">
      <c r="A485" s="28"/>
      <c r="B485" s="28"/>
      <c r="C485" s="28"/>
      <c r="D485" s="28"/>
      <c r="E485" s="28"/>
      <c r="F485" s="28"/>
      <c r="G485" s="28"/>
      <c r="H485" s="93"/>
      <c r="I485" s="28"/>
      <c r="J485" s="28"/>
    </row>
    <row r="486" spans="1:10">
      <c r="A486" s="28"/>
      <c r="B486" s="28"/>
      <c r="C486" s="28"/>
      <c r="D486" s="28"/>
      <c r="E486" s="28"/>
      <c r="F486" s="28"/>
      <c r="G486" s="28"/>
      <c r="H486" s="93"/>
      <c r="I486" s="28"/>
      <c r="J486" s="28"/>
    </row>
    <row r="487" spans="1:10">
      <c r="A487" s="28"/>
      <c r="B487" s="28"/>
      <c r="C487" s="28"/>
      <c r="D487" s="28"/>
      <c r="E487" s="28"/>
      <c r="F487" s="28"/>
      <c r="G487" s="28"/>
      <c r="H487" s="93"/>
      <c r="I487" s="28"/>
      <c r="J487" s="28"/>
    </row>
    <row r="488" spans="1:10">
      <c r="A488" s="28"/>
      <c r="B488" s="28"/>
      <c r="C488" s="28"/>
      <c r="D488" s="28"/>
      <c r="E488" s="28"/>
      <c r="F488" s="28"/>
      <c r="G488" s="28"/>
      <c r="H488" s="93"/>
      <c r="I488" s="28"/>
      <c r="J488" s="28"/>
    </row>
    <row r="489" spans="1:10">
      <c r="A489" s="28"/>
      <c r="B489" s="28"/>
      <c r="C489" s="28"/>
      <c r="D489" s="28"/>
      <c r="E489" s="28"/>
      <c r="F489" s="28"/>
      <c r="G489" s="28"/>
      <c r="H489" s="93"/>
      <c r="I489" s="28"/>
      <c r="J489" s="28"/>
    </row>
    <row r="490" spans="1:10">
      <c r="A490" s="28"/>
      <c r="B490" s="28"/>
      <c r="C490" s="28"/>
      <c r="D490" s="28"/>
      <c r="E490" s="28"/>
      <c r="F490" s="28"/>
      <c r="G490" s="28"/>
      <c r="H490" s="93"/>
      <c r="I490" s="28"/>
      <c r="J490" s="28"/>
    </row>
    <row r="491" spans="1:10">
      <c r="A491" s="28"/>
      <c r="B491" s="28"/>
      <c r="C491" s="28"/>
      <c r="D491" s="28"/>
      <c r="E491" s="28"/>
      <c r="F491" s="28"/>
      <c r="G491" s="28"/>
      <c r="H491" s="93"/>
      <c r="I491" s="28"/>
      <c r="J491" s="28"/>
    </row>
    <row r="492" spans="1:10">
      <c r="A492" s="28"/>
      <c r="B492" s="28"/>
      <c r="C492" s="28"/>
      <c r="D492" s="28"/>
      <c r="E492" s="28"/>
      <c r="F492" s="28"/>
      <c r="G492" s="28"/>
      <c r="H492" s="93"/>
      <c r="I492" s="28"/>
      <c r="J492" s="28"/>
    </row>
    <row r="493" spans="1:10">
      <c r="A493" s="28"/>
      <c r="B493" s="28"/>
      <c r="C493" s="28"/>
      <c r="D493" s="28"/>
      <c r="E493" s="28"/>
      <c r="F493" s="28"/>
      <c r="G493" s="28"/>
      <c r="H493" s="93"/>
      <c r="I493" s="28"/>
      <c r="J493" s="28"/>
    </row>
    <row r="494" spans="1:10">
      <c r="A494" s="28"/>
      <c r="B494" s="28"/>
      <c r="C494" s="28"/>
      <c r="D494" s="28"/>
      <c r="E494" s="28"/>
      <c r="F494" s="28"/>
      <c r="G494" s="28"/>
      <c r="H494" s="93"/>
      <c r="I494" s="28"/>
      <c r="J494" s="28"/>
    </row>
    <row r="495" spans="1:10">
      <c r="A495" s="28"/>
      <c r="B495" s="28"/>
      <c r="C495" s="28"/>
      <c r="D495" s="28"/>
      <c r="E495" s="28"/>
      <c r="F495" s="28"/>
      <c r="G495" s="28"/>
      <c r="H495" s="93"/>
      <c r="I495" s="28"/>
      <c r="J495" s="28"/>
    </row>
    <row r="496" spans="1:10">
      <c r="A496" s="28"/>
      <c r="B496" s="28"/>
      <c r="C496" s="28"/>
      <c r="D496" s="28"/>
      <c r="E496" s="28"/>
      <c r="F496" s="28"/>
      <c r="G496" s="28"/>
      <c r="H496" s="93"/>
      <c r="I496" s="28"/>
      <c r="J496" s="28"/>
    </row>
    <row r="497" spans="1:10">
      <c r="A497" s="28"/>
      <c r="B497" s="28"/>
      <c r="C497" s="28"/>
      <c r="D497" s="28"/>
      <c r="E497" s="28"/>
      <c r="F497" s="28"/>
      <c r="G497" s="28"/>
      <c r="H497" s="93"/>
      <c r="I497" s="28"/>
      <c r="J497" s="28"/>
    </row>
    <row r="498" spans="1:10">
      <c r="A498" s="28"/>
      <c r="B498" s="28"/>
      <c r="C498" s="28"/>
      <c r="D498" s="28"/>
      <c r="E498" s="28"/>
      <c r="F498" s="28"/>
      <c r="G498" s="28"/>
      <c r="H498" s="93"/>
      <c r="I498" s="28"/>
      <c r="J498" s="28"/>
    </row>
    <row r="499" spans="1:10">
      <c r="A499" s="28"/>
      <c r="B499" s="28"/>
      <c r="C499" s="28"/>
      <c r="D499" s="28"/>
      <c r="E499" s="28"/>
      <c r="F499" s="28"/>
      <c r="G499" s="28"/>
      <c r="H499" s="93"/>
      <c r="I499" s="28"/>
      <c r="J499" s="28"/>
    </row>
    <row r="500" spans="1:10">
      <c r="A500" s="28"/>
      <c r="B500" s="28"/>
      <c r="C500" s="28"/>
      <c r="D500" s="28"/>
      <c r="E500" s="28"/>
      <c r="F500" s="28"/>
      <c r="G500" s="28"/>
      <c r="H500" s="93"/>
      <c r="I500" s="28"/>
      <c r="J500" s="28"/>
    </row>
    <row r="501" spans="1:10">
      <c r="A501" s="28"/>
      <c r="B501" s="28"/>
      <c r="C501" s="28"/>
      <c r="D501" s="28"/>
      <c r="E501" s="28"/>
      <c r="F501" s="28"/>
      <c r="G501" s="28"/>
      <c r="H501" s="93"/>
      <c r="I501" s="28"/>
      <c r="J501" s="28"/>
    </row>
    <row r="502" spans="1:10">
      <c r="A502" s="28"/>
      <c r="B502" s="28"/>
      <c r="C502" s="28"/>
      <c r="D502" s="28"/>
      <c r="E502" s="28"/>
      <c r="F502" s="28"/>
      <c r="G502" s="28"/>
      <c r="H502" s="93"/>
      <c r="I502" s="28"/>
      <c r="J502" s="28"/>
    </row>
    <row r="503" spans="1:10">
      <c r="A503" s="28"/>
      <c r="B503" s="28"/>
      <c r="C503" s="28"/>
      <c r="D503" s="28"/>
      <c r="E503" s="28"/>
      <c r="F503" s="28"/>
      <c r="G503" s="28"/>
      <c r="H503" s="93"/>
      <c r="I503" s="28"/>
      <c r="J503" s="28"/>
    </row>
    <row r="504" spans="1:10">
      <c r="A504" s="28"/>
      <c r="B504" s="28"/>
      <c r="C504" s="28"/>
      <c r="D504" s="28"/>
      <c r="E504" s="28"/>
      <c r="F504" s="28"/>
      <c r="G504" s="28"/>
      <c r="H504" s="93"/>
      <c r="I504" s="28"/>
      <c r="J504" s="28"/>
    </row>
    <row r="505" spans="1:10">
      <c r="A505" s="28"/>
      <c r="B505" s="28"/>
      <c r="C505" s="28"/>
      <c r="D505" s="28"/>
      <c r="E505" s="28"/>
      <c r="F505" s="28"/>
      <c r="G505" s="28"/>
      <c r="H505" s="93"/>
      <c r="I505" s="28"/>
      <c r="J505" s="28"/>
    </row>
    <row r="506" spans="1:10">
      <c r="A506" s="28"/>
      <c r="B506" s="28"/>
      <c r="C506" s="28"/>
      <c r="D506" s="28"/>
      <c r="E506" s="28"/>
      <c r="F506" s="28"/>
      <c r="G506" s="28"/>
      <c r="H506" s="93"/>
      <c r="I506" s="28"/>
      <c r="J506" s="28"/>
    </row>
    <row r="507" spans="1:10">
      <c r="A507" s="28"/>
      <c r="B507" s="28"/>
      <c r="C507" s="28"/>
      <c r="D507" s="28"/>
      <c r="E507" s="28"/>
      <c r="F507" s="28"/>
      <c r="G507" s="28"/>
      <c r="H507" s="93"/>
      <c r="I507" s="28"/>
      <c r="J507" s="28"/>
    </row>
    <row r="508" spans="1:10">
      <c r="A508" s="28"/>
      <c r="B508" s="28"/>
      <c r="C508" s="28"/>
      <c r="D508" s="28"/>
      <c r="E508" s="28"/>
      <c r="F508" s="28"/>
      <c r="G508" s="28"/>
      <c r="H508" s="93"/>
      <c r="I508" s="28"/>
      <c r="J508" s="28"/>
    </row>
    <row r="509" spans="1:10">
      <c r="A509" s="28"/>
      <c r="B509" s="28"/>
      <c r="C509" s="28"/>
      <c r="D509" s="28"/>
      <c r="E509" s="28"/>
      <c r="F509" s="28"/>
      <c r="G509" s="28"/>
      <c r="H509" s="93"/>
      <c r="I509" s="28"/>
      <c r="J509" s="28"/>
    </row>
    <row r="510" spans="1:10">
      <c r="A510" s="28"/>
      <c r="B510" s="28"/>
      <c r="C510" s="28"/>
      <c r="D510" s="28"/>
      <c r="E510" s="28"/>
      <c r="F510" s="28"/>
      <c r="G510" s="28"/>
      <c r="H510" s="93"/>
      <c r="I510" s="28"/>
      <c r="J510" s="28"/>
    </row>
    <row r="511" spans="1:10">
      <c r="A511" s="28"/>
      <c r="B511" s="28"/>
      <c r="C511" s="28"/>
      <c r="D511" s="28"/>
      <c r="E511" s="28"/>
      <c r="F511" s="28"/>
      <c r="G511" s="28"/>
      <c r="H511" s="93"/>
      <c r="I511" s="28"/>
      <c r="J511" s="28"/>
    </row>
    <row r="512" spans="1:10">
      <c r="A512" s="28"/>
      <c r="B512" s="28"/>
      <c r="C512" s="28"/>
      <c r="D512" s="28"/>
      <c r="E512" s="28"/>
      <c r="F512" s="28"/>
      <c r="G512" s="28"/>
      <c r="H512" s="93"/>
      <c r="I512" s="28"/>
      <c r="J512" s="28"/>
    </row>
    <row r="513" spans="1:10">
      <c r="A513" s="28"/>
      <c r="B513" s="28"/>
      <c r="C513" s="28"/>
      <c r="D513" s="28"/>
      <c r="E513" s="28"/>
      <c r="F513" s="28"/>
      <c r="G513" s="28"/>
      <c r="H513" s="93"/>
      <c r="I513" s="28"/>
      <c r="J513" s="28"/>
    </row>
    <row r="514" spans="1:10">
      <c r="A514" s="28"/>
      <c r="B514" s="28"/>
      <c r="C514" s="28"/>
      <c r="D514" s="28"/>
      <c r="E514" s="28"/>
      <c r="F514" s="28"/>
      <c r="G514" s="28"/>
      <c r="H514" s="93"/>
      <c r="I514" s="28"/>
      <c r="J514" s="28"/>
    </row>
    <row r="515" spans="1:10">
      <c r="A515" s="28"/>
      <c r="B515" s="28"/>
      <c r="C515" s="28"/>
      <c r="D515" s="28"/>
      <c r="E515" s="28"/>
      <c r="F515" s="28"/>
      <c r="G515" s="28"/>
      <c r="H515" s="93"/>
      <c r="I515" s="28"/>
      <c r="J515" s="28"/>
    </row>
    <row r="516" spans="1:10">
      <c r="A516" s="28"/>
      <c r="B516" s="28"/>
      <c r="C516" s="28"/>
      <c r="D516" s="28"/>
      <c r="E516" s="28"/>
      <c r="F516" s="28"/>
      <c r="G516" s="28"/>
      <c r="H516" s="93"/>
      <c r="I516" s="28"/>
      <c r="J516" s="28"/>
    </row>
    <row r="517" spans="1:10">
      <c r="A517" s="28"/>
      <c r="B517" s="28"/>
      <c r="C517" s="28"/>
      <c r="D517" s="28"/>
      <c r="E517" s="28"/>
      <c r="F517" s="28"/>
      <c r="G517" s="28"/>
      <c r="H517" s="93"/>
      <c r="I517" s="28"/>
      <c r="J517" s="28"/>
    </row>
    <row r="518" spans="1:10">
      <c r="A518" s="28"/>
      <c r="B518" s="28"/>
      <c r="C518" s="28"/>
      <c r="D518" s="28"/>
      <c r="E518" s="28"/>
      <c r="F518" s="28"/>
      <c r="G518" s="28"/>
      <c r="H518" s="93"/>
      <c r="I518" s="28"/>
      <c r="J518" s="28"/>
    </row>
    <row r="519" spans="1:10">
      <c r="A519" s="28"/>
      <c r="B519" s="28"/>
      <c r="C519" s="28"/>
      <c r="D519" s="28"/>
      <c r="E519" s="28"/>
      <c r="F519" s="28"/>
      <c r="G519" s="28"/>
      <c r="H519" s="93"/>
      <c r="I519" s="28"/>
      <c r="J519" s="28"/>
    </row>
    <row r="520" spans="1:10">
      <c r="A520" s="28"/>
      <c r="B520" s="28"/>
      <c r="C520" s="28"/>
      <c r="D520" s="28"/>
      <c r="E520" s="28"/>
      <c r="F520" s="28"/>
      <c r="G520" s="28"/>
      <c r="H520" s="93"/>
      <c r="I520" s="28"/>
      <c r="J520" s="28"/>
    </row>
    <row r="521" spans="1:10">
      <c r="A521" s="28"/>
      <c r="B521" s="28"/>
      <c r="C521" s="28"/>
      <c r="D521" s="28"/>
      <c r="E521" s="28"/>
      <c r="F521" s="28"/>
      <c r="G521" s="28"/>
      <c r="H521" s="93"/>
      <c r="I521" s="28"/>
      <c r="J521" s="28"/>
    </row>
    <row r="522" spans="1:10">
      <c r="A522" s="28"/>
      <c r="B522" s="28"/>
      <c r="C522" s="28"/>
      <c r="D522" s="28"/>
      <c r="E522" s="28"/>
      <c r="F522" s="28"/>
      <c r="G522" s="28"/>
      <c r="H522" s="93"/>
      <c r="I522" s="28"/>
      <c r="J522" s="28"/>
    </row>
    <row r="523" spans="1:10">
      <c r="A523" s="28"/>
      <c r="B523" s="28"/>
      <c r="C523" s="28"/>
      <c r="D523" s="28"/>
      <c r="E523" s="28"/>
      <c r="F523" s="28"/>
      <c r="G523" s="28"/>
      <c r="H523" s="93"/>
      <c r="I523" s="28"/>
      <c r="J523" s="28"/>
    </row>
    <row r="524" spans="1:10">
      <c r="A524" s="28"/>
      <c r="B524" s="28"/>
      <c r="C524" s="28"/>
      <c r="D524" s="28"/>
      <c r="E524" s="28"/>
      <c r="F524" s="28"/>
      <c r="G524" s="28"/>
      <c r="H524" s="93"/>
      <c r="I524" s="28"/>
      <c r="J524" s="28"/>
    </row>
    <row r="525" spans="1:10">
      <c r="A525" s="28"/>
      <c r="B525" s="28"/>
      <c r="C525" s="28"/>
      <c r="D525" s="28"/>
      <c r="E525" s="28"/>
      <c r="F525" s="28"/>
      <c r="G525" s="28"/>
      <c r="H525" s="93"/>
      <c r="I525" s="28"/>
      <c r="J525" s="28"/>
    </row>
    <row r="526" spans="1:10">
      <c r="A526" s="28"/>
      <c r="B526" s="28"/>
      <c r="C526" s="28"/>
      <c r="D526" s="28"/>
      <c r="E526" s="28"/>
      <c r="F526" s="28"/>
      <c r="G526" s="28"/>
      <c r="H526" s="93"/>
      <c r="I526" s="28"/>
      <c r="J526" s="28"/>
    </row>
    <row r="527" spans="1:10">
      <c r="A527" s="28"/>
      <c r="B527" s="28"/>
      <c r="C527" s="28"/>
      <c r="D527" s="28"/>
      <c r="E527" s="28"/>
      <c r="F527" s="28"/>
      <c r="G527" s="28"/>
      <c r="H527" s="93"/>
      <c r="I527" s="28"/>
      <c r="J527" s="28"/>
    </row>
    <row r="528" spans="1:10">
      <c r="A528" s="28"/>
      <c r="B528" s="28"/>
      <c r="C528" s="28"/>
      <c r="D528" s="28"/>
      <c r="E528" s="28"/>
      <c r="F528" s="28"/>
      <c r="G528" s="28"/>
      <c r="H528" s="93"/>
      <c r="I528" s="28"/>
      <c r="J528" s="28"/>
    </row>
    <row r="529" spans="1:10">
      <c r="A529" s="28"/>
      <c r="B529" s="28"/>
      <c r="C529" s="28"/>
      <c r="D529" s="28"/>
      <c r="E529" s="28"/>
      <c r="F529" s="28"/>
      <c r="G529" s="28"/>
      <c r="H529" s="93"/>
      <c r="I529" s="28"/>
      <c r="J529" s="28"/>
    </row>
    <row r="530" spans="1:10">
      <c r="A530" s="28"/>
      <c r="B530" s="28"/>
      <c r="C530" s="28"/>
      <c r="D530" s="28"/>
      <c r="E530" s="28"/>
      <c r="F530" s="28"/>
      <c r="G530" s="28"/>
      <c r="H530" s="93"/>
      <c r="I530" s="28"/>
      <c r="J530" s="28"/>
    </row>
    <row r="531" spans="1:10">
      <c r="A531" s="28"/>
      <c r="B531" s="28"/>
      <c r="C531" s="28"/>
      <c r="D531" s="28"/>
      <c r="E531" s="28"/>
      <c r="F531" s="28"/>
      <c r="G531" s="28"/>
      <c r="H531" s="93"/>
      <c r="I531" s="28"/>
      <c r="J531" s="28"/>
    </row>
    <row r="532" spans="1:10">
      <c r="A532" s="28"/>
      <c r="B532" s="28"/>
      <c r="C532" s="28"/>
      <c r="D532" s="28"/>
      <c r="E532" s="28"/>
      <c r="F532" s="28"/>
      <c r="G532" s="28"/>
      <c r="H532" s="93"/>
      <c r="I532" s="28"/>
      <c r="J532" s="28"/>
    </row>
    <row r="533" spans="1:10">
      <c r="A533" s="28"/>
      <c r="B533" s="28"/>
      <c r="C533" s="28"/>
      <c r="D533" s="28"/>
      <c r="E533" s="28"/>
      <c r="F533" s="28"/>
      <c r="G533" s="28"/>
      <c r="H533" s="93"/>
      <c r="I533" s="28"/>
      <c r="J533" s="28"/>
    </row>
    <row r="534" spans="1:10">
      <c r="A534" s="28"/>
      <c r="B534" s="28"/>
      <c r="C534" s="28"/>
      <c r="D534" s="28"/>
      <c r="E534" s="28"/>
      <c r="F534" s="28"/>
      <c r="G534" s="28"/>
      <c r="H534" s="93"/>
      <c r="I534" s="28"/>
      <c r="J534" s="28"/>
    </row>
    <row r="535" spans="1:10">
      <c r="A535" s="28"/>
      <c r="B535" s="28"/>
      <c r="C535" s="28"/>
      <c r="D535" s="28"/>
      <c r="E535" s="28"/>
      <c r="F535" s="28"/>
      <c r="G535" s="28"/>
      <c r="H535" s="93"/>
      <c r="I535" s="28"/>
      <c r="J535" s="28"/>
    </row>
    <row r="536" spans="1:10">
      <c r="A536" s="28"/>
      <c r="B536" s="28"/>
      <c r="C536" s="28"/>
      <c r="D536" s="28"/>
      <c r="E536" s="28"/>
      <c r="F536" s="28"/>
      <c r="G536" s="28"/>
      <c r="H536" s="93"/>
      <c r="I536" s="28"/>
      <c r="J536" s="28"/>
    </row>
    <row r="537" spans="1:10">
      <c r="A537" s="28"/>
      <c r="B537" s="28"/>
      <c r="C537" s="28"/>
      <c r="D537" s="28"/>
      <c r="E537" s="28"/>
      <c r="F537" s="28"/>
      <c r="G537" s="28"/>
      <c r="H537" s="93"/>
      <c r="I537" s="28"/>
      <c r="J537" s="28"/>
    </row>
    <row r="538" spans="1:10">
      <c r="A538" s="28"/>
      <c r="B538" s="28"/>
      <c r="C538" s="28"/>
      <c r="D538" s="28"/>
      <c r="E538" s="28"/>
      <c r="F538" s="28"/>
      <c r="G538" s="28"/>
      <c r="H538" s="93"/>
      <c r="I538" s="28"/>
      <c r="J538" s="28"/>
    </row>
    <row r="539" spans="1:10">
      <c r="A539" s="28"/>
      <c r="B539" s="28"/>
      <c r="C539" s="28"/>
      <c r="D539" s="28"/>
      <c r="E539" s="28"/>
      <c r="F539" s="28"/>
      <c r="G539" s="28"/>
      <c r="H539" s="93"/>
      <c r="I539" s="28"/>
      <c r="J539" s="28"/>
    </row>
    <row r="540" spans="1:10">
      <c r="A540" s="28"/>
      <c r="B540" s="28"/>
      <c r="C540" s="28"/>
      <c r="D540" s="28"/>
      <c r="E540" s="28"/>
      <c r="F540" s="28"/>
      <c r="G540" s="28"/>
      <c r="H540" s="93"/>
      <c r="I540" s="28"/>
      <c r="J540" s="28"/>
    </row>
    <row r="541" spans="1:10">
      <c r="A541" s="28"/>
      <c r="B541" s="28"/>
      <c r="C541" s="28"/>
      <c r="D541" s="28"/>
      <c r="E541" s="28"/>
      <c r="F541" s="28"/>
      <c r="G541" s="28"/>
      <c r="H541" s="93"/>
      <c r="I541" s="28"/>
      <c r="J541" s="28"/>
    </row>
    <row r="542" spans="1:10">
      <c r="A542" s="28"/>
      <c r="B542" s="28"/>
      <c r="C542" s="28"/>
      <c r="D542" s="28"/>
      <c r="E542" s="28"/>
      <c r="F542" s="28"/>
      <c r="G542" s="28"/>
      <c r="H542" s="93"/>
      <c r="I542" s="28"/>
      <c r="J542" s="28"/>
    </row>
    <row r="543" spans="1:10">
      <c r="A543" s="28"/>
      <c r="B543" s="28"/>
      <c r="C543" s="28"/>
      <c r="D543" s="28"/>
      <c r="E543" s="28"/>
      <c r="F543" s="28"/>
      <c r="G543" s="28"/>
      <c r="H543" s="93"/>
      <c r="I543" s="28"/>
      <c r="J543" s="28"/>
    </row>
    <row r="544" spans="1:10">
      <c r="A544" s="28"/>
      <c r="B544" s="28"/>
      <c r="C544" s="28"/>
      <c r="D544" s="28"/>
      <c r="E544" s="28"/>
      <c r="F544" s="28"/>
      <c r="G544" s="28"/>
      <c r="H544" s="93"/>
      <c r="I544" s="28"/>
      <c r="J544" s="28"/>
    </row>
    <row r="545" spans="1:10">
      <c r="A545" s="28"/>
      <c r="B545" s="28"/>
      <c r="C545" s="28"/>
      <c r="D545" s="28"/>
      <c r="E545" s="28"/>
      <c r="F545" s="28"/>
      <c r="G545" s="28"/>
      <c r="H545" s="93"/>
      <c r="I545" s="28"/>
      <c r="J545" s="28"/>
    </row>
    <row r="546" spans="1:10">
      <c r="A546" s="28"/>
      <c r="B546" s="28"/>
      <c r="C546" s="28"/>
      <c r="D546" s="28"/>
      <c r="E546" s="28"/>
      <c r="F546" s="28"/>
      <c r="G546" s="28"/>
      <c r="H546" s="93"/>
      <c r="I546" s="28"/>
      <c r="J546" s="28"/>
    </row>
    <row r="547" spans="1:10">
      <c r="A547" s="28"/>
      <c r="B547" s="28"/>
      <c r="C547" s="28"/>
      <c r="D547" s="28"/>
      <c r="E547" s="28"/>
      <c r="F547" s="28"/>
      <c r="G547" s="28"/>
      <c r="H547" s="93"/>
      <c r="I547" s="28"/>
      <c r="J547" s="28"/>
    </row>
    <row r="548" spans="1:10">
      <c r="A548" s="28"/>
      <c r="B548" s="28"/>
      <c r="C548" s="28"/>
      <c r="D548" s="28"/>
      <c r="E548" s="28"/>
      <c r="F548" s="28"/>
      <c r="G548" s="28"/>
      <c r="H548" s="93"/>
      <c r="I548" s="28"/>
      <c r="J548" s="28"/>
    </row>
    <row r="549" spans="1:10">
      <c r="A549" s="28"/>
      <c r="B549" s="28"/>
      <c r="C549" s="28"/>
      <c r="D549" s="28"/>
      <c r="E549" s="28"/>
      <c r="F549" s="28"/>
      <c r="G549" s="28"/>
      <c r="H549" s="93"/>
      <c r="I549" s="28"/>
      <c r="J549" s="28"/>
    </row>
    <row r="550" spans="1:10">
      <c r="A550" s="28"/>
      <c r="B550" s="28"/>
      <c r="C550" s="28"/>
      <c r="D550" s="28"/>
      <c r="E550" s="28"/>
      <c r="F550" s="28"/>
      <c r="G550" s="28"/>
      <c r="H550" s="93"/>
      <c r="I550" s="28"/>
      <c r="J550" s="28"/>
    </row>
    <row r="551" spans="1:10">
      <c r="A551" s="28"/>
      <c r="B551" s="28"/>
      <c r="C551" s="28"/>
      <c r="D551" s="28"/>
      <c r="E551" s="28"/>
      <c r="F551" s="28"/>
      <c r="G551" s="28"/>
      <c r="H551" s="93"/>
      <c r="I551" s="28"/>
      <c r="J551" s="28"/>
    </row>
    <row r="552" spans="1:10">
      <c r="A552" s="28"/>
      <c r="B552" s="28"/>
      <c r="C552" s="28"/>
      <c r="D552" s="28"/>
      <c r="E552" s="28"/>
      <c r="F552" s="28"/>
      <c r="G552" s="28"/>
      <c r="H552" s="93"/>
      <c r="I552" s="28"/>
      <c r="J552" s="28"/>
    </row>
    <row r="553" spans="1:10">
      <c r="A553" s="28"/>
      <c r="B553" s="28"/>
      <c r="C553" s="28"/>
      <c r="D553" s="28"/>
      <c r="E553" s="28"/>
      <c r="F553" s="28"/>
      <c r="G553" s="28"/>
      <c r="H553" s="93"/>
      <c r="I553" s="28"/>
      <c r="J553" s="28"/>
    </row>
    <row r="554" spans="1:10">
      <c r="A554" s="28"/>
      <c r="B554" s="28"/>
      <c r="C554" s="28"/>
      <c r="D554" s="28"/>
      <c r="E554" s="28"/>
      <c r="F554" s="28"/>
      <c r="G554" s="28"/>
      <c r="H554" s="93"/>
      <c r="I554" s="28"/>
      <c r="J554" s="28"/>
    </row>
    <row r="555" spans="1:10">
      <c r="A555" s="28"/>
      <c r="B555" s="28"/>
      <c r="C555" s="28"/>
      <c r="D555" s="28"/>
      <c r="E555" s="28"/>
      <c r="F555" s="28"/>
      <c r="G555" s="28"/>
      <c r="H555" s="93"/>
      <c r="I555" s="28"/>
      <c r="J555" s="28"/>
    </row>
    <row r="556" spans="1:10">
      <c r="A556" s="28"/>
      <c r="B556" s="28"/>
      <c r="C556" s="28"/>
      <c r="D556" s="28"/>
      <c r="E556" s="28"/>
      <c r="F556" s="28"/>
      <c r="G556" s="28"/>
      <c r="H556" s="93"/>
      <c r="I556" s="28"/>
      <c r="J556" s="28"/>
    </row>
    <row r="557" spans="1:10">
      <c r="A557" s="28"/>
      <c r="B557" s="28"/>
      <c r="C557" s="28"/>
      <c r="D557" s="28"/>
      <c r="E557" s="28"/>
      <c r="F557" s="28"/>
      <c r="G557" s="28"/>
      <c r="H557" s="93"/>
      <c r="I557" s="28"/>
      <c r="J557" s="28"/>
    </row>
    <row r="558" spans="1:10">
      <c r="A558" s="28"/>
      <c r="B558" s="28"/>
      <c r="C558" s="28"/>
      <c r="D558" s="28"/>
      <c r="E558" s="28"/>
      <c r="F558" s="28"/>
      <c r="G558" s="28"/>
      <c r="H558" s="93"/>
      <c r="I558" s="28"/>
      <c r="J558" s="28"/>
    </row>
    <row r="559" spans="1:10">
      <c r="A559" s="28"/>
      <c r="B559" s="28"/>
      <c r="C559" s="28"/>
      <c r="D559" s="28"/>
      <c r="E559" s="28"/>
      <c r="F559" s="28"/>
      <c r="G559" s="28"/>
      <c r="H559" s="93"/>
      <c r="I559" s="28"/>
      <c r="J559" s="28"/>
    </row>
    <row r="560" spans="1:10">
      <c r="A560" s="28"/>
      <c r="B560" s="28"/>
      <c r="C560" s="28"/>
      <c r="D560" s="28"/>
      <c r="E560" s="28"/>
      <c r="F560" s="28"/>
      <c r="G560" s="28"/>
      <c r="H560" s="93"/>
      <c r="I560" s="28"/>
      <c r="J560" s="28"/>
    </row>
    <row r="561" spans="1:10">
      <c r="A561" s="28"/>
      <c r="B561" s="28"/>
      <c r="C561" s="28"/>
      <c r="D561" s="28"/>
      <c r="E561" s="28"/>
      <c r="F561" s="28"/>
      <c r="G561" s="28"/>
      <c r="H561" s="93"/>
      <c r="I561" s="28"/>
      <c r="J561" s="28"/>
    </row>
    <row r="562" spans="1:10">
      <c r="A562" s="28"/>
      <c r="B562" s="28"/>
      <c r="C562" s="28"/>
      <c r="D562" s="28"/>
      <c r="E562" s="28"/>
      <c r="F562" s="28"/>
      <c r="G562" s="28"/>
      <c r="H562" s="93"/>
      <c r="I562" s="28"/>
      <c r="J562" s="28"/>
    </row>
    <row r="563" spans="1:10">
      <c r="A563" s="28"/>
      <c r="B563" s="28"/>
      <c r="C563" s="28"/>
      <c r="D563" s="28"/>
      <c r="E563" s="28"/>
      <c r="F563" s="28"/>
      <c r="G563" s="28"/>
      <c r="H563" s="93"/>
      <c r="I563" s="28"/>
      <c r="J563" s="28"/>
    </row>
    <row r="564" spans="1:10">
      <c r="A564" s="28"/>
      <c r="B564" s="28"/>
      <c r="C564" s="28"/>
      <c r="D564" s="28"/>
      <c r="E564" s="28"/>
      <c r="F564" s="28"/>
      <c r="G564" s="28"/>
      <c r="H564" s="93"/>
      <c r="I564" s="28"/>
      <c r="J564" s="28"/>
    </row>
    <row r="565" spans="1:10">
      <c r="A565" s="28"/>
      <c r="B565" s="28"/>
      <c r="C565" s="28"/>
      <c r="D565" s="28"/>
      <c r="E565" s="28"/>
      <c r="F565" s="28"/>
      <c r="G565" s="28"/>
      <c r="H565" s="93"/>
      <c r="I565" s="28"/>
      <c r="J565" s="28"/>
    </row>
    <row r="566" spans="1:10">
      <c r="A566" s="28"/>
      <c r="B566" s="28"/>
      <c r="C566" s="28"/>
      <c r="D566" s="28"/>
      <c r="E566" s="28"/>
      <c r="F566" s="28"/>
      <c r="G566" s="28"/>
      <c r="H566" s="93"/>
      <c r="I566" s="28"/>
      <c r="J566" s="28"/>
    </row>
    <row r="567" spans="1:10">
      <c r="A567" s="28"/>
      <c r="B567" s="28"/>
      <c r="C567" s="28"/>
      <c r="D567" s="28"/>
      <c r="E567" s="28"/>
      <c r="F567" s="28"/>
      <c r="G567" s="28"/>
      <c r="H567" s="93"/>
      <c r="I567" s="28"/>
      <c r="J567" s="28"/>
    </row>
    <row r="568" spans="1:10">
      <c r="A568" s="28"/>
      <c r="B568" s="28"/>
      <c r="C568" s="28"/>
      <c r="D568" s="28"/>
      <c r="E568" s="28"/>
      <c r="F568" s="28"/>
      <c r="G568" s="28"/>
      <c r="H568" s="93"/>
      <c r="I568" s="28"/>
      <c r="J568" s="28"/>
    </row>
    <row r="569" spans="1:10">
      <c r="A569" s="28"/>
      <c r="B569" s="28"/>
      <c r="C569" s="28"/>
      <c r="D569" s="28"/>
      <c r="E569" s="28"/>
      <c r="F569" s="28"/>
      <c r="G569" s="28"/>
      <c r="H569" s="93"/>
      <c r="I569" s="28"/>
      <c r="J569" s="28"/>
    </row>
    <row r="570" spans="1:10">
      <c r="A570" s="28"/>
      <c r="B570" s="28"/>
      <c r="C570" s="28"/>
      <c r="D570" s="28"/>
      <c r="E570" s="28"/>
      <c r="F570" s="28"/>
      <c r="G570" s="28"/>
      <c r="H570" s="93"/>
      <c r="I570" s="28"/>
      <c r="J570" s="28"/>
    </row>
    <row r="571" spans="1:10">
      <c r="A571" s="28"/>
      <c r="B571" s="28"/>
      <c r="C571" s="28"/>
      <c r="D571" s="28"/>
      <c r="E571" s="28"/>
      <c r="F571" s="28"/>
      <c r="G571" s="28"/>
      <c r="H571" s="93"/>
      <c r="I571" s="28"/>
      <c r="J571" s="28"/>
    </row>
    <row r="572" spans="1:10">
      <c r="A572" s="28"/>
      <c r="B572" s="28"/>
      <c r="C572" s="28"/>
      <c r="D572" s="28"/>
      <c r="E572" s="28"/>
      <c r="F572" s="28"/>
      <c r="G572" s="28"/>
      <c r="H572" s="93"/>
      <c r="I572" s="28"/>
      <c r="J572" s="28"/>
    </row>
    <row r="573" spans="1:10">
      <c r="A573" s="28"/>
      <c r="B573" s="28"/>
      <c r="C573" s="28"/>
      <c r="D573" s="28"/>
      <c r="E573" s="28"/>
      <c r="F573" s="28"/>
      <c r="G573" s="28"/>
      <c r="H573" s="93"/>
      <c r="I573" s="28"/>
      <c r="J573" s="28"/>
    </row>
    <row r="574" spans="1:10">
      <c r="A574" s="28"/>
      <c r="B574" s="28"/>
      <c r="C574" s="28"/>
      <c r="D574" s="28"/>
      <c r="E574" s="28"/>
      <c r="F574" s="28"/>
      <c r="G574" s="28"/>
      <c r="H574" s="93"/>
      <c r="I574" s="28"/>
      <c r="J574" s="28"/>
    </row>
    <row r="575" spans="1:10">
      <c r="A575" s="28"/>
      <c r="B575" s="28"/>
      <c r="C575" s="28"/>
      <c r="D575" s="28"/>
      <c r="E575" s="28"/>
      <c r="F575" s="28"/>
      <c r="G575" s="28"/>
      <c r="H575" s="93"/>
      <c r="I575" s="28"/>
      <c r="J575" s="28"/>
    </row>
    <row r="576" spans="1:10">
      <c r="A576" s="28"/>
      <c r="B576" s="28"/>
      <c r="C576" s="28"/>
      <c r="D576" s="28"/>
      <c r="E576" s="28"/>
      <c r="F576" s="28"/>
      <c r="G576" s="28"/>
      <c r="H576" s="93"/>
      <c r="I576" s="28"/>
      <c r="J576" s="28"/>
    </row>
    <row r="577" spans="1:10">
      <c r="A577" s="28"/>
      <c r="B577" s="28"/>
      <c r="C577" s="28"/>
      <c r="D577" s="28"/>
      <c r="E577" s="28"/>
      <c r="F577" s="28"/>
      <c r="G577" s="28"/>
      <c r="H577" s="93"/>
      <c r="I577" s="28"/>
      <c r="J577" s="28"/>
    </row>
    <row r="578" spans="1:10">
      <c r="A578" s="28"/>
      <c r="B578" s="28"/>
      <c r="C578" s="28"/>
      <c r="D578" s="28"/>
      <c r="E578" s="28"/>
      <c r="F578" s="28"/>
      <c r="G578" s="28"/>
      <c r="H578" s="93"/>
      <c r="I578" s="28"/>
      <c r="J578" s="28"/>
    </row>
    <row r="579" spans="1:10">
      <c r="A579" s="28"/>
      <c r="B579" s="28"/>
      <c r="C579" s="28"/>
      <c r="D579" s="28"/>
      <c r="E579" s="28"/>
      <c r="F579" s="28"/>
      <c r="G579" s="28"/>
      <c r="H579" s="93"/>
      <c r="I579" s="28"/>
      <c r="J579" s="28"/>
    </row>
    <row r="580" spans="1:10">
      <c r="A580" s="28"/>
      <c r="B580" s="28"/>
      <c r="C580" s="28"/>
      <c r="D580" s="28"/>
      <c r="E580" s="28"/>
      <c r="F580" s="28"/>
      <c r="G580" s="28"/>
      <c r="H580" s="93"/>
      <c r="I580" s="28"/>
      <c r="J580" s="28"/>
    </row>
    <row r="581" spans="1:10">
      <c r="A581" s="28"/>
      <c r="B581" s="28"/>
      <c r="C581" s="28"/>
      <c r="D581" s="28"/>
      <c r="E581" s="28"/>
      <c r="F581" s="28"/>
      <c r="G581" s="28"/>
      <c r="H581" s="93"/>
      <c r="I581" s="28"/>
      <c r="J581" s="28"/>
    </row>
    <row r="582" spans="1:10">
      <c r="A582" s="28"/>
      <c r="B582" s="28"/>
      <c r="C582" s="28"/>
      <c r="D582" s="28"/>
      <c r="E582" s="28"/>
      <c r="F582" s="28"/>
      <c r="G582" s="28"/>
      <c r="H582" s="93"/>
      <c r="I582" s="28"/>
      <c r="J582" s="28"/>
    </row>
    <row r="583" spans="1:10">
      <c r="A583" s="28"/>
      <c r="B583" s="28"/>
      <c r="C583" s="28"/>
      <c r="D583" s="28"/>
      <c r="E583" s="28"/>
      <c r="F583" s="28"/>
      <c r="G583" s="28"/>
      <c r="H583" s="93"/>
      <c r="I583" s="28"/>
      <c r="J583" s="28"/>
    </row>
    <row r="584" spans="1:10">
      <c r="A584" s="28"/>
      <c r="B584" s="28"/>
      <c r="C584" s="28"/>
      <c r="D584" s="28"/>
      <c r="E584" s="28"/>
      <c r="F584" s="28"/>
      <c r="G584" s="28"/>
      <c r="H584" s="93"/>
      <c r="I584" s="28"/>
      <c r="J584" s="28"/>
    </row>
    <row r="585" spans="1:10">
      <c r="A585" s="28"/>
      <c r="B585" s="28"/>
      <c r="C585" s="28"/>
      <c r="D585" s="28"/>
      <c r="E585" s="28"/>
      <c r="F585" s="28"/>
      <c r="G585" s="28"/>
      <c r="H585" s="93"/>
      <c r="I585" s="28"/>
      <c r="J585" s="28"/>
    </row>
    <row r="586" spans="1:10">
      <c r="A586" s="28"/>
      <c r="B586" s="28"/>
      <c r="C586" s="28"/>
      <c r="D586" s="28"/>
      <c r="E586" s="28"/>
      <c r="F586" s="28"/>
      <c r="G586" s="28"/>
      <c r="H586" s="93"/>
      <c r="I586" s="28"/>
      <c r="J586" s="28"/>
    </row>
    <row r="587" spans="1:10">
      <c r="A587" s="28"/>
      <c r="B587" s="28"/>
      <c r="C587" s="28"/>
      <c r="D587" s="28"/>
      <c r="E587" s="28"/>
      <c r="F587" s="28"/>
      <c r="G587" s="28"/>
      <c r="H587" s="93"/>
      <c r="I587" s="28"/>
      <c r="J587" s="28"/>
    </row>
    <row r="588" spans="1:10">
      <c r="A588" s="28"/>
      <c r="B588" s="28"/>
      <c r="C588" s="28"/>
      <c r="D588" s="28"/>
      <c r="E588" s="28"/>
      <c r="F588" s="28"/>
      <c r="G588" s="28"/>
      <c r="H588" s="93"/>
      <c r="I588" s="28"/>
      <c r="J588" s="28"/>
    </row>
    <row r="589" spans="1:10">
      <c r="A589" s="28"/>
      <c r="B589" s="28"/>
      <c r="C589" s="28"/>
      <c r="D589" s="28"/>
      <c r="E589" s="28"/>
      <c r="F589" s="28"/>
      <c r="G589" s="28"/>
      <c r="H589" s="93"/>
      <c r="I589" s="28"/>
      <c r="J589" s="28"/>
    </row>
    <row r="590" spans="1:10">
      <c r="A590" s="28"/>
      <c r="B590" s="28"/>
      <c r="C590" s="28"/>
      <c r="D590" s="28"/>
      <c r="E590" s="28"/>
      <c r="F590" s="28"/>
      <c r="G590" s="28"/>
      <c r="H590" s="93"/>
      <c r="I590" s="28"/>
      <c r="J590" s="28"/>
    </row>
    <row r="591" spans="1:10">
      <c r="A591" s="28"/>
      <c r="B591" s="28"/>
      <c r="C591" s="28"/>
      <c r="D591" s="28"/>
      <c r="E591" s="28"/>
      <c r="F591" s="28"/>
      <c r="G591" s="28"/>
      <c r="H591" s="93"/>
      <c r="I591" s="28"/>
      <c r="J591" s="28"/>
    </row>
    <row r="592" spans="1:10">
      <c r="A592" s="28"/>
      <c r="B592" s="28"/>
      <c r="C592" s="28"/>
      <c r="D592" s="28"/>
      <c r="E592" s="28"/>
      <c r="F592" s="28"/>
      <c r="G592" s="28"/>
      <c r="H592" s="93"/>
      <c r="I592" s="28"/>
      <c r="J592" s="28"/>
    </row>
    <row r="593" spans="1:10">
      <c r="A593" s="28"/>
      <c r="B593" s="28"/>
      <c r="C593" s="28"/>
      <c r="D593" s="28"/>
      <c r="E593" s="28"/>
      <c r="F593" s="28"/>
      <c r="G593" s="28"/>
      <c r="H593" s="93"/>
      <c r="I593" s="28"/>
      <c r="J593" s="28"/>
    </row>
  </sheetData>
  <mergeCells count="8">
    <mergeCell ref="A51:J51"/>
    <mergeCell ref="A5:A7"/>
    <mergeCell ref="B5:E7"/>
    <mergeCell ref="F5:G7"/>
    <mergeCell ref="H5:H7"/>
    <mergeCell ref="I5:J7"/>
    <mergeCell ref="D9:D10"/>
    <mergeCell ref="A50:J50"/>
  </mergeCells>
  <printOptions gridLines="1"/>
  <pageMargins left="0.64" right="0.22" top="1.38" bottom="0.75" header="0.69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L245"/>
  <sheetViews>
    <sheetView zoomScaleSheetLayoutView="124" workbookViewId="0">
      <pane xSplit="1" ySplit="6" topLeftCell="E229" activePane="bottomRight" state="frozen"/>
      <selection pane="topRight" activeCell="B1" sqref="B1"/>
      <selection pane="bottomLeft" activeCell="A7" sqref="A7"/>
      <selection pane="bottomRight" activeCell="J236" sqref="J236"/>
    </sheetView>
  </sheetViews>
  <sheetFormatPr defaultColWidth="8" defaultRowHeight="12.75"/>
  <cols>
    <col min="1" max="1" width="32.5703125" style="219" customWidth="1"/>
    <col min="2" max="2" width="11.85546875" style="220" hidden="1" customWidth="1"/>
    <col min="3" max="3" width="13.28515625" style="220" hidden="1" customWidth="1"/>
    <col min="4" max="4" width="12.42578125" style="220" customWidth="1"/>
    <col min="5" max="5" width="12.7109375" style="219" customWidth="1"/>
    <col min="6" max="6" width="12.28515625" style="219" customWidth="1"/>
    <col min="7" max="7" width="13.140625" style="219" customWidth="1"/>
    <col min="8" max="8" width="13" style="219" customWidth="1"/>
    <col min="9" max="9" width="13.140625" style="222" customWidth="1"/>
    <col min="10" max="10" width="13.140625" style="219" customWidth="1"/>
    <col min="11" max="11" width="10.85546875" style="113" hidden="1" customWidth="1"/>
    <col min="12" max="12" width="12.42578125" style="220" customWidth="1"/>
    <col min="13" max="242" width="8" style="113"/>
    <col min="243" max="243" width="40.5703125" style="113" customWidth="1"/>
    <col min="244" max="245" width="8" style="113" customWidth="1"/>
    <col min="246" max="246" width="13.28515625" style="113" customWidth="1"/>
    <col min="247" max="247" width="13.5703125" style="113" customWidth="1"/>
    <col min="248" max="248" width="13.85546875" style="113" customWidth="1"/>
    <col min="249" max="249" width="13.140625" style="113" customWidth="1"/>
    <col min="250" max="250" width="13" style="113" customWidth="1"/>
    <col min="251" max="251" width="10.5703125" style="113" customWidth="1"/>
    <col min="252" max="252" width="12.5703125" style="113" customWidth="1"/>
    <col min="253" max="253" width="8" style="113" customWidth="1"/>
    <col min="254" max="255" width="11.85546875" style="113" customWidth="1"/>
    <col min="256" max="256" width="12" style="113" customWidth="1"/>
    <col min="257" max="257" width="12.5703125" style="113" customWidth="1"/>
    <col min="258" max="498" width="8" style="113"/>
    <col min="499" max="499" width="40.5703125" style="113" customWidth="1"/>
    <col min="500" max="501" width="8" style="113" customWidth="1"/>
    <col min="502" max="502" width="13.28515625" style="113" customWidth="1"/>
    <col min="503" max="503" width="13.5703125" style="113" customWidth="1"/>
    <col min="504" max="504" width="13.85546875" style="113" customWidth="1"/>
    <col min="505" max="505" width="13.140625" style="113" customWidth="1"/>
    <col min="506" max="506" width="13" style="113" customWidth="1"/>
    <col min="507" max="507" width="10.5703125" style="113" customWidth="1"/>
    <col min="508" max="508" width="12.5703125" style="113" customWidth="1"/>
    <col min="509" max="509" width="8" style="113" customWidth="1"/>
    <col min="510" max="511" width="11.85546875" style="113" customWidth="1"/>
    <col min="512" max="512" width="12" style="113" customWidth="1"/>
    <col min="513" max="513" width="12.5703125" style="113" customWidth="1"/>
    <col min="514" max="754" width="8" style="113"/>
    <col min="755" max="755" width="40.5703125" style="113" customWidth="1"/>
    <col min="756" max="757" width="8" style="113" customWidth="1"/>
    <col min="758" max="758" width="13.28515625" style="113" customWidth="1"/>
    <col min="759" max="759" width="13.5703125" style="113" customWidth="1"/>
    <col min="760" max="760" width="13.85546875" style="113" customWidth="1"/>
    <col min="761" max="761" width="13.140625" style="113" customWidth="1"/>
    <col min="762" max="762" width="13" style="113" customWidth="1"/>
    <col min="763" max="763" width="10.5703125" style="113" customWidth="1"/>
    <col min="764" max="764" width="12.5703125" style="113" customWidth="1"/>
    <col min="765" max="765" width="8" style="113" customWidth="1"/>
    <col min="766" max="767" width="11.85546875" style="113" customWidth="1"/>
    <col min="768" max="768" width="12" style="113" customWidth="1"/>
    <col min="769" max="769" width="12.5703125" style="113" customWidth="1"/>
    <col min="770" max="1010" width="8" style="113"/>
    <col min="1011" max="1011" width="40.5703125" style="113" customWidth="1"/>
    <col min="1012" max="1013" width="8" style="113" customWidth="1"/>
    <col min="1014" max="1014" width="13.28515625" style="113" customWidth="1"/>
    <col min="1015" max="1015" width="13.5703125" style="113" customWidth="1"/>
    <col min="1016" max="1016" width="13.85546875" style="113" customWidth="1"/>
    <col min="1017" max="1017" width="13.140625" style="113" customWidth="1"/>
    <col min="1018" max="1018" width="13" style="113" customWidth="1"/>
    <col min="1019" max="1019" width="10.5703125" style="113" customWidth="1"/>
    <col min="1020" max="1020" width="12.5703125" style="113" customWidth="1"/>
    <col min="1021" max="1021" width="8" style="113" customWidth="1"/>
    <col min="1022" max="1023" width="11.85546875" style="113" customWidth="1"/>
    <col min="1024" max="1024" width="12" style="113" customWidth="1"/>
    <col min="1025" max="1025" width="12.5703125" style="113" customWidth="1"/>
    <col min="1026" max="1266" width="8" style="113"/>
    <col min="1267" max="1267" width="40.5703125" style="113" customWidth="1"/>
    <col min="1268" max="1269" width="8" style="113" customWidth="1"/>
    <col min="1270" max="1270" width="13.28515625" style="113" customWidth="1"/>
    <col min="1271" max="1271" width="13.5703125" style="113" customWidth="1"/>
    <col min="1272" max="1272" width="13.85546875" style="113" customWidth="1"/>
    <col min="1273" max="1273" width="13.140625" style="113" customWidth="1"/>
    <col min="1274" max="1274" width="13" style="113" customWidth="1"/>
    <col min="1275" max="1275" width="10.5703125" style="113" customWidth="1"/>
    <col min="1276" max="1276" width="12.5703125" style="113" customWidth="1"/>
    <col min="1277" max="1277" width="8" style="113" customWidth="1"/>
    <col min="1278" max="1279" width="11.85546875" style="113" customWidth="1"/>
    <col min="1280" max="1280" width="12" style="113" customWidth="1"/>
    <col min="1281" max="1281" width="12.5703125" style="113" customWidth="1"/>
    <col min="1282" max="1522" width="8" style="113"/>
    <col min="1523" max="1523" width="40.5703125" style="113" customWidth="1"/>
    <col min="1524" max="1525" width="8" style="113" customWidth="1"/>
    <col min="1526" max="1526" width="13.28515625" style="113" customWidth="1"/>
    <col min="1527" max="1527" width="13.5703125" style="113" customWidth="1"/>
    <col min="1528" max="1528" width="13.85546875" style="113" customWidth="1"/>
    <col min="1529" max="1529" width="13.140625" style="113" customWidth="1"/>
    <col min="1530" max="1530" width="13" style="113" customWidth="1"/>
    <col min="1531" max="1531" width="10.5703125" style="113" customWidth="1"/>
    <col min="1532" max="1532" width="12.5703125" style="113" customWidth="1"/>
    <col min="1533" max="1533" width="8" style="113" customWidth="1"/>
    <col min="1534" max="1535" width="11.85546875" style="113" customWidth="1"/>
    <col min="1536" max="1536" width="12" style="113" customWidth="1"/>
    <col min="1537" max="1537" width="12.5703125" style="113" customWidth="1"/>
    <col min="1538" max="1778" width="8" style="113"/>
    <col min="1779" max="1779" width="40.5703125" style="113" customWidth="1"/>
    <col min="1780" max="1781" width="8" style="113" customWidth="1"/>
    <col min="1782" max="1782" width="13.28515625" style="113" customWidth="1"/>
    <col min="1783" max="1783" width="13.5703125" style="113" customWidth="1"/>
    <col min="1784" max="1784" width="13.85546875" style="113" customWidth="1"/>
    <col min="1785" max="1785" width="13.140625" style="113" customWidth="1"/>
    <col min="1786" max="1786" width="13" style="113" customWidth="1"/>
    <col min="1787" max="1787" width="10.5703125" style="113" customWidth="1"/>
    <col min="1788" max="1788" width="12.5703125" style="113" customWidth="1"/>
    <col min="1789" max="1789" width="8" style="113" customWidth="1"/>
    <col min="1790" max="1791" width="11.85546875" style="113" customWidth="1"/>
    <col min="1792" max="1792" width="12" style="113" customWidth="1"/>
    <col min="1793" max="1793" width="12.5703125" style="113" customWidth="1"/>
    <col min="1794" max="2034" width="8" style="113"/>
    <col min="2035" max="2035" width="40.5703125" style="113" customWidth="1"/>
    <col min="2036" max="2037" width="8" style="113" customWidth="1"/>
    <col min="2038" max="2038" width="13.28515625" style="113" customWidth="1"/>
    <col min="2039" max="2039" width="13.5703125" style="113" customWidth="1"/>
    <col min="2040" max="2040" width="13.85546875" style="113" customWidth="1"/>
    <col min="2041" max="2041" width="13.140625" style="113" customWidth="1"/>
    <col min="2042" max="2042" width="13" style="113" customWidth="1"/>
    <col min="2043" max="2043" width="10.5703125" style="113" customWidth="1"/>
    <col min="2044" max="2044" width="12.5703125" style="113" customWidth="1"/>
    <col min="2045" max="2045" width="8" style="113" customWidth="1"/>
    <col min="2046" max="2047" width="11.85546875" style="113" customWidth="1"/>
    <col min="2048" max="2048" width="12" style="113" customWidth="1"/>
    <col min="2049" max="2049" width="12.5703125" style="113" customWidth="1"/>
    <col min="2050" max="2290" width="8" style="113"/>
    <col min="2291" max="2291" width="40.5703125" style="113" customWidth="1"/>
    <col min="2292" max="2293" width="8" style="113" customWidth="1"/>
    <col min="2294" max="2294" width="13.28515625" style="113" customWidth="1"/>
    <col min="2295" max="2295" width="13.5703125" style="113" customWidth="1"/>
    <col min="2296" max="2296" width="13.85546875" style="113" customWidth="1"/>
    <col min="2297" max="2297" width="13.140625" style="113" customWidth="1"/>
    <col min="2298" max="2298" width="13" style="113" customWidth="1"/>
    <col min="2299" max="2299" width="10.5703125" style="113" customWidth="1"/>
    <col min="2300" max="2300" width="12.5703125" style="113" customWidth="1"/>
    <col min="2301" max="2301" width="8" style="113" customWidth="1"/>
    <col min="2302" max="2303" width="11.85546875" style="113" customWidth="1"/>
    <col min="2304" max="2304" width="12" style="113" customWidth="1"/>
    <col min="2305" max="2305" width="12.5703125" style="113" customWidth="1"/>
    <col min="2306" max="2546" width="8" style="113"/>
    <col min="2547" max="2547" width="40.5703125" style="113" customWidth="1"/>
    <col min="2548" max="2549" width="8" style="113" customWidth="1"/>
    <col min="2550" max="2550" width="13.28515625" style="113" customWidth="1"/>
    <col min="2551" max="2551" width="13.5703125" style="113" customWidth="1"/>
    <col min="2552" max="2552" width="13.85546875" style="113" customWidth="1"/>
    <col min="2553" max="2553" width="13.140625" style="113" customWidth="1"/>
    <col min="2554" max="2554" width="13" style="113" customWidth="1"/>
    <col min="2555" max="2555" width="10.5703125" style="113" customWidth="1"/>
    <col min="2556" max="2556" width="12.5703125" style="113" customWidth="1"/>
    <col min="2557" max="2557" width="8" style="113" customWidth="1"/>
    <col min="2558" max="2559" width="11.85546875" style="113" customWidth="1"/>
    <col min="2560" max="2560" width="12" style="113" customWidth="1"/>
    <col min="2561" max="2561" width="12.5703125" style="113" customWidth="1"/>
    <col min="2562" max="2802" width="8" style="113"/>
    <col min="2803" max="2803" width="40.5703125" style="113" customWidth="1"/>
    <col min="2804" max="2805" width="8" style="113" customWidth="1"/>
    <col min="2806" max="2806" width="13.28515625" style="113" customWidth="1"/>
    <col min="2807" max="2807" width="13.5703125" style="113" customWidth="1"/>
    <col min="2808" max="2808" width="13.85546875" style="113" customWidth="1"/>
    <col min="2809" max="2809" width="13.140625" style="113" customWidth="1"/>
    <col min="2810" max="2810" width="13" style="113" customWidth="1"/>
    <col min="2811" max="2811" width="10.5703125" style="113" customWidth="1"/>
    <col min="2812" max="2812" width="12.5703125" style="113" customWidth="1"/>
    <col min="2813" max="2813" width="8" style="113" customWidth="1"/>
    <col min="2814" max="2815" width="11.85546875" style="113" customWidth="1"/>
    <col min="2816" max="2816" width="12" style="113" customWidth="1"/>
    <col min="2817" max="2817" width="12.5703125" style="113" customWidth="1"/>
    <col min="2818" max="3058" width="8" style="113"/>
    <col min="3059" max="3059" width="40.5703125" style="113" customWidth="1"/>
    <col min="3060" max="3061" width="8" style="113" customWidth="1"/>
    <col min="3062" max="3062" width="13.28515625" style="113" customWidth="1"/>
    <col min="3063" max="3063" width="13.5703125" style="113" customWidth="1"/>
    <col min="3064" max="3064" width="13.85546875" style="113" customWidth="1"/>
    <col min="3065" max="3065" width="13.140625" style="113" customWidth="1"/>
    <col min="3066" max="3066" width="13" style="113" customWidth="1"/>
    <col min="3067" max="3067" width="10.5703125" style="113" customWidth="1"/>
    <col min="3068" max="3068" width="12.5703125" style="113" customWidth="1"/>
    <col min="3069" max="3069" width="8" style="113" customWidth="1"/>
    <col min="3070" max="3071" width="11.85546875" style="113" customWidth="1"/>
    <col min="3072" max="3072" width="12" style="113" customWidth="1"/>
    <col min="3073" max="3073" width="12.5703125" style="113" customWidth="1"/>
    <col min="3074" max="3314" width="8" style="113"/>
    <col min="3315" max="3315" width="40.5703125" style="113" customWidth="1"/>
    <col min="3316" max="3317" width="8" style="113" customWidth="1"/>
    <col min="3318" max="3318" width="13.28515625" style="113" customWidth="1"/>
    <col min="3319" max="3319" width="13.5703125" style="113" customWidth="1"/>
    <col min="3320" max="3320" width="13.85546875" style="113" customWidth="1"/>
    <col min="3321" max="3321" width="13.140625" style="113" customWidth="1"/>
    <col min="3322" max="3322" width="13" style="113" customWidth="1"/>
    <col min="3323" max="3323" width="10.5703125" style="113" customWidth="1"/>
    <col min="3324" max="3324" width="12.5703125" style="113" customWidth="1"/>
    <col min="3325" max="3325" width="8" style="113" customWidth="1"/>
    <col min="3326" max="3327" width="11.85546875" style="113" customWidth="1"/>
    <col min="3328" max="3328" width="12" style="113" customWidth="1"/>
    <col min="3329" max="3329" width="12.5703125" style="113" customWidth="1"/>
    <col min="3330" max="3570" width="8" style="113"/>
    <col min="3571" max="3571" width="40.5703125" style="113" customWidth="1"/>
    <col min="3572" max="3573" width="8" style="113" customWidth="1"/>
    <col min="3574" max="3574" width="13.28515625" style="113" customWidth="1"/>
    <col min="3575" max="3575" width="13.5703125" style="113" customWidth="1"/>
    <col min="3576" max="3576" width="13.85546875" style="113" customWidth="1"/>
    <col min="3577" max="3577" width="13.140625" style="113" customWidth="1"/>
    <col min="3578" max="3578" width="13" style="113" customWidth="1"/>
    <col min="3579" max="3579" width="10.5703125" style="113" customWidth="1"/>
    <col min="3580" max="3580" width="12.5703125" style="113" customWidth="1"/>
    <col min="3581" max="3581" width="8" style="113" customWidth="1"/>
    <col min="3582" max="3583" width="11.85546875" style="113" customWidth="1"/>
    <col min="3584" max="3584" width="12" style="113" customWidth="1"/>
    <col min="3585" max="3585" width="12.5703125" style="113" customWidth="1"/>
    <col min="3586" max="3826" width="8" style="113"/>
    <col min="3827" max="3827" width="40.5703125" style="113" customWidth="1"/>
    <col min="3828" max="3829" width="8" style="113" customWidth="1"/>
    <col min="3830" max="3830" width="13.28515625" style="113" customWidth="1"/>
    <col min="3831" max="3831" width="13.5703125" style="113" customWidth="1"/>
    <col min="3832" max="3832" width="13.85546875" style="113" customWidth="1"/>
    <col min="3833" max="3833" width="13.140625" style="113" customWidth="1"/>
    <col min="3834" max="3834" width="13" style="113" customWidth="1"/>
    <col min="3835" max="3835" width="10.5703125" style="113" customWidth="1"/>
    <col min="3836" max="3836" width="12.5703125" style="113" customWidth="1"/>
    <col min="3837" max="3837" width="8" style="113" customWidth="1"/>
    <col min="3838" max="3839" width="11.85546875" style="113" customWidth="1"/>
    <col min="3840" max="3840" width="12" style="113" customWidth="1"/>
    <col min="3841" max="3841" width="12.5703125" style="113" customWidth="1"/>
    <col min="3842" max="4082" width="8" style="113"/>
    <col min="4083" max="4083" width="40.5703125" style="113" customWidth="1"/>
    <col min="4084" max="4085" width="8" style="113" customWidth="1"/>
    <col min="4086" max="4086" width="13.28515625" style="113" customWidth="1"/>
    <col min="4087" max="4087" width="13.5703125" style="113" customWidth="1"/>
    <col min="4088" max="4088" width="13.85546875" style="113" customWidth="1"/>
    <col min="4089" max="4089" width="13.140625" style="113" customWidth="1"/>
    <col min="4090" max="4090" width="13" style="113" customWidth="1"/>
    <col min="4091" max="4091" width="10.5703125" style="113" customWidth="1"/>
    <col min="4092" max="4092" width="12.5703125" style="113" customWidth="1"/>
    <col min="4093" max="4093" width="8" style="113" customWidth="1"/>
    <col min="4094" max="4095" width="11.85546875" style="113" customWidth="1"/>
    <col min="4096" max="4096" width="12" style="113" customWidth="1"/>
    <col min="4097" max="4097" width="12.5703125" style="113" customWidth="1"/>
    <col min="4098" max="4338" width="8" style="113"/>
    <col min="4339" max="4339" width="40.5703125" style="113" customWidth="1"/>
    <col min="4340" max="4341" width="8" style="113" customWidth="1"/>
    <col min="4342" max="4342" width="13.28515625" style="113" customWidth="1"/>
    <col min="4343" max="4343" width="13.5703125" style="113" customWidth="1"/>
    <col min="4344" max="4344" width="13.85546875" style="113" customWidth="1"/>
    <col min="4345" max="4345" width="13.140625" style="113" customWidth="1"/>
    <col min="4346" max="4346" width="13" style="113" customWidth="1"/>
    <col min="4347" max="4347" width="10.5703125" style="113" customWidth="1"/>
    <col min="4348" max="4348" width="12.5703125" style="113" customWidth="1"/>
    <col min="4349" max="4349" width="8" style="113" customWidth="1"/>
    <col min="4350" max="4351" width="11.85546875" style="113" customWidth="1"/>
    <col min="4352" max="4352" width="12" style="113" customWidth="1"/>
    <col min="4353" max="4353" width="12.5703125" style="113" customWidth="1"/>
    <col min="4354" max="4594" width="8" style="113"/>
    <col min="4595" max="4595" width="40.5703125" style="113" customWidth="1"/>
    <col min="4596" max="4597" width="8" style="113" customWidth="1"/>
    <col min="4598" max="4598" width="13.28515625" style="113" customWidth="1"/>
    <col min="4599" max="4599" width="13.5703125" style="113" customWidth="1"/>
    <col min="4600" max="4600" width="13.85546875" style="113" customWidth="1"/>
    <col min="4601" max="4601" width="13.140625" style="113" customWidth="1"/>
    <col min="4602" max="4602" width="13" style="113" customWidth="1"/>
    <col min="4603" max="4603" width="10.5703125" style="113" customWidth="1"/>
    <col min="4604" max="4604" width="12.5703125" style="113" customWidth="1"/>
    <col min="4605" max="4605" width="8" style="113" customWidth="1"/>
    <col min="4606" max="4607" width="11.85546875" style="113" customWidth="1"/>
    <col min="4608" max="4608" width="12" style="113" customWidth="1"/>
    <col min="4609" max="4609" width="12.5703125" style="113" customWidth="1"/>
    <col min="4610" max="4850" width="8" style="113"/>
    <col min="4851" max="4851" width="40.5703125" style="113" customWidth="1"/>
    <col min="4852" max="4853" width="8" style="113" customWidth="1"/>
    <col min="4854" max="4854" width="13.28515625" style="113" customWidth="1"/>
    <col min="4855" max="4855" width="13.5703125" style="113" customWidth="1"/>
    <col min="4856" max="4856" width="13.85546875" style="113" customWidth="1"/>
    <col min="4857" max="4857" width="13.140625" style="113" customWidth="1"/>
    <col min="4858" max="4858" width="13" style="113" customWidth="1"/>
    <col min="4859" max="4859" width="10.5703125" style="113" customWidth="1"/>
    <col min="4860" max="4860" width="12.5703125" style="113" customWidth="1"/>
    <col min="4861" max="4861" width="8" style="113" customWidth="1"/>
    <col min="4862" max="4863" width="11.85546875" style="113" customWidth="1"/>
    <col min="4864" max="4864" width="12" style="113" customWidth="1"/>
    <col min="4865" max="4865" width="12.5703125" style="113" customWidth="1"/>
    <col min="4866" max="5106" width="8" style="113"/>
    <col min="5107" max="5107" width="40.5703125" style="113" customWidth="1"/>
    <col min="5108" max="5109" width="8" style="113" customWidth="1"/>
    <col min="5110" max="5110" width="13.28515625" style="113" customWidth="1"/>
    <col min="5111" max="5111" width="13.5703125" style="113" customWidth="1"/>
    <col min="5112" max="5112" width="13.85546875" style="113" customWidth="1"/>
    <col min="5113" max="5113" width="13.140625" style="113" customWidth="1"/>
    <col min="5114" max="5114" width="13" style="113" customWidth="1"/>
    <col min="5115" max="5115" width="10.5703125" style="113" customWidth="1"/>
    <col min="5116" max="5116" width="12.5703125" style="113" customWidth="1"/>
    <col min="5117" max="5117" width="8" style="113" customWidth="1"/>
    <col min="5118" max="5119" width="11.85546875" style="113" customWidth="1"/>
    <col min="5120" max="5120" width="12" style="113" customWidth="1"/>
    <col min="5121" max="5121" width="12.5703125" style="113" customWidth="1"/>
    <col min="5122" max="5362" width="8" style="113"/>
    <col min="5363" max="5363" width="40.5703125" style="113" customWidth="1"/>
    <col min="5364" max="5365" width="8" style="113" customWidth="1"/>
    <col min="5366" max="5366" width="13.28515625" style="113" customWidth="1"/>
    <col min="5367" max="5367" width="13.5703125" style="113" customWidth="1"/>
    <col min="5368" max="5368" width="13.85546875" style="113" customWidth="1"/>
    <col min="5369" max="5369" width="13.140625" style="113" customWidth="1"/>
    <col min="5370" max="5370" width="13" style="113" customWidth="1"/>
    <col min="5371" max="5371" width="10.5703125" style="113" customWidth="1"/>
    <col min="5372" max="5372" width="12.5703125" style="113" customWidth="1"/>
    <col min="5373" max="5373" width="8" style="113" customWidth="1"/>
    <col min="5374" max="5375" width="11.85546875" style="113" customWidth="1"/>
    <col min="5376" max="5376" width="12" style="113" customWidth="1"/>
    <col min="5377" max="5377" width="12.5703125" style="113" customWidth="1"/>
    <col min="5378" max="5618" width="8" style="113"/>
    <col min="5619" max="5619" width="40.5703125" style="113" customWidth="1"/>
    <col min="5620" max="5621" width="8" style="113" customWidth="1"/>
    <col min="5622" max="5622" width="13.28515625" style="113" customWidth="1"/>
    <col min="5623" max="5623" width="13.5703125" style="113" customWidth="1"/>
    <col min="5624" max="5624" width="13.85546875" style="113" customWidth="1"/>
    <col min="5625" max="5625" width="13.140625" style="113" customWidth="1"/>
    <col min="5626" max="5626" width="13" style="113" customWidth="1"/>
    <col min="5627" max="5627" width="10.5703125" style="113" customWidth="1"/>
    <col min="5628" max="5628" width="12.5703125" style="113" customWidth="1"/>
    <col min="5629" max="5629" width="8" style="113" customWidth="1"/>
    <col min="5630" max="5631" width="11.85546875" style="113" customWidth="1"/>
    <col min="5632" max="5632" width="12" style="113" customWidth="1"/>
    <col min="5633" max="5633" width="12.5703125" style="113" customWidth="1"/>
    <col min="5634" max="5874" width="8" style="113"/>
    <col min="5875" max="5875" width="40.5703125" style="113" customWidth="1"/>
    <col min="5876" max="5877" width="8" style="113" customWidth="1"/>
    <col min="5878" max="5878" width="13.28515625" style="113" customWidth="1"/>
    <col min="5879" max="5879" width="13.5703125" style="113" customWidth="1"/>
    <col min="5880" max="5880" width="13.85546875" style="113" customWidth="1"/>
    <col min="5881" max="5881" width="13.140625" style="113" customWidth="1"/>
    <col min="5882" max="5882" width="13" style="113" customWidth="1"/>
    <col min="5883" max="5883" width="10.5703125" style="113" customWidth="1"/>
    <col min="5884" max="5884" width="12.5703125" style="113" customWidth="1"/>
    <col min="5885" max="5885" width="8" style="113" customWidth="1"/>
    <col min="5886" max="5887" width="11.85546875" style="113" customWidth="1"/>
    <col min="5888" max="5888" width="12" style="113" customWidth="1"/>
    <col min="5889" max="5889" width="12.5703125" style="113" customWidth="1"/>
    <col min="5890" max="6130" width="8" style="113"/>
    <col min="6131" max="6131" width="40.5703125" style="113" customWidth="1"/>
    <col min="6132" max="6133" width="8" style="113" customWidth="1"/>
    <col min="6134" max="6134" width="13.28515625" style="113" customWidth="1"/>
    <col min="6135" max="6135" width="13.5703125" style="113" customWidth="1"/>
    <col min="6136" max="6136" width="13.85546875" style="113" customWidth="1"/>
    <col min="6137" max="6137" width="13.140625" style="113" customWidth="1"/>
    <col min="6138" max="6138" width="13" style="113" customWidth="1"/>
    <col min="6139" max="6139" width="10.5703125" style="113" customWidth="1"/>
    <col min="6140" max="6140" width="12.5703125" style="113" customWidth="1"/>
    <col min="6141" max="6141" width="8" style="113" customWidth="1"/>
    <col min="6142" max="6143" width="11.85546875" style="113" customWidth="1"/>
    <col min="6144" max="6144" width="12" style="113" customWidth="1"/>
    <col min="6145" max="6145" width="12.5703125" style="113" customWidth="1"/>
    <col min="6146" max="6386" width="8" style="113"/>
    <col min="6387" max="6387" width="40.5703125" style="113" customWidth="1"/>
    <col min="6388" max="6389" width="8" style="113" customWidth="1"/>
    <col min="6390" max="6390" width="13.28515625" style="113" customWidth="1"/>
    <col min="6391" max="6391" width="13.5703125" style="113" customWidth="1"/>
    <col min="6392" max="6392" width="13.85546875" style="113" customWidth="1"/>
    <col min="6393" max="6393" width="13.140625" style="113" customWidth="1"/>
    <col min="6394" max="6394" width="13" style="113" customWidth="1"/>
    <col min="6395" max="6395" width="10.5703125" style="113" customWidth="1"/>
    <col min="6396" max="6396" width="12.5703125" style="113" customWidth="1"/>
    <col min="6397" max="6397" width="8" style="113" customWidth="1"/>
    <col min="6398" max="6399" width="11.85546875" style="113" customWidth="1"/>
    <col min="6400" max="6400" width="12" style="113" customWidth="1"/>
    <col min="6401" max="6401" width="12.5703125" style="113" customWidth="1"/>
    <col min="6402" max="6642" width="8" style="113"/>
    <col min="6643" max="6643" width="40.5703125" style="113" customWidth="1"/>
    <col min="6644" max="6645" width="8" style="113" customWidth="1"/>
    <col min="6646" max="6646" width="13.28515625" style="113" customWidth="1"/>
    <col min="6647" max="6647" width="13.5703125" style="113" customWidth="1"/>
    <col min="6648" max="6648" width="13.85546875" style="113" customWidth="1"/>
    <col min="6649" max="6649" width="13.140625" style="113" customWidth="1"/>
    <col min="6650" max="6650" width="13" style="113" customWidth="1"/>
    <col min="6651" max="6651" width="10.5703125" style="113" customWidth="1"/>
    <col min="6652" max="6652" width="12.5703125" style="113" customWidth="1"/>
    <col min="6653" max="6653" width="8" style="113" customWidth="1"/>
    <col min="6654" max="6655" width="11.85546875" style="113" customWidth="1"/>
    <col min="6656" max="6656" width="12" style="113" customWidth="1"/>
    <col min="6657" max="6657" width="12.5703125" style="113" customWidth="1"/>
    <col min="6658" max="6898" width="8" style="113"/>
    <col min="6899" max="6899" width="40.5703125" style="113" customWidth="1"/>
    <col min="6900" max="6901" width="8" style="113" customWidth="1"/>
    <col min="6902" max="6902" width="13.28515625" style="113" customWidth="1"/>
    <col min="6903" max="6903" width="13.5703125" style="113" customWidth="1"/>
    <col min="6904" max="6904" width="13.85546875" style="113" customWidth="1"/>
    <col min="6905" max="6905" width="13.140625" style="113" customWidth="1"/>
    <col min="6906" max="6906" width="13" style="113" customWidth="1"/>
    <col min="6907" max="6907" width="10.5703125" style="113" customWidth="1"/>
    <col min="6908" max="6908" width="12.5703125" style="113" customWidth="1"/>
    <col min="6909" max="6909" width="8" style="113" customWidth="1"/>
    <col min="6910" max="6911" width="11.85546875" style="113" customWidth="1"/>
    <col min="6912" max="6912" width="12" style="113" customWidth="1"/>
    <col min="6913" max="6913" width="12.5703125" style="113" customWidth="1"/>
    <col min="6914" max="7154" width="8" style="113"/>
    <col min="7155" max="7155" width="40.5703125" style="113" customWidth="1"/>
    <col min="7156" max="7157" width="8" style="113" customWidth="1"/>
    <col min="7158" max="7158" width="13.28515625" style="113" customWidth="1"/>
    <col min="7159" max="7159" width="13.5703125" style="113" customWidth="1"/>
    <col min="7160" max="7160" width="13.85546875" style="113" customWidth="1"/>
    <col min="7161" max="7161" width="13.140625" style="113" customWidth="1"/>
    <col min="7162" max="7162" width="13" style="113" customWidth="1"/>
    <col min="7163" max="7163" width="10.5703125" style="113" customWidth="1"/>
    <col min="7164" max="7164" width="12.5703125" style="113" customWidth="1"/>
    <col min="7165" max="7165" width="8" style="113" customWidth="1"/>
    <col min="7166" max="7167" width="11.85546875" style="113" customWidth="1"/>
    <col min="7168" max="7168" width="12" style="113" customWidth="1"/>
    <col min="7169" max="7169" width="12.5703125" style="113" customWidth="1"/>
    <col min="7170" max="7410" width="8" style="113"/>
    <col min="7411" max="7411" width="40.5703125" style="113" customWidth="1"/>
    <col min="7412" max="7413" width="8" style="113" customWidth="1"/>
    <col min="7414" max="7414" width="13.28515625" style="113" customWidth="1"/>
    <col min="7415" max="7415" width="13.5703125" style="113" customWidth="1"/>
    <col min="7416" max="7416" width="13.85546875" style="113" customWidth="1"/>
    <col min="7417" max="7417" width="13.140625" style="113" customWidth="1"/>
    <col min="7418" max="7418" width="13" style="113" customWidth="1"/>
    <col min="7419" max="7419" width="10.5703125" style="113" customWidth="1"/>
    <col min="7420" max="7420" width="12.5703125" style="113" customWidth="1"/>
    <col min="7421" max="7421" width="8" style="113" customWidth="1"/>
    <col min="7422" max="7423" width="11.85546875" style="113" customWidth="1"/>
    <col min="7424" max="7424" width="12" style="113" customWidth="1"/>
    <col min="7425" max="7425" width="12.5703125" style="113" customWidth="1"/>
    <col min="7426" max="7666" width="8" style="113"/>
    <col min="7667" max="7667" width="40.5703125" style="113" customWidth="1"/>
    <col min="7668" max="7669" width="8" style="113" customWidth="1"/>
    <col min="7670" max="7670" width="13.28515625" style="113" customWidth="1"/>
    <col min="7671" max="7671" width="13.5703125" style="113" customWidth="1"/>
    <col min="7672" max="7672" width="13.85546875" style="113" customWidth="1"/>
    <col min="7673" max="7673" width="13.140625" style="113" customWidth="1"/>
    <col min="7674" max="7674" width="13" style="113" customWidth="1"/>
    <col min="7675" max="7675" width="10.5703125" style="113" customWidth="1"/>
    <col min="7676" max="7676" width="12.5703125" style="113" customWidth="1"/>
    <col min="7677" max="7677" width="8" style="113" customWidth="1"/>
    <col min="7678" max="7679" width="11.85546875" style="113" customWidth="1"/>
    <col min="7680" max="7680" width="12" style="113" customWidth="1"/>
    <col min="7681" max="7681" width="12.5703125" style="113" customWidth="1"/>
    <col min="7682" max="7922" width="8" style="113"/>
    <col min="7923" max="7923" width="40.5703125" style="113" customWidth="1"/>
    <col min="7924" max="7925" width="8" style="113" customWidth="1"/>
    <col min="7926" max="7926" width="13.28515625" style="113" customWidth="1"/>
    <col min="7927" max="7927" width="13.5703125" style="113" customWidth="1"/>
    <col min="7928" max="7928" width="13.85546875" style="113" customWidth="1"/>
    <col min="7929" max="7929" width="13.140625" style="113" customWidth="1"/>
    <col min="7930" max="7930" width="13" style="113" customWidth="1"/>
    <col min="7931" max="7931" width="10.5703125" style="113" customWidth="1"/>
    <col min="7932" max="7932" width="12.5703125" style="113" customWidth="1"/>
    <col min="7933" max="7933" width="8" style="113" customWidth="1"/>
    <col min="7934" max="7935" width="11.85546875" style="113" customWidth="1"/>
    <col min="7936" max="7936" width="12" style="113" customWidth="1"/>
    <col min="7937" max="7937" width="12.5703125" style="113" customWidth="1"/>
    <col min="7938" max="8178" width="8" style="113"/>
    <col min="8179" max="8179" width="40.5703125" style="113" customWidth="1"/>
    <col min="8180" max="8181" width="8" style="113" customWidth="1"/>
    <col min="8182" max="8182" width="13.28515625" style="113" customWidth="1"/>
    <col min="8183" max="8183" width="13.5703125" style="113" customWidth="1"/>
    <col min="8184" max="8184" width="13.85546875" style="113" customWidth="1"/>
    <col min="8185" max="8185" width="13.140625" style="113" customWidth="1"/>
    <col min="8186" max="8186" width="13" style="113" customWidth="1"/>
    <col min="8187" max="8187" width="10.5703125" style="113" customWidth="1"/>
    <col min="8188" max="8188" width="12.5703125" style="113" customWidth="1"/>
    <col min="8189" max="8189" width="8" style="113" customWidth="1"/>
    <col min="8190" max="8191" width="11.85546875" style="113" customWidth="1"/>
    <col min="8192" max="8192" width="12" style="113" customWidth="1"/>
    <col min="8193" max="8193" width="12.5703125" style="113" customWidth="1"/>
    <col min="8194" max="8434" width="8" style="113"/>
    <col min="8435" max="8435" width="40.5703125" style="113" customWidth="1"/>
    <col min="8436" max="8437" width="8" style="113" customWidth="1"/>
    <col min="8438" max="8438" width="13.28515625" style="113" customWidth="1"/>
    <col min="8439" max="8439" width="13.5703125" style="113" customWidth="1"/>
    <col min="8440" max="8440" width="13.85546875" style="113" customWidth="1"/>
    <col min="8441" max="8441" width="13.140625" style="113" customWidth="1"/>
    <col min="8442" max="8442" width="13" style="113" customWidth="1"/>
    <col min="8443" max="8443" width="10.5703125" style="113" customWidth="1"/>
    <col min="8444" max="8444" width="12.5703125" style="113" customWidth="1"/>
    <col min="8445" max="8445" width="8" style="113" customWidth="1"/>
    <col min="8446" max="8447" width="11.85546875" style="113" customWidth="1"/>
    <col min="8448" max="8448" width="12" style="113" customWidth="1"/>
    <col min="8449" max="8449" width="12.5703125" style="113" customWidth="1"/>
    <col min="8450" max="8690" width="8" style="113"/>
    <col min="8691" max="8691" width="40.5703125" style="113" customWidth="1"/>
    <col min="8692" max="8693" width="8" style="113" customWidth="1"/>
    <col min="8694" max="8694" width="13.28515625" style="113" customWidth="1"/>
    <col min="8695" max="8695" width="13.5703125" style="113" customWidth="1"/>
    <col min="8696" max="8696" width="13.85546875" style="113" customWidth="1"/>
    <col min="8697" max="8697" width="13.140625" style="113" customWidth="1"/>
    <col min="8698" max="8698" width="13" style="113" customWidth="1"/>
    <col min="8699" max="8699" width="10.5703125" style="113" customWidth="1"/>
    <col min="8700" max="8700" width="12.5703125" style="113" customWidth="1"/>
    <col min="8701" max="8701" width="8" style="113" customWidth="1"/>
    <col min="8702" max="8703" width="11.85546875" style="113" customWidth="1"/>
    <col min="8704" max="8704" width="12" style="113" customWidth="1"/>
    <col min="8705" max="8705" width="12.5703125" style="113" customWidth="1"/>
    <col min="8706" max="8946" width="8" style="113"/>
    <col min="8947" max="8947" width="40.5703125" style="113" customWidth="1"/>
    <col min="8948" max="8949" width="8" style="113" customWidth="1"/>
    <col min="8950" max="8950" width="13.28515625" style="113" customWidth="1"/>
    <col min="8951" max="8951" width="13.5703125" style="113" customWidth="1"/>
    <col min="8952" max="8952" width="13.85546875" style="113" customWidth="1"/>
    <col min="8953" max="8953" width="13.140625" style="113" customWidth="1"/>
    <col min="8954" max="8954" width="13" style="113" customWidth="1"/>
    <col min="8955" max="8955" width="10.5703125" style="113" customWidth="1"/>
    <col min="8956" max="8956" width="12.5703125" style="113" customWidth="1"/>
    <col min="8957" max="8957" width="8" style="113" customWidth="1"/>
    <col min="8958" max="8959" width="11.85546875" style="113" customWidth="1"/>
    <col min="8960" max="8960" width="12" style="113" customWidth="1"/>
    <col min="8961" max="8961" width="12.5703125" style="113" customWidth="1"/>
    <col min="8962" max="9202" width="8" style="113"/>
    <col min="9203" max="9203" width="40.5703125" style="113" customWidth="1"/>
    <col min="9204" max="9205" width="8" style="113" customWidth="1"/>
    <col min="9206" max="9206" width="13.28515625" style="113" customWidth="1"/>
    <col min="9207" max="9207" width="13.5703125" style="113" customWidth="1"/>
    <col min="9208" max="9208" width="13.85546875" style="113" customWidth="1"/>
    <col min="9209" max="9209" width="13.140625" style="113" customWidth="1"/>
    <col min="9210" max="9210" width="13" style="113" customWidth="1"/>
    <col min="9211" max="9211" width="10.5703125" style="113" customWidth="1"/>
    <col min="9212" max="9212" width="12.5703125" style="113" customWidth="1"/>
    <col min="9213" max="9213" width="8" style="113" customWidth="1"/>
    <col min="9214" max="9215" width="11.85546875" style="113" customWidth="1"/>
    <col min="9216" max="9216" width="12" style="113" customWidth="1"/>
    <col min="9217" max="9217" width="12.5703125" style="113" customWidth="1"/>
    <col min="9218" max="9458" width="8" style="113"/>
    <col min="9459" max="9459" width="40.5703125" style="113" customWidth="1"/>
    <col min="9460" max="9461" width="8" style="113" customWidth="1"/>
    <col min="9462" max="9462" width="13.28515625" style="113" customWidth="1"/>
    <col min="9463" max="9463" width="13.5703125" style="113" customWidth="1"/>
    <col min="9464" max="9464" width="13.85546875" style="113" customWidth="1"/>
    <col min="9465" max="9465" width="13.140625" style="113" customWidth="1"/>
    <col min="9466" max="9466" width="13" style="113" customWidth="1"/>
    <col min="9467" max="9467" width="10.5703125" style="113" customWidth="1"/>
    <col min="9468" max="9468" width="12.5703125" style="113" customWidth="1"/>
    <col min="9469" max="9469" width="8" style="113" customWidth="1"/>
    <col min="9470" max="9471" width="11.85546875" style="113" customWidth="1"/>
    <col min="9472" max="9472" width="12" style="113" customWidth="1"/>
    <col min="9473" max="9473" width="12.5703125" style="113" customWidth="1"/>
    <col min="9474" max="9714" width="8" style="113"/>
    <col min="9715" max="9715" width="40.5703125" style="113" customWidth="1"/>
    <col min="9716" max="9717" width="8" style="113" customWidth="1"/>
    <col min="9718" max="9718" width="13.28515625" style="113" customWidth="1"/>
    <col min="9719" max="9719" width="13.5703125" style="113" customWidth="1"/>
    <col min="9720" max="9720" width="13.85546875" style="113" customWidth="1"/>
    <col min="9721" max="9721" width="13.140625" style="113" customWidth="1"/>
    <col min="9722" max="9722" width="13" style="113" customWidth="1"/>
    <col min="9723" max="9723" width="10.5703125" style="113" customWidth="1"/>
    <col min="9724" max="9724" width="12.5703125" style="113" customWidth="1"/>
    <col min="9725" max="9725" width="8" style="113" customWidth="1"/>
    <col min="9726" max="9727" width="11.85546875" style="113" customWidth="1"/>
    <col min="9728" max="9728" width="12" style="113" customWidth="1"/>
    <col min="9729" max="9729" width="12.5703125" style="113" customWidth="1"/>
    <col min="9730" max="9970" width="8" style="113"/>
    <col min="9971" max="9971" width="40.5703125" style="113" customWidth="1"/>
    <col min="9972" max="9973" width="8" style="113" customWidth="1"/>
    <col min="9974" max="9974" width="13.28515625" style="113" customWidth="1"/>
    <col min="9975" max="9975" width="13.5703125" style="113" customWidth="1"/>
    <col min="9976" max="9976" width="13.85546875" style="113" customWidth="1"/>
    <col min="9977" max="9977" width="13.140625" style="113" customWidth="1"/>
    <col min="9978" max="9978" width="13" style="113" customWidth="1"/>
    <col min="9979" max="9979" width="10.5703125" style="113" customWidth="1"/>
    <col min="9980" max="9980" width="12.5703125" style="113" customWidth="1"/>
    <col min="9981" max="9981" width="8" style="113" customWidth="1"/>
    <col min="9982" max="9983" width="11.85546875" style="113" customWidth="1"/>
    <col min="9984" max="9984" width="12" style="113" customWidth="1"/>
    <col min="9985" max="9985" width="12.5703125" style="113" customWidth="1"/>
    <col min="9986" max="10226" width="8" style="113"/>
    <col min="10227" max="10227" width="40.5703125" style="113" customWidth="1"/>
    <col min="10228" max="10229" width="8" style="113" customWidth="1"/>
    <col min="10230" max="10230" width="13.28515625" style="113" customWidth="1"/>
    <col min="10231" max="10231" width="13.5703125" style="113" customWidth="1"/>
    <col min="10232" max="10232" width="13.85546875" style="113" customWidth="1"/>
    <col min="10233" max="10233" width="13.140625" style="113" customWidth="1"/>
    <col min="10234" max="10234" width="13" style="113" customWidth="1"/>
    <col min="10235" max="10235" width="10.5703125" style="113" customWidth="1"/>
    <col min="10236" max="10236" width="12.5703125" style="113" customWidth="1"/>
    <col min="10237" max="10237" width="8" style="113" customWidth="1"/>
    <col min="10238" max="10239" width="11.85546875" style="113" customWidth="1"/>
    <col min="10240" max="10240" width="12" style="113" customWidth="1"/>
    <col min="10241" max="10241" width="12.5703125" style="113" customWidth="1"/>
    <col min="10242" max="10482" width="8" style="113"/>
    <col min="10483" max="10483" width="40.5703125" style="113" customWidth="1"/>
    <col min="10484" max="10485" width="8" style="113" customWidth="1"/>
    <col min="10486" max="10486" width="13.28515625" style="113" customWidth="1"/>
    <col min="10487" max="10487" width="13.5703125" style="113" customWidth="1"/>
    <col min="10488" max="10488" width="13.85546875" style="113" customWidth="1"/>
    <col min="10489" max="10489" width="13.140625" style="113" customWidth="1"/>
    <col min="10490" max="10490" width="13" style="113" customWidth="1"/>
    <col min="10491" max="10491" width="10.5703125" style="113" customWidth="1"/>
    <col min="10492" max="10492" width="12.5703125" style="113" customWidth="1"/>
    <col min="10493" max="10493" width="8" style="113" customWidth="1"/>
    <col min="10494" max="10495" width="11.85546875" style="113" customWidth="1"/>
    <col min="10496" max="10496" width="12" style="113" customWidth="1"/>
    <col min="10497" max="10497" width="12.5703125" style="113" customWidth="1"/>
    <col min="10498" max="10738" width="8" style="113"/>
    <col min="10739" max="10739" width="40.5703125" style="113" customWidth="1"/>
    <col min="10740" max="10741" width="8" style="113" customWidth="1"/>
    <col min="10742" max="10742" width="13.28515625" style="113" customWidth="1"/>
    <col min="10743" max="10743" width="13.5703125" style="113" customWidth="1"/>
    <col min="10744" max="10744" width="13.85546875" style="113" customWidth="1"/>
    <col min="10745" max="10745" width="13.140625" style="113" customWidth="1"/>
    <col min="10746" max="10746" width="13" style="113" customWidth="1"/>
    <col min="10747" max="10747" width="10.5703125" style="113" customWidth="1"/>
    <col min="10748" max="10748" width="12.5703125" style="113" customWidth="1"/>
    <col min="10749" max="10749" width="8" style="113" customWidth="1"/>
    <col min="10750" max="10751" width="11.85546875" style="113" customWidth="1"/>
    <col min="10752" max="10752" width="12" style="113" customWidth="1"/>
    <col min="10753" max="10753" width="12.5703125" style="113" customWidth="1"/>
    <col min="10754" max="10994" width="8" style="113"/>
    <col min="10995" max="10995" width="40.5703125" style="113" customWidth="1"/>
    <col min="10996" max="10997" width="8" style="113" customWidth="1"/>
    <col min="10998" max="10998" width="13.28515625" style="113" customWidth="1"/>
    <col min="10999" max="10999" width="13.5703125" style="113" customWidth="1"/>
    <col min="11000" max="11000" width="13.85546875" style="113" customWidth="1"/>
    <col min="11001" max="11001" width="13.140625" style="113" customWidth="1"/>
    <col min="11002" max="11002" width="13" style="113" customWidth="1"/>
    <col min="11003" max="11003" width="10.5703125" style="113" customWidth="1"/>
    <col min="11004" max="11004" width="12.5703125" style="113" customWidth="1"/>
    <col min="11005" max="11005" width="8" style="113" customWidth="1"/>
    <col min="11006" max="11007" width="11.85546875" style="113" customWidth="1"/>
    <col min="11008" max="11008" width="12" style="113" customWidth="1"/>
    <col min="11009" max="11009" width="12.5703125" style="113" customWidth="1"/>
    <col min="11010" max="11250" width="8" style="113"/>
    <col min="11251" max="11251" width="40.5703125" style="113" customWidth="1"/>
    <col min="11252" max="11253" width="8" style="113" customWidth="1"/>
    <col min="11254" max="11254" width="13.28515625" style="113" customWidth="1"/>
    <col min="11255" max="11255" width="13.5703125" style="113" customWidth="1"/>
    <col min="11256" max="11256" width="13.85546875" style="113" customWidth="1"/>
    <col min="11257" max="11257" width="13.140625" style="113" customWidth="1"/>
    <col min="11258" max="11258" width="13" style="113" customWidth="1"/>
    <col min="11259" max="11259" width="10.5703125" style="113" customWidth="1"/>
    <col min="11260" max="11260" width="12.5703125" style="113" customWidth="1"/>
    <col min="11261" max="11261" width="8" style="113" customWidth="1"/>
    <col min="11262" max="11263" width="11.85546875" style="113" customWidth="1"/>
    <col min="11264" max="11264" width="12" style="113" customWidth="1"/>
    <col min="11265" max="11265" width="12.5703125" style="113" customWidth="1"/>
    <col min="11266" max="11506" width="8" style="113"/>
    <col min="11507" max="11507" width="40.5703125" style="113" customWidth="1"/>
    <col min="11508" max="11509" width="8" style="113" customWidth="1"/>
    <col min="11510" max="11510" width="13.28515625" style="113" customWidth="1"/>
    <col min="11511" max="11511" width="13.5703125" style="113" customWidth="1"/>
    <col min="11512" max="11512" width="13.85546875" style="113" customWidth="1"/>
    <col min="11513" max="11513" width="13.140625" style="113" customWidth="1"/>
    <col min="11514" max="11514" width="13" style="113" customWidth="1"/>
    <col min="11515" max="11515" width="10.5703125" style="113" customWidth="1"/>
    <col min="11516" max="11516" width="12.5703125" style="113" customWidth="1"/>
    <col min="11517" max="11517" width="8" style="113" customWidth="1"/>
    <col min="11518" max="11519" width="11.85546875" style="113" customWidth="1"/>
    <col min="11520" max="11520" width="12" style="113" customWidth="1"/>
    <col min="11521" max="11521" width="12.5703125" style="113" customWidth="1"/>
    <col min="11522" max="11762" width="8" style="113"/>
    <col min="11763" max="11763" width="40.5703125" style="113" customWidth="1"/>
    <col min="11764" max="11765" width="8" style="113" customWidth="1"/>
    <col min="11766" max="11766" width="13.28515625" style="113" customWidth="1"/>
    <col min="11767" max="11767" width="13.5703125" style="113" customWidth="1"/>
    <col min="11768" max="11768" width="13.85546875" style="113" customWidth="1"/>
    <col min="11769" max="11769" width="13.140625" style="113" customWidth="1"/>
    <col min="11770" max="11770" width="13" style="113" customWidth="1"/>
    <col min="11771" max="11771" width="10.5703125" style="113" customWidth="1"/>
    <col min="11772" max="11772" width="12.5703125" style="113" customWidth="1"/>
    <col min="11773" max="11773" width="8" style="113" customWidth="1"/>
    <col min="11774" max="11775" width="11.85546875" style="113" customWidth="1"/>
    <col min="11776" max="11776" width="12" style="113" customWidth="1"/>
    <col min="11777" max="11777" width="12.5703125" style="113" customWidth="1"/>
    <col min="11778" max="12018" width="8" style="113"/>
    <col min="12019" max="12019" width="40.5703125" style="113" customWidth="1"/>
    <col min="12020" max="12021" width="8" style="113" customWidth="1"/>
    <col min="12022" max="12022" width="13.28515625" style="113" customWidth="1"/>
    <col min="12023" max="12023" width="13.5703125" style="113" customWidth="1"/>
    <col min="12024" max="12024" width="13.85546875" style="113" customWidth="1"/>
    <col min="12025" max="12025" width="13.140625" style="113" customWidth="1"/>
    <col min="12026" max="12026" width="13" style="113" customWidth="1"/>
    <col min="12027" max="12027" width="10.5703125" style="113" customWidth="1"/>
    <col min="12028" max="12028" width="12.5703125" style="113" customWidth="1"/>
    <col min="12029" max="12029" width="8" style="113" customWidth="1"/>
    <col min="12030" max="12031" width="11.85546875" style="113" customWidth="1"/>
    <col min="12032" max="12032" width="12" style="113" customWidth="1"/>
    <col min="12033" max="12033" width="12.5703125" style="113" customWidth="1"/>
    <col min="12034" max="12274" width="8" style="113"/>
    <col min="12275" max="12275" width="40.5703125" style="113" customWidth="1"/>
    <col min="12276" max="12277" width="8" style="113" customWidth="1"/>
    <col min="12278" max="12278" width="13.28515625" style="113" customWidth="1"/>
    <col min="12279" max="12279" width="13.5703125" style="113" customWidth="1"/>
    <col min="12280" max="12280" width="13.85546875" style="113" customWidth="1"/>
    <col min="12281" max="12281" width="13.140625" style="113" customWidth="1"/>
    <col min="12282" max="12282" width="13" style="113" customWidth="1"/>
    <col min="12283" max="12283" width="10.5703125" style="113" customWidth="1"/>
    <col min="12284" max="12284" width="12.5703125" style="113" customWidth="1"/>
    <col min="12285" max="12285" width="8" style="113" customWidth="1"/>
    <col min="12286" max="12287" width="11.85546875" style="113" customWidth="1"/>
    <col min="12288" max="12288" width="12" style="113" customWidth="1"/>
    <col min="12289" max="12289" width="12.5703125" style="113" customWidth="1"/>
    <col min="12290" max="12530" width="8" style="113"/>
    <col min="12531" max="12531" width="40.5703125" style="113" customWidth="1"/>
    <col min="12532" max="12533" width="8" style="113" customWidth="1"/>
    <col min="12534" max="12534" width="13.28515625" style="113" customWidth="1"/>
    <col min="12535" max="12535" width="13.5703125" style="113" customWidth="1"/>
    <col min="12536" max="12536" width="13.85546875" style="113" customWidth="1"/>
    <col min="12537" max="12537" width="13.140625" style="113" customWidth="1"/>
    <col min="12538" max="12538" width="13" style="113" customWidth="1"/>
    <col min="12539" max="12539" width="10.5703125" style="113" customWidth="1"/>
    <col min="12540" max="12540" width="12.5703125" style="113" customWidth="1"/>
    <col min="12541" max="12541" width="8" style="113" customWidth="1"/>
    <col min="12542" max="12543" width="11.85546875" style="113" customWidth="1"/>
    <col min="12544" max="12544" width="12" style="113" customWidth="1"/>
    <col min="12545" max="12545" width="12.5703125" style="113" customWidth="1"/>
    <col min="12546" max="12786" width="8" style="113"/>
    <col min="12787" max="12787" width="40.5703125" style="113" customWidth="1"/>
    <col min="12788" max="12789" width="8" style="113" customWidth="1"/>
    <col min="12790" max="12790" width="13.28515625" style="113" customWidth="1"/>
    <col min="12791" max="12791" width="13.5703125" style="113" customWidth="1"/>
    <col min="12792" max="12792" width="13.85546875" style="113" customWidth="1"/>
    <col min="12793" max="12793" width="13.140625" style="113" customWidth="1"/>
    <col min="12794" max="12794" width="13" style="113" customWidth="1"/>
    <col min="12795" max="12795" width="10.5703125" style="113" customWidth="1"/>
    <col min="12796" max="12796" width="12.5703125" style="113" customWidth="1"/>
    <col min="12797" max="12797" width="8" style="113" customWidth="1"/>
    <col min="12798" max="12799" width="11.85546875" style="113" customWidth="1"/>
    <col min="12800" max="12800" width="12" style="113" customWidth="1"/>
    <col min="12801" max="12801" width="12.5703125" style="113" customWidth="1"/>
    <col min="12802" max="13042" width="8" style="113"/>
    <col min="13043" max="13043" width="40.5703125" style="113" customWidth="1"/>
    <col min="13044" max="13045" width="8" style="113" customWidth="1"/>
    <col min="13046" max="13046" width="13.28515625" style="113" customWidth="1"/>
    <col min="13047" max="13047" width="13.5703125" style="113" customWidth="1"/>
    <col min="13048" max="13048" width="13.85546875" style="113" customWidth="1"/>
    <col min="13049" max="13049" width="13.140625" style="113" customWidth="1"/>
    <col min="13050" max="13050" width="13" style="113" customWidth="1"/>
    <col min="13051" max="13051" width="10.5703125" style="113" customWidth="1"/>
    <col min="13052" max="13052" width="12.5703125" style="113" customWidth="1"/>
    <col min="13053" max="13053" width="8" style="113" customWidth="1"/>
    <col min="13054" max="13055" width="11.85546875" style="113" customWidth="1"/>
    <col min="13056" max="13056" width="12" style="113" customWidth="1"/>
    <col min="13057" max="13057" width="12.5703125" style="113" customWidth="1"/>
    <col min="13058" max="13298" width="8" style="113"/>
    <col min="13299" max="13299" width="40.5703125" style="113" customWidth="1"/>
    <col min="13300" max="13301" width="8" style="113" customWidth="1"/>
    <col min="13302" max="13302" width="13.28515625" style="113" customWidth="1"/>
    <col min="13303" max="13303" width="13.5703125" style="113" customWidth="1"/>
    <col min="13304" max="13304" width="13.85546875" style="113" customWidth="1"/>
    <col min="13305" max="13305" width="13.140625" style="113" customWidth="1"/>
    <col min="13306" max="13306" width="13" style="113" customWidth="1"/>
    <col min="13307" max="13307" width="10.5703125" style="113" customWidth="1"/>
    <col min="13308" max="13308" width="12.5703125" style="113" customWidth="1"/>
    <col min="13309" max="13309" width="8" style="113" customWidth="1"/>
    <col min="13310" max="13311" width="11.85546875" style="113" customWidth="1"/>
    <col min="13312" max="13312" width="12" style="113" customWidth="1"/>
    <col min="13313" max="13313" width="12.5703125" style="113" customWidth="1"/>
    <col min="13314" max="13554" width="8" style="113"/>
    <col min="13555" max="13555" width="40.5703125" style="113" customWidth="1"/>
    <col min="13556" max="13557" width="8" style="113" customWidth="1"/>
    <col min="13558" max="13558" width="13.28515625" style="113" customWidth="1"/>
    <col min="13559" max="13559" width="13.5703125" style="113" customWidth="1"/>
    <col min="13560" max="13560" width="13.85546875" style="113" customWidth="1"/>
    <col min="13561" max="13561" width="13.140625" style="113" customWidth="1"/>
    <col min="13562" max="13562" width="13" style="113" customWidth="1"/>
    <col min="13563" max="13563" width="10.5703125" style="113" customWidth="1"/>
    <col min="13564" max="13564" width="12.5703125" style="113" customWidth="1"/>
    <col min="13565" max="13565" width="8" style="113" customWidth="1"/>
    <col min="13566" max="13567" width="11.85546875" style="113" customWidth="1"/>
    <col min="13568" max="13568" width="12" style="113" customWidth="1"/>
    <col min="13569" max="13569" width="12.5703125" style="113" customWidth="1"/>
    <col min="13570" max="13810" width="8" style="113"/>
    <col min="13811" max="13811" width="40.5703125" style="113" customWidth="1"/>
    <col min="13812" max="13813" width="8" style="113" customWidth="1"/>
    <col min="13814" max="13814" width="13.28515625" style="113" customWidth="1"/>
    <col min="13815" max="13815" width="13.5703125" style="113" customWidth="1"/>
    <col min="13816" max="13816" width="13.85546875" style="113" customWidth="1"/>
    <col min="13817" max="13817" width="13.140625" style="113" customWidth="1"/>
    <col min="13818" max="13818" width="13" style="113" customWidth="1"/>
    <col min="13819" max="13819" width="10.5703125" style="113" customWidth="1"/>
    <col min="13820" max="13820" width="12.5703125" style="113" customWidth="1"/>
    <col min="13821" max="13821" width="8" style="113" customWidth="1"/>
    <col min="13822" max="13823" width="11.85546875" style="113" customWidth="1"/>
    <col min="13824" max="13824" width="12" style="113" customWidth="1"/>
    <col min="13825" max="13825" width="12.5703125" style="113" customWidth="1"/>
    <col min="13826" max="14066" width="8" style="113"/>
    <col min="14067" max="14067" width="40.5703125" style="113" customWidth="1"/>
    <col min="14068" max="14069" width="8" style="113" customWidth="1"/>
    <col min="14070" max="14070" width="13.28515625" style="113" customWidth="1"/>
    <col min="14071" max="14071" width="13.5703125" style="113" customWidth="1"/>
    <col min="14072" max="14072" width="13.85546875" style="113" customWidth="1"/>
    <col min="14073" max="14073" width="13.140625" style="113" customWidth="1"/>
    <col min="14074" max="14074" width="13" style="113" customWidth="1"/>
    <col min="14075" max="14075" width="10.5703125" style="113" customWidth="1"/>
    <col min="14076" max="14076" width="12.5703125" style="113" customWidth="1"/>
    <col min="14077" max="14077" width="8" style="113" customWidth="1"/>
    <col min="14078" max="14079" width="11.85546875" style="113" customWidth="1"/>
    <col min="14080" max="14080" width="12" style="113" customWidth="1"/>
    <col min="14081" max="14081" width="12.5703125" style="113" customWidth="1"/>
    <col min="14082" max="14322" width="8" style="113"/>
    <col min="14323" max="14323" width="40.5703125" style="113" customWidth="1"/>
    <col min="14324" max="14325" width="8" style="113" customWidth="1"/>
    <col min="14326" max="14326" width="13.28515625" style="113" customWidth="1"/>
    <col min="14327" max="14327" width="13.5703125" style="113" customWidth="1"/>
    <col min="14328" max="14328" width="13.85546875" style="113" customWidth="1"/>
    <col min="14329" max="14329" width="13.140625" style="113" customWidth="1"/>
    <col min="14330" max="14330" width="13" style="113" customWidth="1"/>
    <col min="14331" max="14331" width="10.5703125" style="113" customWidth="1"/>
    <col min="14332" max="14332" width="12.5703125" style="113" customWidth="1"/>
    <col min="14333" max="14333" width="8" style="113" customWidth="1"/>
    <col min="14334" max="14335" width="11.85546875" style="113" customWidth="1"/>
    <col min="14336" max="14336" width="12" style="113" customWidth="1"/>
    <col min="14337" max="14337" width="12.5703125" style="113" customWidth="1"/>
    <col min="14338" max="14578" width="8" style="113"/>
    <col min="14579" max="14579" width="40.5703125" style="113" customWidth="1"/>
    <col min="14580" max="14581" width="8" style="113" customWidth="1"/>
    <col min="14582" max="14582" width="13.28515625" style="113" customWidth="1"/>
    <col min="14583" max="14583" width="13.5703125" style="113" customWidth="1"/>
    <col min="14584" max="14584" width="13.85546875" style="113" customWidth="1"/>
    <col min="14585" max="14585" width="13.140625" style="113" customWidth="1"/>
    <col min="14586" max="14586" width="13" style="113" customWidth="1"/>
    <col min="14587" max="14587" width="10.5703125" style="113" customWidth="1"/>
    <col min="14588" max="14588" width="12.5703125" style="113" customWidth="1"/>
    <col min="14589" max="14589" width="8" style="113" customWidth="1"/>
    <col min="14590" max="14591" width="11.85546875" style="113" customWidth="1"/>
    <col min="14592" max="14592" width="12" style="113" customWidth="1"/>
    <col min="14593" max="14593" width="12.5703125" style="113" customWidth="1"/>
    <col min="14594" max="14834" width="8" style="113"/>
    <col min="14835" max="14835" width="40.5703125" style="113" customWidth="1"/>
    <col min="14836" max="14837" width="8" style="113" customWidth="1"/>
    <col min="14838" max="14838" width="13.28515625" style="113" customWidth="1"/>
    <col min="14839" max="14839" width="13.5703125" style="113" customWidth="1"/>
    <col min="14840" max="14840" width="13.85546875" style="113" customWidth="1"/>
    <col min="14841" max="14841" width="13.140625" style="113" customWidth="1"/>
    <col min="14842" max="14842" width="13" style="113" customWidth="1"/>
    <col min="14843" max="14843" width="10.5703125" style="113" customWidth="1"/>
    <col min="14844" max="14844" width="12.5703125" style="113" customWidth="1"/>
    <col min="14845" max="14845" width="8" style="113" customWidth="1"/>
    <col min="14846" max="14847" width="11.85546875" style="113" customWidth="1"/>
    <col min="14848" max="14848" width="12" style="113" customWidth="1"/>
    <col min="14849" max="14849" width="12.5703125" style="113" customWidth="1"/>
    <col min="14850" max="15090" width="8" style="113"/>
    <col min="15091" max="15091" width="40.5703125" style="113" customWidth="1"/>
    <col min="15092" max="15093" width="8" style="113" customWidth="1"/>
    <col min="15094" max="15094" width="13.28515625" style="113" customWidth="1"/>
    <col min="15095" max="15095" width="13.5703125" style="113" customWidth="1"/>
    <col min="15096" max="15096" width="13.85546875" style="113" customWidth="1"/>
    <col min="15097" max="15097" width="13.140625" style="113" customWidth="1"/>
    <col min="15098" max="15098" width="13" style="113" customWidth="1"/>
    <col min="15099" max="15099" width="10.5703125" style="113" customWidth="1"/>
    <col min="15100" max="15100" width="12.5703125" style="113" customWidth="1"/>
    <col min="15101" max="15101" width="8" style="113" customWidth="1"/>
    <col min="15102" max="15103" width="11.85546875" style="113" customWidth="1"/>
    <col min="15104" max="15104" width="12" style="113" customWidth="1"/>
    <col min="15105" max="15105" width="12.5703125" style="113" customWidth="1"/>
    <col min="15106" max="15346" width="8" style="113"/>
    <col min="15347" max="15347" width="40.5703125" style="113" customWidth="1"/>
    <col min="15348" max="15349" width="8" style="113" customWidth="1"/>
    <col min="15350" max="15350" width="13.28515625" style="113" customWidth="1"/>
    <col min="15351" max="15351" width="13.5703125" style="113" customWidth="1"/>
    <col min="15352" max="15352" width="13.85546875" style="113" customWidth="1"/>
    <col min="15353" max="15353" width="13.140625" style="113" customWidth="1"/>
    <col min="15354" max="15354" width="13" style="113" customWidth="1"/>
    <col min="15355" max="15355" width="10.5703125" style="113" customWidth="1"/>
    <col min="15356" max="15356" width="12.5703125" style="113" customWidth="1"/>
    <col min="15357" max="15357" width="8" style="113" customWidth="1"/>
    <col min="15358" max="15359" width="11.85546875" style="113" customWidth="1"/>
    <col min="15360" max="15360" width="12" style="113" customWidth="1"/>
    <col min="15361" max="15361" width="12.5703125" style="113" customWidth="1"/>
    <col min="15362" max="15602" width="8" style="113"/>
    <col min="15603" max="15603" width="40.5703125" style="113" customWidth="1"/>
    <col min="15604" max="15605" width="8" style="113" customWidth="1"/>
    <col min="15606" max="15606" width="13.28515625" style="113" customWidth="1"/>
    <col min="15607" max="15607" width="13.5703125" style="113" customWidth="1"/>
    <col min="15608" max="15608" width="13.85546875" style="113" customWidth="1"/>
    <col min="15609" max="15609" width="13.140625" style="113" customWidth="1"/>
    <col min="15610" max="15610" width="13" style="113" customWidth="1"/>
    <col min="15611" max="15611" width="10.5703125" style="113" customWidth="1"/>
    <col min="15612" max="15612" width="12.5703125" style="113" customWidth="1"/>
    <col min="15613" max="15613" width="8" style="113" customWidth="1"/>
    <col min="15614" max="15615" width="11.85546875" style="113" customWidth="1"/>
    <col min="15616" max="15616" width="12" style="113" customWidth="1"/>
    <col min="15617" max="15617" width="12.5703125" style="113" customWidth="1"/>
    <col min="15618" max="15858" width="8" style="113"/>
    <col min="15859" max="15859" width="40.5703125" style="113" customWidth="1"/>
    <col min="15860" max="15861" width="8" style="113" customWidth="1"/>
    <col min="15862" max="15862" width="13.28515625" style="113" customWidth="1"/>
    <col min="15863" max="15863" width="13.5703125" style="113" customWidth="1"/>
    <col min="15864" max="15864" width="13.85546875" style="113" customWidth="1"/>
    <col min="15865" max="15865" width="13.140625" style="113" customWidth="1"/>
    <col min="15866" max="15866" width="13" style="113" customWidth="1"/>
    <col min="15867" max="15867" width="10.5703125" style="113" customWidth="1"/>
    <col min="15868" max="15868" width="12.5703125" style="113" customWidth="1"/>
    <col min="15869" max="15869" width="8" style="113" customWidth="1"/>
    <col min="15870" max="15871" width="11.85546875" style="113" customWidth="1"/>
    <col min="15872" max="15872" width="12" style="113" customWidth="1"/>
    <col min="15873" max="15873" width="12.5703125" style="113" customWidth="1"/>
    <col min="15874" max="16114" width="8" style="113"/>
    <col min="16115" max="16115" width="40.5703125" style="113" customWidth="1"/>
    <col min="16116" max="16117" width="8" style="113" customWidth="1"/>
    <col min="16118" max="16118" width="13.28515625" style="113" customWidth="1"/>
    <col min="16119" max="16119" width="13.5703125" style="113" customWidth="1"/>
    <col min="16120" max="16120" width="13.85546875" style="113" customWidth="1"/>
    <col min="16121" max="16121" width="13.140625" style="113" customWidth="1"/>
    <col min="16122" max="16122" width="13" style="113" customWidth="1"/>
    <col min="16123" max="16123" width="10.5703125" style="113" customWidth="1"/>
    <col min="16124" max="16124" width="12.5703125" style="113" customWidth="1"/>
    <col min="16125" max="16125" width="8" style="113" customWidth="1"/>
    <col min="16126" max="16127" width="11.85546875" style="113" customWidth="1"/>
    <col min="16128" max="16128" width="12" style="113" customWidth="1"/>
    <col min="16129" max="16129" width="12.5703125" style="113" customWidth="1"/>
    <col min="16130" max="16384" width="8" style="113"/>
  </cols>
  <sheetData>
    <row r="1" spans="1:12" s="103" customFormat="1" ht="15" customHeight="1">
      <c r="A1" s="95" t="str">
        <f>[1]BYDEPT!A1</f>
        <v>FY 2018 PROGRAM, ALLOTMENT RELEASES, BALANCE</v>
      </c>
      <c r="B1" s="96"/>
      <c r="C1" s="96"/>
      <c r="D1" s="96"/>
      <c r="E1" s="97"/>
      <c r="F1" s="98"/>
      <c r="G1" s="98"/>
      <c r="H1" s="98"/>
      <c r="I1" s="99"/>
      <c r="J1" s="100"/>
      <c r="K1" s="101"/>
      <c r="L1" s="100"/>
    </row>
    <row r="2" spans="1:12" s="103" customFormat="1" ht="15" customHeight="1">
      <c r="A2" s="95" t="str">
        <f>[1]BYDEPT!A2</f>
        <v>JANUARY 1-JULY 31, 2018</v>
      </c>
      <c r="B2" s="96"/>
      <c r="C2" s="96"/>
      <c r="D2" s="96"/>
      <c r="E2" s="104"/>
      <c r="F2" s="97"/>
      <c r="G2" s="97"/>
      <c r="H2" s="105"/>
      <c r="I2" s="106"/>
      <c r="J2" s="104"/>
      <c r="K2" s="101"/>
      <c r="L2" s="107"/>
    </row>
    <row r="3" spans="1:12" s="102" customFormat="1" ht="15.75" customHeight="1">
      <c r="A3" s="96" t="s">
        <v>1</v>
      </c>
      <c r="B3" s="96"/>
      <c r="C3" s="96"/>
      <c r="D3" s="96"/>
      <c r="E3" s="108"/>
      <c r="F3" s="108"/>
      <c r="G3" s="108"/>
      <c r="H3" s="109"/>
      <c r="I3" s="110"/>
      <c r="J3" s="108"/>
      <c r="K3" s="111"/>
      <c r="L3" s="108"/>
    </row>
    <row r="4" spans="1:12" ht="27" customHeight="1">
      <c r="A4" s="430" t="s">
        <v>2</v>
      </c>
      <c r="B4" s="431" t="s">
        <v>47</v>
      </c>
      <c r="C4" s="431" t="s">
        <v>48</v>
      </c>
      <c r="D4" s="434" t="s">
        <v>47</v>
      </c>
      <c r="E4" s="437" t="s">
        <v>49</v>
      </c>
      <c r="F4" s="437"/>
      <c r="G4" s="437"/>
      <c r="H4" s="441" t="s">
        <v>50</v>
      </c>
      <c r="I4" s="438" t="s">
        <v>5</v>
      </c>
      <c r="J4" s="441" t="s">
        <v>51</v>
      </c>
      <c r="K4" s="112"/>
      <c r="L4" s="434" t="s">
        <v>52</v>
      </c>
    </row>
    <row r="5" spans="1:12" ht="10.5" customHeight="1">
      <c r="A5" s="430"/>
      <c r="B5" s="432"/>
      <c r="C5" s="432"/>
      <c r="D5" s="435"/>
      <c r="E5" s="441" t="s">
        <v>53</v>
      </c>
      <c r="F5" s="441" t="s">
        <v>48</v>
      </c>
      <c r="G5" s="441" t="s">
        <v>54</v>
      </c>
      <c r="H5" s="442"/>
      <c r="I5" s="439"/>
      <c r="J5" s="442"/>
      <c r="K5" s="112"/>
      <c r="L5" s="435"/>
    </row>
    <row r="6" spans="1:12" ht="17.25" customHeight="1">
      <c r="A6" s="430"/>
      <c r="B6" s="433"/>
      <c r="C6" s="433"/>
      <c r="D6" s="436"/>
      <c r="E6" s="443"/>
      <c r="F6" s="443"/>
      <c r="G6" s="443"/>
      <c r="H6" s="443"/>
      <c r="I6" s="440"/>
      <c r="J6" s="443"/>
      <c r="K6" s="112"/>
      <c r="L6" s="436"/>
    </row>
    <row r="7" spans="1:12" ht="19.5" customHeight="1">
      <c r="A7" s="114" t="s">
        <v>55</v>
      </c>
      <c r="B7" s="115"/>
      <c r="C7" s="115"/>
      <c r="D7" s="116"/>
      <c r="E7" s="117">
        <f>E8+E97</f>
        <v>2786187550</v>
      </c>
      <c r="F7" s="118">
        <f>F8+F97</f>
        <v>0</v>
      </c>
      <c r="G7" s="119">
        <f>G8+G97</f>
        <v>2786187550</v>
      </c>
      <c r="H7" s="120">
        <f>H8+H97</f>
        <v>2495288283</v>
      </c>
      <c r="I7" s="121">
        <f t="shared" ref="I7:I50" si="0">H7/G7</f>
        <v>0.89559235988977126</v>
      </c>
      <c r="J7" s="120">
        <f>J8+J97</f>
        <v>290899267</v>
      </c>
      <c r="L7" s="120"/>
    </row>
    <row r="8" spans="1:12" s="128" customFormat="1" ht="18.75" customHeight="1">
      <c r="A8" s="122" t="s">
        <v>56</v>
      </c>
      <c r="B8" s="122"/>
      <c r="C8" s="122"/>
      <c r="D8" s="123"/>
      <c r="E8" s="124">
        <f>SUM(E9:E15)+SUM(E18:E23)+SUM(E26:E29)+SUM(E32:E33)+SUM(E36:E52)</f>
        <v>2294716836</v>
      </c>
      <c r="F8" s="124">
        <f>SUM(F9:F15)+SUM(F18:F23)+SUM(F26:F29)+SUM(F32:F33)+SUM(F36:F52)</f>
        <v>0</v>
      </c>
      <c r="G8" s="125">
        <f>SUM(G9:G15)+SUM(G18:G23)+SUM(G26:G29)+SUM(G32:G33)+SUM(G36:G52)</f>
        <v>2294716836</v>
      </c>
      <c r="H8" s="126">
        <f>SUM(H9:H15)+SUM(H18:H23)+SUM(H26:H29)+SUM(H32:H33)+SUM(H36:H52)</f>
        <v>2157250901</v>
      </c>
      <c r="I8" s="127">
        <f t="shared" si="0"/>
        <v>0.94009459779812243</v>
      </c>
      <c r="J8" s="126">
        <f>SUM(J9:J15)+SUM(J18:J23)+SUM(J26:J29)+SUM(J32:J33)+SUM(J36:J52)</f>
        <v>137465935</v>
      </c>
      <c r="L8" s="126"/>
    </row>
    <row r="9" spans="1:12" ht="18" customHeight="1">
      <c r="A9" s="130" t="s">
        <v>57</v>
      </c>
      <c r="B9" s="21"/>
      <c r="C9" s="21"/>
      <c r="D9" s="131"/>
      <c r="E9" s="132">
        <f>[1]BYDEPT!F9</f>
        <v>18210897</v>
      </c>
      <c r="F9" s="132">
        <f>[1]BYDEPT!AE9</f>
        <v>0</v>
      </c>
      <c r="G9" s="133">
        <f t="shared" ref="G9:G14" si="1">E9+F9</f>
        <v>18210897</v>
      </c>
      <c r="H9" s="134">
        <f>[1]BYDEPT!BD9</f>
        <v>17986315</v>
      </c>
      <c r="I9" s="135">
        <f t="shared" si="0"/>
        <v>0.98766771345749749</v>
      </c>
      <c r="J9" s="134">
        <f t="shared" ref="J9:J14" si="2">G9-H9</f>
        <v>224582</v>
      </c>
      <c r="L9" s="134"/>
    </row>
    <row r="10" spans="1:12" ht="16.5" customHeight="1">
      <c r="A10" s="130" t="s">
        <v>58</v>
      </c>
      <c r="B10" s="21"/>
      <c r="C10" s="21"/>
      <c r="D10" s="131"/>
      <c r="E10" s="132">
        <f>[1]BYDEPT!F10</f>
        <v>6031010</v>
      </c>
      <c r="F10" s="132">
        <f>[1]BYDEPT!AE10</f>
        <v>0</v>
      </c>
      <c r="G10" s="133">
        <f t="shared" si="1"/>
        <v>6031010</v>
      </c>
      <c r="H10" s="134">
        <f>[1]BYDEPT!BD10</f>
        <v>6031010</v>
      </c>
      <c r="I10" s="135">
        <f>H10/G10</f>
        <v>1</v>
      </c>
      <c r="J10" s="134">
        <f t="shared" si="2"/>
        <v>0</v>
      </c>
      <c r="L10" s="134"/>
    </row>
    <row r="11" spans="1:12" ht="16.5" customHeight="1">
      <c r="A11" s="130" t="s">
        <v>59</v>
      </c>
      <c r="B11" s="21"/>
      <c r="C11" s="21"/>
      <c r="D11" s="131"/>
      <c r="E11" s="132">
        <f>[1]BYDEPT!F11</f>
        <v>543946</v>
      </c>
      <c r="F11" s="132">
        <f>[1]BYDEPT!AE11</f>
        <v>0</v>
      </c>
      <c r="G11" s="133">
        <f t="shared" si="1"/>
        <v>543946</v>
      </c>
      <c r="H11" s="134">
        <f>[1]BYDEPT!BD11</f>
        <v>543918</v>
      </c>
      <c r="I11" s="135">
        <f>H11/G11</f>
        <v>0.99994852430204473</v>
      </c>
      <c r="J11" s="134">
        <f t="shared" si="2"/>
        <v>28</v>
      </c>
      <c r="L11" s="134"/>
    </row>
    <row r="12" spans="1:12" ht="16.5" customHeight="1">
      <c r="A12" s="130" t="s">
        <v>60</v>
      </c>
      <c r="B12" s="21"/>
      <c r="C12" s="21"/>
      <c r="D12" s="131"/>
      <c r="E12" s="132">
        <f>[1]BYDEPT!F12</f>
        <v>9533430</v>
      </c>
      <c r="F12" s="132">
        <f>[1]BYDEPT!AE12</f>
        <v>0</v>
      </c>
      <c r="G12" s="133">
        <f t="shared" si="1"/>
        <v>9533430</v>
      </c>
      <c r="H12" s="134">
        <f>[1]BYDEPT!BD12</f>
        <v>9468099</v>
      </c>
      <c r="I12" s="135">
        <f>H12/G12</f>
        <v>0.99314716738886211</v>
      </c>
      <c r="J12" s="134">
        <f t="shared" si="2"/>
        <v>65331</v>
      </c>
      <c r="L12" s="134"/>
    </row>
    <row r="13" spans="1:12" ht="16.5" customHeight="1">
      <c r="A13" s="130" t="s">
        <v>61</v>
      </c>
      <c r="B13" s="21"/>
      <c r="C13" s="21"/>
      <c r="D13" s="131"/>
      <c r="E13" s="132">
        <f>[1]BYDEPT!F13</f>
        <v>53336259</v>
      </c>
      <c r="F13" s="132">
        <f>[1]BYDEPT!AE13</f>
        <v>-9958500</v>
      </c>
      <c r="G13" s="133">
        <f t="shared" si="1"/>
        <v>43377759</v>
      </c>
      <c r="H13" s="134">
        <f>[1]BYDEPT!BD13</f>
        <v>40732013</v>
      </c>
      <c r="I13" s="135">
        <f>H13/G13</f>
        <v>0.93900685371966774</v>
      </c>
      <c r="J13" s="134">
        <f t="shared" si="2"/>
        <v>2645746</v>
      </c>
      <c r="L13" s="134"/>
    </row>
    <row r="14" spans="1:12" ht="16.5" customHeight="1">
      <c r="A14" s="130" t="s">
        <v>62</v>
      </c>
      <c r="B14" s="21"/>
      <c r="C14" s="21"/>
      <c r="D14" s="131"/>
      <c r="E14" s="132">
        <f>[1]BYDEPT!F14</f>
        <v>2135132</v>
      </c>
      <c r="F14" s="132">
        <f>[1]BYDEPT!AE14</f>
        <v>298430</v>
      </c>
      <c r="G14" s="133">
        <f t="shared" si="1"/>
        <v>2433562</v>
      </c>
      <c r="H14" s="134">
        <f>[1]BYDEPT!BD14</f>
        <v>2419386</v>
      </c>
      <c r="I14" s="135">
        <f>H14/G14</f>
        <v>0.99417479398511321</v>
      </c>
      <c r="J14" s="134">
        <f t="shared" si="2"/>
        <v>14176</v>
      </c>
      <c r="L14" s="134"/>
    </row>
    <row r="15" spans="1:12" ht="16.5" customHeight="1">
      <c r="A15" s="130" t="s">
        <v>63</v>
      </c>
      <c r="B15" s="21"/>
      <c r="C15" s="21"/>
      <c r="D15" s="131"/>
      <c r="E15" s="132">
        <f>+[1]BYDEPT!F15</f>
        <v>553312832</v>
      </c>
      <c r="F15" s="132">
        <f>SUM(F16:F17)</f>
        <v>-88563855</v>
      </c>
      <c r="G15" s="133">
        <f>SUM(G16:G17)</f>
        <v>464748977</v>
      </c>
      <c r="H15" s="134">
        <f>SUM(H16:H17)</f>
        <v>430875676</v>
      </c>
      <c r="I15" s="135">
        <f t="shared" si="0"/>
        <v>0.92711484548356515</v>
      </c>
      <c r="J15" s="134">
        <f>SUM(J16:J17)</f>
        <v>33873301</v>
      </c>
      <c r="L15" s="134"/>
    </row>
    <row r="16" spans="1:12" ht="15.75" hidden="1" customHeight="1">
      <c r="A16" s="130" t="s">
        <v>64</v>
      </c>
      <c r="B16" s="21"/>
      <c r="C16" s="21"/>
      <c r="D16" s="131"/>
      <c r="E16" s="132">
        <f>[1]BYDEPT!F16</f>
        <v>176716245</v>
      </c>
      <c r="F16" s="132">
        <f>[1]BYDEPT!AE16</f>
        <v>-89873272</v>
      </c>
      <c r="G16" s="133">
        <f t="shared" ref="G16:G22" si="3">E16+F16</f>
        <v>86842973</v>
      </c>
      <c r="H16" s="134">
        <f>[1]BYDEPT!BD16</f>
        <v>82331689</v>
      </c>
      <c r="I16" s="135">
        <f t="shared" si="0"/>
        <v>0.94805240027883431</v>
      </c>
      <c r="J16" s="134">
        <f t="shared" ref="J16:J22" si="4">G16-H16</f>
        <v>4511284</v>
      </c>
      <c r="L16" s="134"/>
    </row>
    <row r="17" spans="1:12" ht="16.5" hidden="1" customHeight="1">
      <c r="A17" s="130" t="s">
        <v>65</v>
      </c>
      <c r="B17" s="21"/>
      <c r="C17" s="21"/>
      <c r="D17" s="131"/>
      <c r="E17" s="132">
        <f>[1]BYDEPT!F17</f>
        <v>376596587</v>
      </c>
      <c r="F17" s="132">
        <f>[1]BYDEPT!AE17</f>
        <v>1309417</v>
      </c>
      <c r="G17" s="133">
        <f t="shared" si="3"/>
        <v>377906004</v>
      </c>
      <c r="H17" s="134">
        <f>[1]BYDEPT!BD17</f>
        <v>348543987</v>
      </c>
      <c r="I17" s="135">
        <f t="shared" si="0"/>
        <v>0.9223033857911398</v>
      </c>
      <c r="J17" s="134">
        <f t="shared" si="4"/>
        <v>29362017</v>
      </c>
      <c r="L17" s="134"/>
    </row>
    <row r="18" spans="1:12" ht="16.5" customHeight="1">
      <c r="A18" s="130" t="s">
        <v>66</v>
      </c>
      <c r="B18" s="21"/>
      <c r="C18" s="21"/>
      <c r="D18" s="131"/>
      <c r="E18" s="132">
        <f>[1]BYDEPT!F18</f>
        <v>62115320</v>
      </c>
      <c r="F18" s="132">
        <f>[1]BYDEPT!AE18</f>
        <v>0</v>
      </c>
      <c r="G18" s="133">
        <f t="shared" si="3"/>
        <v>62115320</v>
      </c>
      <c r="H18" s="134">
        <f>[1]BYDEPT!BD18</f>
        <v>58693797</v>
      </c>
      <c r="I18" s="135">
        <f t="shared" si="0"/>
        <v>0.94491660028476065</v>
      </c>
      <c r="J18" s="134">
        <f t="shared" si="4"/>
        <v>3421523</v>
      </c>
      <c r="L18" s="134"/>
    </row>
    <row r="19" spans="1:12" ht="16.5" customHeight="1">
      <c r="A19" s="130" t="s">
        <v>67</v>
      </c>
      <c r="B19" s="21"/>
      <c r="C19" s="21"/>
      <c r="D19" s="131"/>
      <c r="E19" s="132">
        <f>[1]BYDEPT!F19</f>
        <v>1263227</v>
      </c>
      <c r="F19" s="132">
        <f>[1]BYDEPT!AE19</f>
        <v>0</v>
      </c>
      <c r="G19" s="133">
        <f t="shared" si="3"/>
        <v>1263227</v>
      </c>
      <c r="H19" s="134">
        <f>[1]BYDEPT!BD19</f>
        <v>1259528</v>
      </c>
      <c r="I19" s="135">
        <f t="shared" si="0"/>
        <v>0.99707178519775153</v>
      </c>
      <c r="J19" s="134">
        <f t="shared" si="4"/>
        <v>3699</v>
      </c>
      <c r="L19" s="134"/>
    </row>
    <row r="20" spans="1:12" ht="16.5" customHeight="1">
      <c r="A20" s="130" t="s">
        <v>68</v>
      </c>
      <c r="B20" s="21"/>
      <c r="C20" s="21"/>
      <c r="D20" s="131"/>
      <c r="E20" s="132">
        <f>[1]BYDEPT!F20</f>
        <v>24910729</v>
      </c>
      <c r="F20" s="132">
        <f>[1]BYDEPT!AE20</f>
        <v>0</v>
      </c>
      <c r="G20" s="133">
        <f t="shared" si="3"/>
        <v>24910729</v>
      </c>
      <c r="H20" s="134">
        <f>[1]BYDEPT!BD20</f>
        <v>24847711</v>
      </c>
      <c r="I20" s="135">
        <f t="shared" si="0"/>
        <v>0.99747024665556761</v>
      </c>
      <c r="J20" s="134">
        <f t="shared" si="4"/>
        <v>63018</v>
      </c>
      <c r="L20" s="134"/>
    </row>
    <row r="21" spans="1:12" ht="16.5" customHeight="1">
      <c r="A21" s="130" t="s">
        <v>69</v>
      </c>
      <c r="B21" s="21"/>
      <c r="C21" s="21"/>
      <c r="D21" s="131"/>
      <c r="E21" s="132">
        <f>[1]BYDEPT!F21</f>
        <v>19317544</v>
      </c>
      <c r="F21" s="132">
        <f>[1]BYDEPT!AE21</f>
        <v>0</v>
      </c>
      <c r="G21" s="133">
        <f t="shared" si="3"/>
        <v>19317544</v>
      </c>
      <c r="H21" s="134">
        <f>[1]BYDEPT!BD21</f>
        <v>18969975</v>
      </c>
      <c r="I21" s="135">
        <f t="shared" si="0"/>
        <v>0.98200759889559464</v>
      </c>
      <c r="J21" s="134">
        <f t="shared" si="4"/>
        <v>347569</v>
      </c>
      <c r="L21" s="134"/>
    </row>
    <row r="22" spans="1:12" ht="16.5" customHeight="1">
      <c r="A22" s="130" t="s">
        <v>70</v>
      </c>
      <c r="B22" s="21"/>
      <c r="C22" s="21"/>
      <c r="D22" s="131"/>
      <c r="E22" s="132">
        <f>[1]BYDEPT!F22</f>
        <v>20319813</v>
      </c>
      <c r="F22" s="132">
        <f>[1]BYDEPT!AE22</f>
        <v>0</v>
      </c>
      <c r="G22" s="133">
        <f t="shared" si="3"/>
        <v>20319813</v>
      </c>
      <c r="H22" s="134">
        <f>[1]BYDEPT!BD22</f>
        <v>19248608</v>
      </c>
      <c r="I22" s="135">
        <f t="shared" si="0"/>
        <v>0.94728273335980007</v>
      </c>
      <c r="J22" s="134">
        <f t="shared" si="4"/>
        <v>1071205</v>
      </c>
      <c r="L22" s="134"/>
    </row>
    <row r="23" spans="1:12" ht="16.5" customHeight="1">
      <c r="A23" s="130" t="s">
        <v>71</v>
      </c>
      <c r="B23" s="21"/>
      <c r="C23" s="21"/>
      <c r="D23" s="131"/>
      <c r="E23" s="132">
        <f>+[1]BYDEPT!F23</f>
        <v>107299569</v>
      </c>
      <c r="F23" s="132">
        <f>SUM(F24:F25)</f>
        <v>0</v>
      </c>
      <c r="G23" s="133">
        <f>SUM(G24:G25)</f>
        <v>107299569</v>
      </c>
      <c r="H23" s="134">
        <f>SUM(H24:H25)</f>
        <v>100744982</v>
      </c>
      <c r="I23" s="135">
        <f t="shared" si="0"/>
        <v>0.93891320290391844</v>
      </c>
      <c r="J23" s="134">
        <f>SUM(J24:J25)</f>
        <v>6554587</v>
      </c>
      <c r="L23" s="134"/>
    </row>
    <row r="24" spans="1:12" ht="16.5" hidden="1" customHeight="1">
      <c r="A24" s="130" t="s">
        <v>64</v>
      </c>
      <c r="B24" s="21"/>
      <c r="C24" s="21"/>
      <c r="D24" s="131"/>
      <c r="E24" s="132">
        <f>[1]BYDEPT!F24</f>
        <v>70496760</v>
      </c>
      <c r="F24" s="132">
        <f>[1]BYDEPT!AE24</f>
        <v>-23539488</v>
      </c>
      <c r="G24" s="133">
        <f>E24+F24</f>
        <v>46957272</v>
      </c>
      <c r="H24" s="134">
        <f>[1]BYDEPT!BD24</f>
        <v>43779060</v>
      </c>
      <c r="I24" s="135">
        <f t="shared" si="0"/>
        <v>0.93231693698049578</v>
      </c>
      <c r="J24" s="134">
        <f>G24-H24</f>
        <v>3178212</v>
      </c>
      <c r="L24" s="134"/>
    </row>
    <row r="25" spans="1:12" ht="16.5" hidden="1" customHeight="1">
      <c r="A25" s="130" t="s">
        <v>65</v>
      </c>
      <c r="B25" s="21"/>
      <c r="C25" s="21"/>
      <c r="D25" s="131"/>
      <c r="E25" s="132">
        <f>[1]BYDEPT!F25</f>
        <v>36802809</v>
      </c>
      <c r="F25" s="132">
        <f>[1]BYDEPT!AE25</f>
        <v>23539488</v>
      </c>
      <c r="G25" s="133">
        <f>E25+F25</f>
        <v>60342297</v>
      </c>
      <c r="H25" s="134">
        <f>[1]BYDEPT!BD25</f>
        <v>56965922</v>
      </c>
      <c r="I25" s="135">
        <f t="shared" si="0"/>
        <v>0.9440462964146028</v>
      </c>
      <c r="J25" s="134">
        <f>G25-H25</f>
        <v>3376375</v>
      </c>
      <c r="L25" s="134"/>
    </row>
    <row r="26" spans="1:12" ht="16.5" customHeight="1">
      <c r="A26" s="130" t="s">
        <v>72</v>
      </c>
      <c r="B26" s="21"/>
      <c r="C26" s="21"/>
      <c r="D26" s="131"/>
      <c r="E26" s="132">
        <f>[1]BYDEPT!F26</f>
        <v>5372343</v>
      </c>
      <c r="F26" s="132">
        <f>[1]BYDEPT!AE26</f>
        <v>0</v>
      </c>
      <c r="G26" s="133">
        <f>E26+F26</f>
        <v>5372343</v>
      </c>
      <c r="H26" s="134">
        <f>[1]BYDEPT!BD26</f>
        <v>5362319</v>
      </c>
      <c r="I26" s="135">
        <f t="shared" si="0"/>
        <v>0.99813414742878481</v>
      </c>
      <c r="J26" s="134">
        <f>G26-H26</f>
        <v>10024</v>
      </c>
      <c r="L26" s="134"/>
    </row>
    <row r="27" spans="1:12" ht="16.5" customHeight="1">
      <c r="A27" s="130" t="s">
        <v>73</v>
      </c>
      <c r="B27" s="21"/>
      <c r="C27" s="21"/>
      <c r="D27" s="131"/>
      <c r="E27" s="132">
        <f>[1]BYDEPT!F27</f>
        <v>170763865</v>
      </c>
      <c r="F27" s="132">
        <f>[1]BYDEPT!AE27</f>
        <v>0</v>
      </c>
      <c r="G27" s="133">
        <f>E27+F27</f>
        <v>170763865</v>
      </c>
      <c r="H27" s="134">
        <f>[1]BYDEPT!BD27</f>
        <v>155577028</v>
      </c>
      <c r="I27" s="135">
        <f t="shared" si="0"/>
        <v>0.91106527718847308</v>
      </c>
      <c r="J27" s="134">
        <f>G27-H27</f>
        <v>15186837</v>
      </c>
      <c r="L27" s="134"/>
    </row>
    <row r="28" spans="1:12" ht="16.5" customHeight="1">
      <c r="A28" s="130" t="s">
        <v>74</v>
      </c>
      <c r="B28" s="21"/>
      <c r="C28" s="21"/>
      <c r="D28" s="131"/>
      <c r="E28" s="132">
        <f>[1]BYDEPT!F28</f>
        <v>18465223</v>
      </c>
      <c r="F28" s="132">
        <f>[1]BYDEPT!AE28</f>
        <v>0</v>
      </c>
      <c r="G28" s="133">
        <f>E28+F28</f>
        <v>18465223</v>
      </c>
      <c r="H28" s="134">
        <f>[1]BYDEPT!BD28</f>
        <v>18215161</v>
      </c>
      <c r="I28" s="135">
        <f t="shared" si="0"/>
        <v>0.98645767776538629</v>
      </c>
      <c r="J28" s="134">
        <f>G28-H28</f>
        <v>250062</v>
      </c>
      <c r="L28" s="134"/>
    </row>
    <row r="29" spans="1:12" ht="16.5" customHeight="1">
      <c r="A29" s="130" t="s">
        <v>75</v>
      </c>
      <c r="B29" s="21"/>
      <c r="C29" s="21"/>
      <c r="D29" s="131"/>
      <c r="E29" s="132">
        <f>+[1]BYDEPT!F29</f>
        <v>11140284</v>
      </c>
      <c r="F29" s="132">
        <f>SUM(F30:F31)</f>
        <v>0</v>
      </c>
      <c r="G29" s="133">
        <f>SUM(G30:G31)</f>
        <v>11140284</v>
      </c>
      <c r="H29" s="134">
        <f>SUM(H30:H31)</f>
        <v>11011759</v>
      </c>
      <c r="I29" s="135">
        <f t="shared" si="0"/>
        <v>0.98846304097812943</v>
      </c>
      <c r="J29" s="134">
        <f>SUM(J30:J31)</f>
        <v>128525</v>
      </c>
      <c r="L29" s="134"/>
    </row>
    <row r="30" spans="1:12" ht="16.5" hidden="1" customHeight="1">
      <c r="A30" s="130" t="s">
        <v>64</v>
      </c>
      <c r="B30" s="21"/>
      <c r="C30" s="21"/>
      <c r="D30" s="131"/>
      <c r="E30" s="132">
        <f>[1]BYDEPT!F30</f>
        <v>11140284</v>
      </c>
      <c r="F30" s="132">
        <f>[1]BYDEPT!AE30</f>
        <v>0</v>
      </c>
      <c r="G30" s="133">
        <f>E30+F30</f>
        <v>11140284</v>
      </c>
      <c r="H30" s="134">
        <f>[1]BYDEPT!BD30</f>
        <v>11011759</v>
      </c>
      <c r="I30" s="135">
        <f t="shared" si="0"/>
        <v>0.98846304097812943</v>
      </c>
      <c r="J30" s="134">
        <f>G30-H30</f>
        <v>128525</v>
      </c>
      <c r="L30" s="134"/>
    </row>
    <row r="31" spans="1:12" ht="18" hidden="1" customHeight="1">
      <c r="A31" s="130" t="s">
        <v>65</v>
      </c>
      <c r="B31" s="21"/>
      <c r="C31" s="21"/>
      <c r="D31" s="131"/>
      <c r="E31" s="132">
        <f>[1]BYDEPT!F31</f>
        <v>0</v>
      </c>
      <c r="F31" s="132">
        <f>[1]BYDEPT!AE31</f>
        <v>0</v>
      </c>
      <c r="G31" s="133">
        <f>E31+F31</f>
        <v>0</v>
      </c>
      <c r="H31" s="134">
        <f>[1]BYDEPT!BD31</f>
        <v>0</v>
      </c>
      <c r="I31" s="135" t="e">
        <f t="shared" si="0"/>
        <v>#DIV/0!</v>
      </c>
      <c r="J31" s="134">
        <f>G31-H31</f>
        <v>0</v>
      </c>
      <c r="L31" s="134"/>
    </row>
    <row r="32" spans="1:12" ht="16.5" customHeight="1">
      <c r="A32" s="130" t="s">
        <v>76</v>
      </c>
      <c r="B32" s="21"/>
      <c r="C32" s="21"/>
      <c r="D32" s="131"/>
      <c r="E32" s="132">
        <f>[1]BYDEPT!F32</f>
        <v>149698732</v>
      </c>
      <c r="F32" s="132">
        <f>[1]BYDEPT!AE32</f>
        <v>0</v>
      </c>
      <c r="G32" s="133">
        <f>E32+F32</f>
        <v>149698732</v>
      </c>
      <c r="H32" s="134">
        <f>[1]BYDEPT!BD32</f>
        <v>147599305</v>
      </c>
      <c r="I32" s="135">
        <f t="shared" si="0"/>
        <v>0.98597565275302401</v>
      </c>
      <c r="J32" s="134">
        <f>G32-H32</f>
        <v>2099427</v>
      </c>
      <c r="L32" s="134"/>
    </row>
    <row r="33" spans="1:12" ht="16.5" customHeight="1">
      <c r="A33" s="130" t="s">
        <v>77</v>
      </c>
      <c r="B33" s="21"/>
      <c r="C33" s="21"/>
      <c r="D33" s="131"/>
      <c r="E33" s="132">
        <f>+[1]BYDEPT!F33</f>
        <v>637864483</v>
      </c>
      <c r="F33" s="132">
        <f>SUM(F34:F35)</f>
        <v>103583872</v>
      </c>
      <c r="G33" s="133">
        <f>SUM(G34:G35)</f>
        <v>741448355</v>
      </c>
      <c r="H33" s="134">
        <f>SUM(H34:H35)</f>
        <v>675227834</v>
      </c>
      <c r="I33" s="135">
        <f t="shared" si="0"/>
        <v>0.91068761491823658</v>
      </c>
      <c r="J33" s="134">
        <f>SUM(J34:J35)</f>
        <v>66220521</v>
      </c>
      <c r="L33" s="134"/>
    </row>
    <row r="34" spans="1:12" ht="16.5" hidden="1" customHeight="1">
      <c r="A34" s="130" t="s">
        <v>64</v>
      </c>
      <c r="B34" s="21"/>
      <c r="C34" s="21"/>
      <c r="D34" s="131"/>
      <c r="E34" s="132">
        <f>[1]BYDEPT!F34</f>
        <v>409434301</v>
      </c>
      <c r="F34" s="132">
        <f>[1]BYDEPT!AE34</f>
        <v>103583872</v>
      </c>
      <c r="G34" s="133">
        <f t="shared" ref="G34:G50" si="5">E34+F34</f>
        <v>513018173</v>
      </c>
      <c r="H34" s="134">
        <f>[1]BYDEPT!BD34</f>
        <v>446844026</v>
      </c>
      <c r="I34" s="135">
        <f t="shared" si="0"/>
        <v>0.8710101308633369</v>
      </c>
      <c r="J34" s="134">
        <f t="shared" ref="J34:J50" si="6">G34-H34</f>
        <v>66174147</v>
      </c>
      <c r="L34" s="134"/>
    </row>
    <row r="35" spans="1:12" ht="16.5" hidden="1" customHeight="1">
      <c r="A35" s="130" t="s">
        <v>65</v>
      </c>
      <c r="B35" s="21"/>
      <c r="C35" s="21"/>
      <c r="D35" s="131"/>
      <c r="E35" s="132">
        <f>[1]BYDEPT!F35</f>
        <v>228430182</v>
      </c>
      <c r="F35" s="132">
        <f>[1]BYDEPT!AE35</f>
        <v>0</v>
      </c>
      <c r="G35" s="133">
        <f t="shared" si="5"/>
        <v>228430182</v>
      </c>
      <c r="H35" s="134">
        <f>[1]BYDEPT!BD35</f>
        <v>228383808</v>
      </c>
      <c r="I35" s="135">
        <f t="shared" si="0"/>
        <v>0.99979698829815755</v>
      </c>
      <c r="J35" s="134">
        <f t="shared" si="6"/>
        <v>46374</v>
      </c>
      <c r="L35" s="134"/>
    </row>
    <row r="36" spans="1:12" ht="16.5" customHeight="1">
      <c r="A36" s="130" t="s">
        <v>78</v>
      </c>
      <c r="B36" s="21"/>
      <c r="C36" s="21"/>
      <c r="D36" s="131"/>
      <c r="E36" s="132">
        <f>[1]BYDEPT!F36</f>
        <v>21020142</v>
      </c>
      <c r="F36" s="132">
        <f>[1]BYDEPT!AE36</f>
        <v>0</v>
      </c>
      <c r="G36" s="133">
        <f t="shared" si="5"/>
        <v>21020142</v>
      </c>
      <c r="H36" s="134">
        <f>[1]BYDEPT!BD36</f>
        <v>20683735</v>
      </c>
      <c r="I36" s="135">
        <f t="shared" si="0"/>
        <v>0.98399596919944687</v>
      </c>
      <c r="J36" s="134">
        <f t="shared" si="6"/>
        <v>336407</v>
      </c>
      <c r="L36" s="134"/>
    </row>
    <row r="37" spans="1:12" ht="16.5" customHeight="1">
      <c r="A37" s="130" t="s">
        <v>79</v>
      </c>
      <c r="B37" s="21"/>
      <c r="C37" s="21"/>
      <c r="D37" s="131"/>
      <c r="E37" s="132">
        <f>[1]BYDEPT!F37</f>
        <v>141814436</v>
      </c>
      <c r="F37" s="132">
        <f>[1]BYDEPT!AE37</f>
        <v>-1612816</v>
      </c>
      <c r="G37" s="133">
        <f t="shared" si="5"/>
        <v>140201620</v>
      </c>
      <c r="H37" s="134">
        <f>[1]BYDEPT!BD37</f>
        <v>139401244</v>
      </c>
      <c r="I37" s="135">
        <f t="shared" si="0"/>
        <v>0.99429124998698304</v>
      </c>
      <c r="J37" s="134">
        <f t="shared" si="6"/>
        <v>800376</v>
      </c>
      <c r="L37" s="134"/>
    </row>
    <row r="38" spans="1:12" ht="16.5" customHeight="1">
      <c r="A38" s="130" t="s">
        <v>80</v>
      </c>
      <c r="B38" s="21"/>
      <c r="C38" s="21"/>
      <c r="D38" s="131"/>
      <c r="E38" s="132">
        <f>[1]BYDEPT!F38</f>
        <v>3483747</v>
      </c>
      <c r="F38" s="132">
        <f>[1]BYDEPT!AE38</f>
        <v>0</v>
      </c>
      <c r="G38" s="133">
        <f t="shared" si="5"/>
        <v>3483747</v>
      </c>
      <c r="H38" s="134">
        <f>[1]BYDEPT!BD38</f>
        <v>3374743</v>
      </c>
      <c r="I38" s="135">
        <f t="shared" si="0"/>
        <v>0.96871070143727434</v>
      </c>
      <c r="J38" s="134">
        <f t="shared" si="6"/>
        <v>109004</v>
      </c>
      <c r="L38" s="134"/>
    </row>
    <row r="39" spans="1:12" ht="16.5" customHeight="1">
      <c r="A39" s="130" t="s">
        <v>81</v>
      </c>
      <c r="B39" s="21"/>
      <c r="C39" s="21"/>
      <c r="D39" s="131"/>
      <c r="E39" s="132">
        <f>[1]BYDEPT!F39</f>
        <v>5861839</v>
      </c>
      <c r="F39" s="132">
        <f>[1]BYDEPT!AE39</f>
        <v>0</v>
      </c>
      <c r="G39" s="133">
        <f t="shared" si="5"/>
        <v>5861839</v>
      </c>
      <c r="H39" s="134">
        <f>[1]BYDEPT!BD39</f>
        <v>5849415</v>
      </c>
      <c r="I39" s="135">
        <f t="shared" si="0"/>
        <v>0.99788052861909038</v>
      </c>
      <c r="J39" s="134">
        <f t="shared" si="6"/>
        <v>12424</v>
      </c>
      <c r="L39" s="134"/>
    </row>
    <row r="40" spans="1:12" ht="16.5" customHeight="1">
      <c r="A40" s="130" t="s">
        <v>82</v>
      </c>
      <c r="B40" s="21"/>
      <c r="C40" s="21"/>
      <c r="D40" s="131"/>
      <c r="E40" s="132">
        <f>[1]BYDEPT!F40</f>
        <v>66339817</v>
      </c>
      <c r="F40" s="132">
        <f>[1]BYDEPT!AE40</f>
        <v>0</v>
      </c>
      <c r="G40" s="133">
        <f t="shared" si="5"/>
        <v>66339817</v>
      </c>
      <c r="H40" s="134">
        <f>[1]BYDEPT!BD40</f>
        <v>66247333</v>
      </c>
      <c r="I40" s="135">
        <f t="shared" si="0"/>
        <v>0.99860590510823988</v>
      </c>
      <c r="J40" s="134">
        <f t="shared" si="6"/>
        <v>92484</v>
      </c>
      <c r="L40" s="134"/>
    </row>
    <row r="41" spans="1:12" ht="16.5" customHeight="1">
      <c r="A41" s="130" t="s">
        <v>83</v>
      </c>
      <c r="B41" s="21"/>
      <c r="C41" s="21"/>
      <c r="D41" s="131"/>
      <c r="E41" s="132">
        <f>[1]BYDEPT!F41</f>
        <v>8929242</v>
      </c>
      <c r="F41" s="132">
        <f>[1]BYDEPT!AE41</f>
        <v>0</v>
      </c>
      <c r="G41" s="133">
        <f t="shared" si="5"/>
        <v>8929242</v>
      </c>
      <c r="H41" s="134">
        <f>[1]BYDEPT!BD41</f>
        <v>8809599</v>
      </c>
      <c r="I41" s="135">
        <f t="shared" si="0"/>
        <v>0.9866009903192231</v>
      </c>
      <c r="J41" s="134">
        <f t="shared" si="6"/>
        <v>119643</v>
      </c>
      <c r="L41" s="134"/>
    </row>
    <row r="42" spans="1:12" ht="16.5" customHeight="1">
      <c r="A42" s="130" t="s">
        <v>84</v>
      </c>
      <c r="B42" s="21"/>
      <c r="C42" s="21"/>
      <c r="D42" s="131"/>
      <c r="E42" s="132">
        <f>[1]BYDEPT!F42</f>
        <v>1380993</v>
      </c>
      <c r="F42" s="132">
        <f>[1]BYDEPT!AE42</f>
        <v>0</v>
      </c>
      <c r="G42" s="133">
        <f t="shared" si="5"/>
        <v>1380993</v>
      </c>
      <c r="H42" s="134">
        <f>[1]BYDEPT!BD42</f>
        <v>1266240</v>
      </c>
      <c r="I42" s="135">
        <f t="shared" si="0"/>
        <v>0.91690544412607455</v>
      </c>
      <c r="J42" s="134">
        <f t="shared" si="6"/>
        <v>114753</v>
      </c>
      <c r="L42" s="134"/>
    </row>
    <row r="43" spans="1:12" ht="16.5" customHeight="1">
      <c r="A43" s="130" t="s">
        <v>85</v>
      </c>
      <c r="B43" s="21"/>
      <c r="C43" s="21"/>
      <c r="D43" s="131"/>
      <c r="E43" s="132">
        <f>[1]BYDEPT!F43</f>
        <v>33056999</v>
      </c>
      <c r="F43" s="132">
        <f>[1]BYDEPT!AE43</f>
        <v>1381585</v>
      </c>
      <c r="G43" s="133">
        <f t="shared" si="5"/>
        <v>34438584</v>
      </c>
      <c r="H43" s="134">
        <f>[1]BYDEPT!BD43</f>
        <v>32498351</v>
      </c>
      <c r="I43" s="135">
        <f t="shared" si="0"/>
        <v>0.94366106922398441</v>
      </c>
      <c r="J43" s="134">
        <f t="shared" si="6"/>
        <v>1940233</v>
      </c>
      <c r="L43" s="134"/>
    </row>
    <row r="44" spans="1:12" ht="16.5" customHeight="1">
      <c r="A44" s="130" t="s">
        <v>86</v>
      </c>
      <c r="B44" s="21"/>
      <c r="C44" s="21"/>
      <c r="D44" s="131"/>
      <c r="E44" s="132">
        <f>[1]BYDEPT!F44</f>
        <v>3609</v>
      </c>
      <c r="F44" s="132">
        <f>[1]BYDEPT!AE44</f>
        <v>0</v>
      </c>
      <c r="G44" s="133">
        <f t="shared" si="5"/>
        <v>3609</v>
      </c>
      <c r="H44" s="134">
        <f>[1]BYDEPT!BD44</f>
        <v>3609</v>
      </c>
      <c r="I44" s="135">
        <f t="shared" si="0"/>
        <v>1</v>
      </c>
      <c r="J44" s="134">
        <f t="shared" si="6"/>
        <v>0</v>
      </c>
      <c r="L44" s="134"/>
    </row>
    <row r="45" spans="1:12" ht="16.5" customHeight="1">
      <c r="A45" s="130" t="s">
        <v>87</v>
      </c>
      <c r="B45" s="21"/>
      <c r="C45" s="21"/>
      <c r="D45" s="131"/>
      <c r="E45" s="132">
        <f>[1]BYDEPT!F45</f>
        <v>34363599</v>
      </c>
      <c r="F45" s="132">
        <f>[1]BYDEPT!AE45</f>
        <v>0</v>
      </c>
      <c r="G45" s="133">
        <f t="shared" si="5"/>
        <v>34363599</v>
      </c>
      <c r="H45" s="134">
        <f>[1]BYDEPT!BD45</f>
        <v>33660107</v>
      </c>
      <c r="I45" s="135">
        <f t="shared" si="0"/>
        <v>0.97952798832275978</v>
      </c>
      <c r="J45" s="134">
        <f t="shared" si="6"/>
        <v>703492</v>
      </c>
      <c r="L45" s="134"/>
    </row>
    <row r="46" spans="1:12" ht="16.5" customHeight="1">
      <c r="A46" s="130" t="s">
        <v>88</v>
      </c>
      <c r="B46" s="21"/>
      <c r="C46" s="21"/>
      <c r="D46" s="131"/>
      <c r="E46" s="132">
        <f>[1]BYDEPT!F46</f>
        <v>1561560</v>
      </c>
      <c r="F46" s="132">
        <f>[1]BYDEPT!AE46</f>
        <v>0</v>
      </c>
      <c r="G46" s="133">
        <f t="shared" si="5"/>
        <v>1561560</v>
      </c>
      <c r="H46" s="134">
        <f>[1]BYDEPT!BD46</f>
        <v>1540157</v>
      </c>
      <c r="I46" s="135">
        <f t="shared" si="0"/>
        <v>0.98629383437075746</v>
      </c>
      <c r="J46" s="134">
        <f t="shared" si="6"/>
        <v>21403</v>
      </c>
      <c r="L46" s="134"/>
    </row>
    <row r="47" spans="1:12" ht="16.5" customHeight="1">
      <c r="A47" s="130" t="s">
        <v>89</v>
      </c>
      <c r="B47" s="21"/>
      <c r="C47" s="21"/>
      <c r="D47" s="131"/>
      <c r="E47" s="132">
        <f>[1]BYDEPT!F47</f>
        <v>11228352</v>
      </c>
      <c r="F47" s="132">
        <f>[1]BYDEPT!AE47</f>
        <v>0</v>
      </c>
      <c r="G47" s="133">
        <f t="shared" si="5"/>
        <v>11228352</v>
      </c>
      <c r="H47" s="134">
        <f>[1]BYDEPT!BD47</f>
        <v>10882543</v>
      </c>
      <c r="I47" s="135">
        <f t="shared" si="0"/>
        <v>0.96920215896330997</v>
      </c>
      <c r="J47" s="134">
        <f t="shared" si="6"/>
        <v>345809</v>
      </c>
      <c r="L47" s="134"/>
    </row>
    <row r="48" spans="1:12" ht="16.5" customHeight="1">
      <c r="A48" s="130" t="s">
        <v>90</v>
      </c>
      <c r="B48" s="21"/>
      <c r="C48" s="21"/>
      <c r="D48" s="131"/>
      <c r="E48" s="132">
        <f>[1]BYDEPT!F48</f>
        <v>15932547</v>
      </c>
      <c r="F48" s="132">
        <f>[1]BYDEPT!AE48</f>
        <v>0</v>
      </c>
      <c r="G48" s="133">
        <f t="shared" si="5"/>
        <v>15932547</v>
      </c>
      <c r="H48" s="134">
        <f>[1]BYDEPT!BD48</f>
        <v>15932547</v>
      </c>
      <c r="I48" s="135">
        <f t="shared" si="0"/>
        <v>1</v>
      </c>
      <c r="J48" s="134">
        <f t="shared" si="6"/>
        <v>0</v>
      </c>
      <c r="L48" s="134"/>
    </row>
    <row r="49" spans="1:12" ht="16.5" customHeight="1">
      <c r="A49" s="130" t="s">
        <v>91</v>
      </c>
      <c r="B49" s="21"/>
      <c r="C49" s="21"/>
      <c r="D49" s="131"/>
      <c r="E49" s="132">
        <f>[1]BYDEPT!F49</f>
        <v>2650851</v>
      </c>
      <c r="F49" s="132">
        <f>[1]BYDEPT!AE49</f>
        <v>0</v>
      </c>
      <c r="G49" s="133">
        <f t="shared" si="5"/>
        <v>2650851</v>
      </c>
      <c r="H49" s="134">
        <f>[1]BYDEPT!BD49</f>
        <v>2646226</v>
      </c>
      <c r="I49" s="135">
        <f t="shared" si="0"/>
        <v>0.99825527726756424</v>
      </c>
      <c r="J49" s="134">
        <f t="shared" si="6"/>
        <v>4625</v>
      </c>
      <c r="L49" s="134"/>
    </row>
    <row r="50" spans="1:12" ht="16.5" customHeight="1">
      <c r="A50" s="130" t="s">
        <v>92</v>
      </c>
      <c r="B50" s="21"/>
      <c r="C50" s="21"/>
      <c r="D50" s="131"/>
      <c r="E50" s="132">
        <f>[1]BYDEPT!F50</f>
        <v>695504</v>
      </c>
      <c r="F50" s="132">
        <f>[1]BYDEPT!AE50</f>
        <v>0</v>
      </c>
      <c r="G50" s="133">
        <f t="shared" si="5"/>
        <v>695504</v>
      </c>
      <c r="H50" s="134">
        <f>[1]BYDEPT!BD50</f>
        <v>690149</v>
      </c>
      <c r="I50" s="135">
        <f t="shared" si="0"/>
        <v>0.992300547516621</v>
      </c>
      <c r="J50" s="134">
        <f t="shared" si="6"/>
        <v>5355</v>
      </c>
      <c r="L50" s="134"/>
    </row>
    <row r="51" spans="1:12" ht="16.5" hidden="1" customHeight="1">
      <c r="A51" s="130"/>
      <c r="B51" s="21"/>
      <c r="C51" s="21"/>
      <c r="D51" s="131"/>
      <c r="E51" s="132"/>
      <c r="F51" s="132"/>
      <c r="G51" s="133"/>
      <c r="H51" s="134"/>
      <c r="I51" s="135"/>
      <c r="J51" s="134"/>
      <c r="L51" s="134"/>
    </row>
    <row r="52" spans="1:12" ht="16.5" customHeight="1">
      <c r="A52" s="130" t="s">
        <v>93</v>
      </c>
      <c r="B52" s="21"/>
      <c r="C52" s="21"/>
      <c r="D52" s="131"/>
      <c r="E52" s="136">
        <f>SUM(E53:E56)+SUM(E59:E72)+SUM(E77:E93)</f>
        <v>74758961</v>
      </c>
      <c r="F52" s="136">
        <f>SUM(F53:F56)+SUM(F59:F72)+SUM(F77:F93)</f>
        <v>-5128716</v>
      </c>
      <c r="G52" s="137">
        <f>SUM(G53:G56)+SUM(G59:G72)+SUM(G77:G93)</f>
        <v>69630245</v>
      </c>
      <c r="H52" s="138">
        <f>SUM(H53:H56)+SUM(H59:H72)+SUM(H77:H93)</f>
        <v>68950479</v>
      </c>
      <c r="I52" s="139">
        <f>H52/G52</f>
        <v>0.99023748947027257</v>
      </c>
      <c r="J52" s="138">
        <f>SUM(J53:J56)+SUM(J59:J72)+SUM(J77:J93)</f>
        <v>679766</v>
      </c>
      <c r="L52" s="138"/>
    </row>
    <row r="53" spans="1:12" ht="16.5" customHeight="1">
      <c r="A53" s="130" t="s">
        <v>94</v>
      </c>
      <c r="B53" s="21"/>
      <c r="C53" s="21"/>
      <c r="D53" s="131"/>
      <c r="E53" s="132">
        <f>[1]BYDEPT!F53</f>
        <v>75057</v>
      </c>
      <c r="F53" s="132">
        <f>[1]BYDEPT!AE53</f>
        <v>0</v>
      </c>
      <c r="G53" s="133">
        <f>E53+F53</f>
        <v>75057</v>
      </c>
      <c r="H53" s="134">
        <f>[1]BYDEPT!BD53</f>
        <v>75057</v>
      </c>
      <c r="I53" s="135">
        <f>H53/G53</f>
        <v>1</v>
      </c>
      <c r="J53" s="134">
        <f>G53-H53</f>
        <v>0</v>
      </c>
      <c r="L53" s="134"/>
    </row>
    <row r="54" spans="1:12" ht="16.5" customHeight="1">
      <c r="A54" s="130" t="s">
        <v>95</v>
      </c>
      <c r="B54" s="21"/>
      <c r="C54" s="21"/>
      <c r="D54" s="131"/>
      <c r="E54" s="132">
        <f>[1]BYDEPT!F54</f>
        <v>163696</v>
      </c>
      <c r="F54" s="132">
        <f>[1]BYDEPT!AE54</f>
        <v>0</v>
      </c>
      <c r="G54" s="133">
        <f>E54+F54</f>
        <v>163696</v>
      </c>
      <c r="H54" s="134">
        <f>[1]BYDEPT!BD54</f>
        <v>163696</v>
      </c>
      <c r="I54" s="135">
        <f>H54/G54</f>
        <v>1</v>
      </c>
      <c r="J54" s="134">
        <f>G54-H54</f>
        <v>0</v>
      </c>
      <c r="L54" s="134"/>
    </row>
    <row r="55" spans="1:12" ht="16.5" customHeight="1">
      <c r="A55" s="130" t="s">
        <v>96</v>
      </c>
      <c r="B55" s="21"/>
      <c r="C55" s="21"/>
      <c r="D55" s="131"/>
      <c r="E55" s="132">
        <f>[1]BYDEPT!F55</f>
        <v>82429</v>
      </c>
      <c r="F55" s="132">
        <f>[1]BYDEPT!AE55</f>
        <v>0</v>
      </c>
      <c r="G55" s="133">
        <f>E55+F55</f>
        <v>82429</v>
      </c>
      <c r="H55" s="134">
        <f>[1]BYDEPT!BD55</f>
        <v>82429</v>
      </c>
      <c r="I55" s="135">
        <f>H55/G55</f>
        <v>1</v>
      </c>
      <c r="J55" s="134">
        <f>G55-H55</f>
        <v>0</v>
      </c>
      <c r="L55" s="134"/>
    </row>
    <row r="56" spans="1:12" ht="16.5" customHeight="1">
      <c r="A56" s="130" t="s">
        <v>97</v>
      </c>
      <c r="B56" s="21"/>
      <c r="C56" s="21"/>
      <c r="D56" s="131"/>
      <c r="E56" s="132">
        <f>E57+E58</f>
        <v>49426187</v>
      </c>
      <c r="F56" s="132">
        <f>F57+F58</f>
        <v>0</v>
      </c>
      <c r="G56" s="133">
        <f>G57+G58</f>
        <v>49426187</v>
      </c>
      <c r="H56" s="134">
        <f>H57+H58</f>
        <v>49174258</v>
      </c>
      <c r="I56" s="135">
        <f t="shared" ref="I56:I95" si="7">H56/G56</f>
        <v>0.99490292463790497</v>
      </c>
      <c r="J56" s="134">
        <f>J57+J58</f>
        <v>251929</v>
      </c>
      <c r="L56" s="134"/>
    </row>
    <row r="57" spans="1:12" ht="16.5" hidden="1" customHeight="1">
      <c r="A57" s="130" t="s">
        <v>98</v>
      </c>
      <c r="B57" s="21"/>
      <c r="C57" s="21"/>
      <c r="D57" s="131"/>
      <c r="E57" s="132">
        <f>[1]BYDEPT!F57</f>
        <v>49106430</v>
      </c>
      <c r="F57" s="132">
        <f>[1]BYDEPT!AE57</f>
        <v>0</v>
      </c>
      <c r="G57" s="133">
        <f t="shared" ref="G57:G71" si="8">E57+F57</f>
        <v>49106430</v>
      </c>
      <c r="H57" s="134">
        <f>[1]BYDEPT!BD57</f>
        <v>48856225</v>
      </c>
      <c r="I57" s="135">
        <f t="shared" si="7"/>
        <v>0.99490484240047583</v>
      </c>
      <c r="J57" s="134">
        <f t="shared" ref="J57:J71" si="9">G57-H57</f>
        <v>250205</v>
      </c>
      <c r="L57" s="134"/>
    </row>
    <row r="58" spans="1:12" ht="16.5" hidden="1" customHeight="1">
      <c r="A58" s="130" t="s">
        <v>99</v>
      </c>
      <c r="B58" s="21"/>
      <c r="C58" s="21"/>
      <c r="D58" s="131"/>
      <c r="E58" s="132">
        <f>[1]BYDEPT!F58</f>
        <v>319757</v>
      </c>
      <c r="F58" s="132">
        <f>[1]BYDEPT!AE58</f>
        <v>0</v>
      </c>
      <c r="G58" s="133">
        <f t="shared" si="8"/>
        <v>319757</v>
      </c>
      <c r="H58" s="134">
        <f>[1]BYDEPT!BD58</f>
        <v>318033</v>
      </c>
      <c r="I58" s="135">
        <f t="shared" si="7"/>
        <v>0.99460840575812259</v>
      </c>
      <c r="J58" s="134">
        <f t="shared" si="9"/>
        <v>1724</v>
      </c>
      <c r="L58" s="134"/>
    </row>
    <row r="59" spans="1:12" ht="16.5" customHeight="1">
      <c r="A59" s="130" t="s">
        <v>100</v>
      </c>
      <c r="B59" s="21"/>
      <c r="C59" s="21"/>
      <c r="D59" s="131"/>
      <c r="E59" s="132">
        <f>[1]BYDEPT!F59</f>
        <v>107530</v>
      </c>
      <c r="F59" s="132">
        <f>[1]BYDEPT!AE59</f>
        <v>0</v>
      </c>
      <c r="G59" s="133">
        <f t="shared" si="8"/>
        <v>107530</v>
      </c>
      <c r="H59" s="134">
        <f>[1]BYDEPT!BD59</f>
        <v>101167</v>
      </c>
      <c r="I59" s="135">
        <f t="shared" si="7"/>
        <v>0.94082581605133453</v>
      </c>
      <c r="J59" s="134">
        <f t="shared" si="9"/>
        <v>6363</v>
      </c>
      <c r="L59" s="134"/>
    </row>
    <row r="60" spans="1:12" ht="16.5" customHeight="1">
      <c r="A60" s="130" t="s">
        <v>101</v>
      </c>
      <c r="B60" s="21"/>
      <c r="C60" s="21"/>
      <c r="D60" s="131"/>
      <c r="E60" s="132">
        <f>[1]BYDEPT!F60</f>
        <v>527031</v>
      </c>
      <c r="F60" s="132">
        <f>[1]BYDEPT!AE60</f>
        <v>0</v>
      </c>
      <c r="G60" s="133">
        <f t="shared" si="8"/>
        <v>527031</v>
      </c>
      <c r="H60" s="134">
        <f>[1]BYDEPT!BD60</f>
        <v>520034</v>
      </c>
      <c r="I60" s="135">
        <f t="shared" si="7"/>
        <v>0.98672374110820804</v>
      </c>
      <c r="J60" s="134">
        <f t="shared" si="9"/>
        <v>6997</v>
      </c>
      <c r="L60" s="134"/>
    </row>
    <row r="61" spans="1:12" ht="16.5" customHeight="1">
      <c r="A61" s="130" t="s">
        <v>102</v>
      </c>
      <c r="B61" s="21"/>
      <c r="C61" s="21"/>
      <c r="D61" s="131"/>
      <c r="E61" s="132">
        <f>[1]BYDEPT!F61</f>
        <v>150927</v>
      </c>
      <c r="F61" s="132">
        <f>[1]BYDEPT!AE61</f>
        <v>0</v>
      </c>
      <c r="G61" s="133">
        <f t="shared" si="8"/>
        <v>150927</v>
      </c>
      <c r="H61" s="134">
        <f>[1]BYDEPT!BD61</f>
        <v>150927</v>
      </c>
      <c r="I61" s="135">
        <f t="shared" si="7"/>
        <v>1</v>
      </c>
      <c r="J61" s="134">
        <f t="shared" si="9"/>
        <v>0</v>
      </c>
      <c r="L61" s="134"/>
    </row>
    <row r="62" spans="1:12" ht="16.5" customHeight="1">
      <c r="A62" s="130" t="s">
        <v>103</v>
      </c>
      <c r="B62" s="21"/>
      <c r="C62" s="21"/>
      <c r="D62" s="131"/>
      <c r="E62" s="132">
        <f>[1]BYDEPT!F62</f>
        <v>399561</v>
      </c>
      <c r="F62" s="132">
        <f>[1]BYDEPT!AE62</f>
        <v>0</v>
      </c>
      <c r="G62" s="133">
        <f t="shared" si="8"/>
        <v>399561</v>
      </c>
      <c r="H62" s="134">
        <f>[1]BYDEPT!BD62</f>
        <v>380242</v>
      </c>
      <c r="I62" s="135">
        <f t="shared" si="7"/>
        <v>0.95164943525519252</v>
      </c>
      <c r="J62" s="134">
        <f t="shared" si="9"/>
        <v>19319</v>
      </c>
      <c r="L62" s="134"/>
    </row>
    <row r="63" spans="1:12" ht="16.5" customHeight="1">
      <c r="A63" s="130" t="s">
        <v>104</v>
      </c>
      <c r="B63" s="21"/>
      <c r="C63" s="21"/>
      <c r="D63" s="131"/>
      <c r="E63" s="132">
        <f>[1]BYDEPT!F63</f>
        <v>119242</v>
      </c>
      <c r="F63" s="132">
        <f>[1]BYDEPT!AE63</f>
        <v>0</v>
      </c>
      <c r="G63" s="133">
        <f t="shared" si="8"/>
        <v>119242</v>
      </c>
      <c r="H63" s="134">
        <f>[1]BYDEPT!BD63</f>
        <v>107879</v>
      </c>
      <c r="I63" s="135">
        <f t="shared" si="7"/>
        <v>0.90470639539759479</v>
      </c>
      <c r="J63" s="134">
        <f t="shared" si="9"/>
        <v>11363</v>
      </c>
      <c r="L63" s="134"/>
    </row>
    <row r="64" spans="1:12" ht="16.5" customHeight="1">
      <c r="A64" s="130" t="s">
        <v>105</v>
      </c>
      <c r="B64" s="21"/>
      <c r="C64" s="21"/>
      <c r="D64" s="131"/>
      <c r="E64" s="132">
        <f>[1]BYDEPT!F64</f>
        <v>129175</v>
      </c>
      <c r="F64" s="132">
        <f>[1]BYDEPT!AE64</f>
        <v>0</v>
      </c>
      <c r="G64" s="133">
        <f t="shared" si="8"/>
        <v>129175</v>
      </c>
      <c r="H64" s="134">
        <f>[1]BYDEPT!BD64</f>
        <v>120517</v>
      </c>
      <c r="I64" s="135">
        <f t="shared" si="7"/>
        <v>0.93297464679698083</v>
      </c>
      <c r="J64" s="134">
        <f t="shared" si="9"/>
        <v>8658</v>
      </c>
      <c r="L64" s="134"/>
    </row>
    <row r="65" spans="1:12" ht="16.5" customHeight="1">
      <c r="A65" s="130" t="s">
        <v>106</v>
      </c>
      <c r="B65" s="21"/>
      <c r="C65" s="21"/>
      <c r="D65" s="131"/>
      <c r="E65" s="132">
        <f>[1]BYDEPT!F65</f>
        <v>149291</v>
      </c>
      <c r="F65" s="132">
        <f>[1]BYDEPT!AE65</f>
        <v>0</v>
      </c>
      <c r="G65" s="133">
        <f t="shared" si="8"/>
        <v>149291</v>
      </c>
      <c r="H65" s="134">
        <f>[1]BYDEPT!BD65</f>
        <v>128839</v>
      </c>
      <c r="I65" s="135">
        <f t="shared" si="7"/>
        <v>0.86300580744987976</v>
      </c>
      <c r="J65" s="134">
        <f t="shared" si="9"/>
        <v>20452</v>
      </c>
      <c r="L65" s="134"/>
    </row>
    <row r="66" spans="1:12" ht="16.5" customHeight="1">
      <c r="A66" s="130" t="s">
        <v>107</v>
      </c>
      <c r="B66" s="21"/>
      <c r="C66" s="21"/>
      <c r="D66" s="131"/>
      <c r="E66" s="132">
        <f>[1]BYDEPT!F66</f>
        <v>150757</v>
      </c>
      <c r="F66" s="132">
        <f>[1]BYDEPT!AE66</f>
        <v>0</v>
      </c>
      <c r="G66" s="133">
        <f t="shared" si="8"/>
        <v>150757</v>
      </c>
      <c r="H66" s="134">
        <f>[1]BYDEPT!BD66</f>
        <v>150757</v>
      </c>
      <c r="I66" s="135">
        <f t="shared" si="7"/>
        <v>1</v>
      </c>
      <c r="J66" s="134">
        <f t="shared" si="9"/>
        <v>0</v>
      </c>
      <c r="L66" s="134"/>
    </row>
    <row r="67" spans="1:12" ht="16.5" customHeight="1">
      <c r="A67" s="130" t="s">
        <v>108</v>
      </c>
      <c r="B67" s="21"/>
      <c r="C67" s="21"/>
      <c r="D67" s="131"/>
      <c r="E67" s="132">
        <f>[1]BYDEPT!F67</f>
        <v>251473</v>
      </c>
      <c r="F67" s="132">
        <f>[1]BYDEPT!AE67</f>
        <v>0</v>
      </c>
      <c r="G67" s="133">
        <f t="shared" si="8"/>
        <v>251473</v>
      </c>
      <c r="H67" s="134">
        <f>[1]BYDEPT!BD67</f>
        <v>240382</v>
      </c>
      <c r="I67" s="135">
        <f t="shared" si="7"/>
        <v>0.95589586158354978</v>
      </c>
      <c r="J67" s="134">
        <f t="shared" si="9"/>
        <v>11091</v>
      </c>
      <c r="L67" s="134"/>
    </row>
    <row r="68" spans="1:12" ht="16.5" customHeight="1">
      <c r="A68" s="130" t="s">
        <v>109</v>
      </c>
      <c r="B68" s="21"/>
      <c r="C68" s="21"/>
      <c r="D68" s="131"/>
      <c r="E68" s="132">
        <f>[1]BYDEPT!F68</f>
        <v>164882</v>
      </c>
      <c r="F68" s="132">
        <f>[1]BYDEPT!AE68</f>
        <v>0</v>
      </c>
      <c r="G68" s="133">
        <f t="shared" si="8"/>
        <v>164882</v>
      </c>
      <c r="H68" s="134">
        <f>[1]BYDEPT!BD68</f>
        <v>148932</v>
      </c>
      <c r="I68" s="135">
        <f t="shared" si="7"/>
        <v>0.90326415254545678</v>
      </c>
      <c r="J68" s="134">
        <f t="shared" si="9"/>
        <v>15950</v>
      </c>
      <c r="L68" s="134"/>
    </row>
    <row r="69" spans="1:12" ht="16.5" customHeight="1">
      <c r="A69" s="130" t="s">
        <v>110</v>
      </c>
      <c r="B69" s="21"/>
      <c r="C69" s="21"/>
      <c r="D69" s="131"/>
      <c r="E69" s="132">
        <f>[1]BYDEPT!F69</f>
        <v>173537</v>
      </c>
      <c r="F69" s="132">
        <f>[1]BYDEPT!AE69</f>
        <v>0</v>
      </c>
      <c r="G69" s="133">
        <f t="shared" si="8"/>
        <v>173537</v>
      </c>
      <c r="H69" s="134">
        <f>[1]BYDEPT!BD69</f>
        <v>170777</v>
      </c>
      <c r="I69" s="135">
        <f t="shared" si="7"/>
        <v>0.98409561073431029</v>
      </c>
      <c r="J69" s="134">
        <f t="shared" si="9"/>
        <v>2760</v>
      </c>
      <c r="L69" s="134"/>
    </row>
    <row r="70" spans="1:12" ht="16.5" customHeight="1">
      <c r="A70" s="130" t="s">
        <v>111</v>
      </c>
      <c r="B70" s="21"/>
      <c r="C70" s="21"/>
      <c r="D70" s="131"/>
      <c r="E70" s="132">
        <f>[1]BYDEPT!F70</f>
        <v>38732</v>
      </c>
      <c r="F70" s="132">
        <f>[1]BYDEPT!AE70</f>
        <v>0</v>
      </c>
      <c r="G70" s="133">
        <f t="shared" si="8"/>
        <v>38732</v>
      </c>
      <c r="H70" s="134">
        <f>[1]BYDEPT!BD70</f>
        <v>28732</v>
      </c>
      <c r="I70" s="135">
        <f t="shared" si="7"/>
        <v>0.74181555303108537</v>
      </c>
      <c r="J70" s="134">
        <f t="shared" si="9"/>
        <v>10000</v>
      </c>
      <c r="L70" s="134"/>
    </row>
    <row r="71" spans="1:12" ht="16.5" customHeight="1">
      <c r="A71" s="130" t="s">
        <v>112</v>
      </c>
      <c r="B71" s="21"/>
      <c r="C71" s="21"/>
      <c r="D71" s="131"/>
      <c r="E71" s="132">
        <f>[1]BYDEPT!F71</f>
        <v>223677</v>
      </c>
      <c r="F71" s="132">
        <f>[1]BYDEPT!AE71</f>
        <v>0</v>
      </c>
      <c r="G71" s="133">
        <f t="shared" si="8"/>
        <v>223677</v>
      </c>
      <c r="H71" s="134">
        <f>[1]BYDEPT!BD71</f>
        <v>223677</v>
      </c>
      <c r="I71" s="135">
        <f t="shared" si="7"/>
        <v>1</v>
      </c>
      <c r="J71" s="134">
        <f t="shared" si="9"/>
        <v>0</v>
      </c>
      <c r="L71" s="134"/>
    </row>
    <row r="72" spans="1:12" ht="16.5" customHeight="1">
      <c r="A72" s="130" t="s">
        <v>113</v>
      </c>
      <c r="B72" s="21"/>
      <c r="C72" s="21"/>
      <c r="D72" s="131"/>
      <c r="E72" s="136">
        <f>SUM(E73:E76)</f>
        <v>1530911</v>
      </c>
      <c r="F72" s="136">
        <f>SUM(F73:F76)</f>
        <v>0</v>
      </c>
      <c r="G72" s="137">
        <f>SUM(G73:G76)</f>
        <v>1530911</v>
      </c>
      <c r="H72" s="138">
        <f>SUM(H73:H76)</f>
        <v>1500973</v>
      </c>
      <c r="I72" s="139">
        <f t="shared" si="7"/>
        <v>0.98044432367394319</v>
      </c>
      <c r="J72" s="138">
        <f>SUM(J73:J76)</f>
        <v>29938</v>
      </c>
      <c r="L72" s="138"/>
    </row>
    <row r="73" spans="1:12" ht="16.5" customHeight="1">
      <c r="A73" s="130" t="s">
        <v>114</v>
      </c>
      <c r="B73" s="21"/>
      <c r="C73" s="21"/>
      <c r="D73" s="131"/>
      <c r="E73" s="132">
        <f>[1]BYDEPT!F73</f>
        <v>230460</v>
      </c>
      <c r="F73" s="132">
        <f>[1]BYDEPT!AE73</f>
        <v>0</v>
      </c>
      <c r="G73" s="133">
        <f t="shared" ref="G73:G92" si="10">E73+F73</f>
        <v>230460</v>
      </c>
      <c r="H73" s="134">
        <f>[1]BYDEPT!BD73</f>
        <v>205210</v>
      </c>
      <c r="I73" s="135">
        <f t="shared" si="7"/>
        <v>0.89043651826781223</v>
      </c>
      <c r="J73" s="134">
        <f t="shared" ref="J73:J92" si="11">G73-H73</f>
        <v>25250</v>
      </c>
      <c r="L73" s="134"/>
    </row>
    <row r="74" spans="1:12" ht="16.5" customHeight="1">
      <c r="A74" s="130" t="s">
        <v>115</v>
      </c>
      <c r="B74" s="21"/>
      <c r="C74" s="21"/>
      <c r="D74" s="131"/>
      <c r="E74" s="132">
        <f>[1]BYDEPT!F74</f>
        <v>534885</v>
      </c>
      <c r="F74" s="132">
        <f>[1]BYDEPT!AE74</f>
        <v>0</v>
      </c>
      <c r="G74" s="133">
        <f t="shared" si="10"/>
        <v>534885</v>
      </c>
      <c r="H74" s="134">
        <f>[1]BYDEPT!BD74</f>
        <v>534423</v>
      </c>
      <c r="I74" s="135">
        <f t="shared" si="7"/>
        <v>0.99913626293502344</v>
      </c>
      <c r="J74" s="134">
        <f t="shared" si="11"/>
        <v>462</v>
      </c>
      <c r="L74" s="134"/>
    </row>
    <row r="75" spans="1:12" ht="16.5" customHeight="1">
      <c r="A75" s="130" t="s">
        <v>116</v>
      </c>
      <c r="B75" s="21"/>
      <c r="C75" s="21"/>
      <c r="D75" s="131"/>
      <c r="E75" s="132">
        <f>[1]BYDEPT!F75</f>
        <v>330616</v>
      </c>
      <c r="F75" s="132">
        <f>[1]BYDEPT!AE75</f>
        <v>0</v>
      </c>
      <c r="G75" s="133">
        <f t="shared" si="10"/>
        <v>330616</v>
      </c>
      <c r="H75" s="134">
        <f>[1]BYDEPT!BD75</f>
        <v>329595</v>
      </c>
      <c r="I75" s="135">
        <f t="shared" si="7"/>
        <v>0.99691182519902244</v>
      </c>
      <c r="J75" s="134">
        <f t="shared" si="11"/>
        <v>1021</v>
      </c>
      <c r="L75" s="134"/>
    </row>
    <row r="76" spans="1:12" ht="16.5" customHeight="1">
      <c r="A76" s="130" t="s">
        <v>117</v>
      </c>
      <c r="B76" s="21"/>
      <c r="C76" s="21"/>
      <c r="D76" s="131"/>
      <c r="E76" s="132">
        <f>[1]BYDEPT!F76</f>
        <v>434950</v>
      </c>
      <c r="F76" s="132">
        <f>[1]BYDEPT!AE76</f>
        <v>0</v>
      </c>
      <c r="G76" s="133">
        <f t="shared" si="10"/>
        <v>434950</v>
      </c>
      <c r="H76" s="134">
        <f>[1]BYDEPT!BD76</f>
        <v>431745</v>
      </c>
      <c r="I76" s="135">
        <f t="shared" si="7"/>
        <v>0.99263133693527994</v>
      </c>
      <c r="J76" s="134">
        <f t="shared" si="11"/>
        <v>3205</v>
      </c>
      <c r="L76" s="134"/>
    </row>
    <row r="77" spans="1:12" ht="16.5" customHeight="1">
      <c r="A77" s="130" t="s">
        <v>118</v>
      </c>
      <c r="B77" s="21"/>
      <c r="C77" s="21"/>
      <c r="D77" s="131"/>
      <c r="E77" s="132">
        <f>[1]BYDEPT!F77</f>
        <v>968435</v>
      </c>
      <c r="F77" s="132">
        <f>[1]BYDEPT!AE77</f>
        <v>0</v>
      </c>
      <c r="G77" s="133">
        <f t="shared" si="10"/>
        <v>968435</v>
      </c>
      <c r="H77" s="134">
        <f>[1]BYDEPT!BD77</f>
        <v>965889</v>
      </c>
      <c r="I77" s="135">
        <f t="shared" si="7"/>
        <v>0.99737101612395251</v>
      </c>
      <c r="J77" s="134">
        <f t="shared" si="11"/>
        <v>2546</v>
      </c>
      <c r="L77" s="134"/>
    </row>
    <row r="78" spans="1:12" ht="16.5" customHeight="1">
      <c r="A78" s="130" t="s">
        <v>119</v>
      </c>
      <c r="B78" s="21"/>
      <c r="C78" s="21"/>
      <c r="D78" s="131"/>
      <c r="E78" s="132">
        <f>[1]BYDEPT!F78</f>
        <v>535165</v>
      </c>
      <c r="F78" s="132">
        <f>[1]BYDEPT!AE78</f>
        <v>0</v>
      </c>
      <c r="G78" s="133">
        <f t="shared" si="10"/>
        <v>535165</v>
      </c>
      <c r="H78" s="134">
        <f>[1]BYDEPT!BD78</f>
        <v>514953</v>
      </c>
      <c r="I78" s="135">
        <f t="shared" si="7"/>
        <v>0.9622322087580466</v>
      </c>
      <c r="J78" s="134">
        <f t="shared" si="11"/>
        <v>20212</v>
      </c>
      <c r="L78" s="134"/>
    </row>
    <row r="79" spans="1:12" ht="15.75" customHeight="1">
      <c r="A79" s="130" t="s">
        <v>120</v>
      </c>
      <c r="B79" s="21"/>
      <c r="C79" s="21"/>
      <c r="D79" s="131"/>
      <c r="E79" s="132">
        <f>[1]BYDEPT!F79</f>
        <v>868430</v>
      </c>
      <c r="F79" s="132">
        <f>[1]BYDEPT!AE79</f>
        <v>0</v>
      </c>
      <c r="G79" s="133">
        <f t="shared" si="10"/>
        <v>868430</v>
      </c>
      <c r="H79" s="134">
        <f>[1]BYDEPT!BD79</f>
        <v>866398</v>
      </c>
      <c r="I79" s="135">
        <f t="shared" si="7"/>
        <v>0.99766014531971492</v>
      </c>
      <c r="J79" s="134">
        <f t="shared" si="11"/>
        <v>2032</v>
      </c>
      <c r="L79" s="134"/>
    </row>
    <row r="80" spans="1:12" ht="16.5" customHeight="1">
      <c r="A80" s="130" t="s">
        <v>121</v>
      </c>
      <c r="B80" s="21"/>
      <c r="C80" s="21"/>
      <c r="D80" s="131"/>
      <c r="E80" s="132">
        <f>[1]BYDEPT!F80</f>
        <v>260808</v>
      </c>
      <c r="F80" s="132">
        <f>[1]BYDEPT!AE80</f>
        <v>0</v>
      </c>
      <c r="G80" s="133">
        <f t="shared" si="10"/>
        <v>260808</v>
      </c>
      <c r="H80" s="134">
        <f>[1]BYDEPT!BD80</f>
        <v>260808</v>
      </c>
      <c r="I80" s="135">
        <f t="shared" si="7"/>
        <v>1</v>
      </c>
      <c r="J80" s="134">
        <f t="shared" si="11"/>
        <v>0</v>
      </c>
      <c r="L80" s="134"/>
    </row>
    <row r="81" spans="1:12" ht="16.5" customHeight="1">
      <c r="A81" s="130" t="s">
        <v>122</v>
      </c>
      <c r="B81" s="21"/>
      <c r="C81" s="21"/>
      <c r="D81" s="131"/>
      <c r="E81" s="132">
        <f>[1]BYDEPT!F81</f>
        <v>164567</v>
      </c>
      <c r="F81" s="132">
        <f>[1]BYDEPT!AE81</f>
        <v>0</v>
      </c>
      <c r="G81" s="133">
        <f t="shared" si="10"/>
        <v>164567</v>
      </c>
      <c r="H81" s="134">
        <f>[1]BYDEPT!BD81</f>
        <v>164567</v>
      </c>
      <c r="I81" s="135">
        <f t="shared" si="7"/>
        <v>1</v>
      </c>
      <c r="J81" s="134">
        <f t="shared" si="11"/>
        <v>0</v>
      </c>
      <c r="L81" s="134"/>
    </row>
    <row r="82" spans="1:12" ht="16.5" customHeight="1">
      <c r="A82" s="130" t="s">
        <v>123</v>
      </c>
      <c r="B82" s="21"/>
      <c r="C82" s="21"/>
      <c r="D82" s="131"/>
      <c r="E82" s="132">
        <f>[1]BYDEPT!F82</f>
        <v>5883823</v>
      </c>
      <c r="F82" s="132">
        <f>[1]BYDEPT!AE82</f>
        <v>-5128716</v>
      </c>
      <c r="G82" s="133">
        <f t="shared" si="10"/>
        <v>755107</v>
      </c>
      <c r="H82" s="134">
        <f>[1]BYDEPT!BD82</f>
        <v>755107</v>
      </c>
      <c r="I82" s="135">
        <f t="shared" si="7"/>
        <v>1</v>
      </c>
      <c r="J82" s="134">
        <f t="shared" si="11"/>
        <v>0</v>
      </c>
      <c r="L82" s="134"/>
    </row>
    <row r="83" spans="1:12" ht="16.5" customHeight="1">
      <c r="A83" s="130" t="s">
        <v>124</v>
      </c>
      <c r="B83" s="21"/>
      <c r="C83" s="21"/>
      <c r="D83" s="131"/>
      <c r="E83" s="132">
        <f>[1]BYDEPT!F83</f>
        <v>66100</v>
      </c>
      <c r="F83" s="132">
        <f>[1]BYDEPT!AE83</f>
        <v>0</v>
      </c>
      <c r="G83" s="133">
        <f t="shared" si="10"/>
        <v>66100</v>
      </c>
      <c r="H83" s="134">
        <f>[1]BYDEPT!BD83</f>
        <v>66040</v>
      </c>
      <c r="I83" s="135">
        <f t="shared" si="7"/>
        <v>0.99909228441754916</v>
      </c>
      <c r="J83" s="134">
        <f t="shared" si="11"/>
        <v>60</v>
      </c>
      <c r="L83" s="134"/>
    </row>
    <row r="84" spans="1:12" ht="16.5" customHeight="1">
      <c r="A84" s="141" t="s">
        <v>125</v>
      </c>
      <c r="B84" s="21"/>
      <c r="C84" s="21"/>
      <c r="D84" s="131"/>
      <c r="E84" s="132">
        <f>[1]BYDEPT!F84</f>
        <v>230772</v>
      </c>
      <c r="F84" s="132">
        <f>[1]BYDEPT!AE84</f>
        <v>0</v>
      </c>
      <c r="G84" s="133">
        <f t="shared" si="10"/>
        <v>230772</v>
      </c>
      <c r="H84" s="134">
        <f>[1]BYDEPT!BD84</f>
        <v>230772</v>
      </c>
      <c r="I84" s="135">
        <f t="shared" si="7"/>
        <v>1</v>
      </c>
      <c r="J84" s="134">
        <f t="shared" si="11"/>
        <v>0</v>
      </c>
      <c r="L84" s="134"/>
    </row>
    <row r="85" spans="1:12" ht="16.5" customHeight="1">
      <c r="A85" s="141" t="s">
        <v>126</v>
      </c>
      <c r="B85" s="21"/>
      <c r="C85" s="21"/>
      <c r="D85" s="131"/>
      <c r="E85" s="132">
        <f>[1]BYDEPT!F85</f>
        <v>111815</v>
      </c>
      <c r="F85" s="132">
        <f>[1]BYDEPT!AE85</f>
        <v>0</v>
      </c>
      <c r="G85" s="133">
        <f t="shared" si="10"/>
        <v>111815</v>
      </c>
      <c r="H85" s="134">
        <f>[1]BYDEPT!BD85</f>
        <v>111815</v>
      </c>
      <c r="I85" s="135">
        <f t="shared" si="7"/>
        <v>1</v>
      </c>
      <c r="J85" s="134">
        <f t="shared" si="11"/>
        <v>0</v>
      </c>
      <c r="L85" s="134"/>
    </row>
    <row r="86" spans="1:12" ht="16.5" customHeight="1">
      <c r="A86" s="141" t="s">
        <v>127</v>
      </c>
      <c r="B86" s="21"/>
      <c r="C86" s="21"/>
      <c r="D86" s="131"/>
      <c r="E86" s="132">
        <f>[1]BYDEPT!F86</f>
        <v>440538</v>
      </c>
      <c r="F86" s="132">
        <f>[1]BYDEPT!AE86</f>
        <v>0</v>
      </c>
      <c r="G86" s="133">
        <f t="shared" si="10"/>
        <v>440538</v>
      </c>
      <c r="H86" s="134">
        <f>[1]BYDEPT!BD86</f>
        <v>402266</v>
      </c>
      <c r="I86" s="135">
        <f t="shared" si="7"/>
        <v>0.91312440697510766</v>
      </c>
      <c r="J86" s="134">
        <f t="shared" si="11"/>
        <v>38272</v>
      </c>
      <c r="L86" s="134"/>
    </row>
    <row r="87" spans="1:12" ht="16.5" customHeight="1">
      <c r="A87" s="141" t="s">
        <v>128</v>
      </c>
      <c r="B87" s="21"/>
      <c r="C87" s="21"/>
      <c r="D87" s="131"/>
      <c r="E87" s="132">
        <f>[1]BYDEPT!F87</f>
        <v>2588763</v>
      </c>
      <c r="F87" s="132">
        <f>[1]BYDEPT!AE87</f>
        <v>0</v>
      </c>
      <c r="G87" s="133">
        <f t="shared" si="10"/>
        <v>2588763</v>
      </c>
      <c r="H87" s="134">
        <f>[1]BYDEPT!BD87</f>
        <v>2588763</v>
      </c>
      <c r="I87" s="135">
        <f t="shared" si="7"/>
        <v>1</v>
      </c>
      <c r="J87" s="134">
        <f t="shared" si="11"/>
        <v>0</v>
      </c>
      <c r="L87" s="134"/>
    </row>
    <row r="88" spans="1:12" ht="16.5" customHeight="1">
      <c r="A88" s="141" t="s">
        <v>129</v>
      </c>
      <c r="B88" s="21"/>
      <c r="C88" s="21"/>
      <c r="D88" s="131"/>
      <c r="E88" s="132">
        <f>[1]BYDEPT!F88</f>
        <v>191602</v>
      </c>
      <c r="F88" s="132">
        <f>[1]BYDEPT!AE88</f>
        <v>0</v>
      </c>
      <c r="G88" s="133">
        <f t="shared" si="10"/>
        <v>191602</v>
      </c>
      <c r="H88" s="134">
        <f>[1]BYDEPT!BD88</f>
        <v>191602</v>
      </c>
      <c r="I88" s="135">
        <f t="shared" si="7"/>
        <v>1</v>
      </c>
      <c r="J88" s="134">
        <f t="shared" si="11"/>
        <v>0</v>
      </c>
      <c r="L88" s="134"/>
    </row>
    <row r="89" spans="1:12" ht="16.5" customHeight="1">
      <c r="A89" s="141" t="s">
        <v>130</v>
      </c>
      <c r="B89" s="21"/>
      <c r="C89" s="21"/>
      <c r="D89" s="131"/>
      <c r="E89" s="132">
        <f>[1]BYDEPT!F89</f>
        <v>199493</v>
      </c>
      <c r="F89" s="132">
        <f>[1]BYDEPT!AE89</f>
        <v>0</v>
      </c>
      <c r="G89" s="133">
        <f t="shared" si="10"/>
        <v>199493</v>
      </c>
      <c r="H89" s="134">
        <f>[1]BYDEPT!BD89</f>
        <v>197992</v>
      </c>
      <c r="I89" s="135">
        <f t="shared" si="7"/>
        <v>0.9924759264736106</v>
      </c>
      <c r="J89" s="134">
        <f t="shared" si="11"/>
        <v>1501</v>
      </c>
      <c r="L89" s="134"/>
    </row>
    <row r="90" spans="1:12" ht="16.5" customHeight="1">
      <c r="A90" s="141" t="s">
        <v>131</v>
      </c>
      <c r="B90" s="21"/>
      <c r="C90" s="21"/>
      <c r="D90" s="131"/>
      <c r="E90" s="132">
        <f>[1]BYDEPT!F90</f>
        <v>168148</v>
      </c>
      <c r="F90" s="132">
        <f>[1]BYDEPT!AE90</f>
        <v>0</v>
      </c>
      <c r="G90" s="133">
        <f t="shared" si="10"/>
        <v>168148</v>
      </c>
      <c r="H90" s="134">
        <f>[1]BYDEPT!BD90</f>
        <v>167739</v>
      </c>
      <c r="I90" s="135">
        <f t="shared" si="7"/>
        <v>0.9975676190023075</v>
      </c>
      <c r="J90" s="134">
        <f t="shared" si="11"/>
        <v>409</v>
      </c>
      <c r="L90" s="134"/>
    </row>
    <row r="91" spans="1:12" ht="16.5" customHeight="1">
      <c r="A91" s="141" t="s">
        <v>132</v>
      </c>
      <c r="B91" s="21"/>
      <c r="C91" s="21"/>
      <c r="D91" s="131"/>
      <c r="E91" s="132">
        <f>[1]BYDEPT!F91</f>
        <v>81247</v>
      </c>
      <c r="F91" s="132">
        <f>[1]BYDEPT!AE91</f>
        <v>0</v>
      </c>
      <c r="G91" s="133">
        <f t="shared" si="10"/>
        <v>81247</v>
      </c>
      <c r="H91" s="134">
        <f>[1]BYDEPT!BD91</f>
        <v>81247</v>
      </c>
      <c r="I91" s="135">
        <f t="shared" si="7"/>
        <v>1</v>
      </c>
      <c r="J91" s="134">
        <f t="shared" si="11"/>
        <v>0</v>
      </c>
      <c r="L91" s="134"/>
    </row>
    <row r="92" spans="1:12" ht="16.5" customHeight="1">
      <c r="A92" s="141" t="s">
        <v>133</v>
      </c>
      <c r="B92" s="21"/>
      <c r="C92" s="21"/>
      <c r="D92" s="131"/>
      <c r="E92" s="132">
        <f>[1]BYDEPT!F92</f>
        <v>574775</v>
      </c>
      <c r="F92" s="132">
        <f>[1]BYDEPT!AE92</f>
        <v>0</v>
      </c>
      <c r="G92" s="133">
        <f t="shared" si="10"/>
        <v>574775</v>
      </c>
      <c r="H92" s="134">
        <f>[1]BYDEPT!BD92</f>
        <v>574775</v>
      </c>
      <c r="I92" s="135">
        <f t="shared" si="7"/>
        <v>1</v>
      </c>
      <c r="J92" s="134">
        <f t="shared" si="11"/>
        <v>0</v>
      </c>
      <c r="L92" s="134"/>
    </row>
    <row r="93" spans="1:12" ht="16.5" customHeight="1">
      <c r="A93" s="141" t="s">
        <v>134</v>
      </c>
      <c r="B93" s="21"/>
      <c r="C93" s="21"/>
      <c r="D93" s="131"/>
      <c r="E93" s="132">
        <f>SUM(E94:E95)</f>
        <v>7560385</v>
      </c>
      <c r="F93" s="132">
        <f>SUM(F94:F95)</f>
        <v>0</v>
      </c>
      <c r="G93" s="133">
        <f>SUM(G94:G95)</f>
        <v>7560385</v>
      </c>
      <c r="H93" s="134">
        <f>SUM(H94:H95)</f>
        <v>7340471</v>
      </c>
      <c r="I93" s="135">
        <f t="shared" si="7"/>
        <v>0.97091232787748238</v>
      </c>
      <c r="J93" s="134">
        <f>SUM(J94:J95)</f>
        <v>219914</v>
      </c>
      <c r="L93" s="134"/>
    </row>
    <row r="94" spans="1:12" ht="16.5" hidden="1" customHeight="1">
      <c r="A94" s="141" t="s">
        <v>135</v>
      </c>
      <c r="B94" s="21"/>
      <c r="C94" s="21"/>
      <c r="D94" s="131"/>
      <c r="E94" s="132">
        <f>[1]BYDEPT!F94</f>
        <v>4652757</v>
      </c>
      <c r="F94" s="132">
        <f>[1]BYDEPT!AE94</f>
        <v>0</v>
      </c>
      <c r="G94" s="133">
        <f>E94+F94</f>
        <v>4652757</v>
      </c>
      <c r="H94" s="134">
        <f>[1]BYDEPT!BD94</f>
        <v>4626753</v>
      </c>
      <c r="I94" s="135">
        <f t="shared" si="7"/>
        <v>0.99441105563862453</v>
      </c>
      <c r="J94" s="134">
        <f>G94-H94</f>
        <v>26004</v>
      </c>
      <c r="L94" s="134"/>
    </row>
    <row r="95" spans="1:12" ht="16.5" hidden="1" customHeight="1">
      <c r="A95" s="141" t="s">
        <v>136</v>
      </c>
      <c r="B95" s="21"/>
      <c r="C95" s="21"/>
      <c r="D95" s="131"/>
      <c r="E95" s="132">
        <f>[1]BYDEPT!F95</f>
        <v>2907628</v>
      </c>
      <c r="F95" s="132">
        <f>[1]BYDEPT!AE95</f>
        <v>0</v>
      </c>
      <c r="G95" s="133">
        <f>E95+F95</f>
        <v>2907628</v>
      </c>
      <c r="H95" s="134">
        <f>[1]BYDEPT!BD95</f>
        <v>2713718</v>
      </c>
      <c r="I95" s="135">
        <f t="shared" si="7"/>
        <v>0.93330990071632269</v>
      </c>
      <c r="J95" s="134">
        <f>G95-H95</f>
        <v>193910</v>
      </c>
      <c r="L95" s="134"/>
    </row>
    <row r="96" spans="1:12" ht="5.25" customHeight="1">
      <c r="A96" s="130"/>
      <c r="B96" s="21"/>
      <c r="C96" s="21"/>
      <c r="D96" s="131"/>
      <c r="E96" s="132"/>
      <c r="F96" s="132"/>
      <c r="G96" s="133"/>
      <c r="H96" s="134"/>
      <c r="I96" s="135"/>
      <c r="J96" s="134"/>
      <c r="L96" s="134"/>
    </row>
    <row r="97" spans="1:12" ht="16.5" customHeight="1">
      <c r="A97" s="142" t="s">
        <v>137</v>
      </c>
      <c r="B97" s="12"/>
      <c r="C97" s="12"/>
      <c r="D97" s="143"/>
      <c r="E97" s="144">
        <f>E98+E99+SUM(E106:E109)</f>
        <v>491470714</v>
      </c>
      <c r="F97" s="145">
        <f>F98+F99+SUM(F106:F109)</f>
        <v>0</v>
      </c>
      <c r="G97" s="146">
        <f>G98+G99+SUM(G106:G109)</f>
        <v>491470714</v>
      </c>
      <c r="H97" s="147">
        <f>H98+H99+SUM(H106:H109)</f>
        <v>338037382</v>
      </c>
      <c r="I97" s="148">
        <f t="shared" ref="I97:I104" si="12">H97/G97</f>
        <v>0.68780778258132391</v>
      </c>
      <c r="J97" s="147">
        <f>J98+J99+SUM(J106:J109)</f>
        <v>153433332</v>
      </c>
      <c r="L97" s="147"/>
    </row>
    <row r="98" spans="1:12" ht="16.5" customHeight="1">
      <c r="A98" s="149" t="s">
        <v>138</v>
      </c>
      <c r="B98" s="150"/>
      <c r="C98" s="61"/>
      <c r="D98" s="151"/>
      <c r="E98" s="132">
        <f>[1]BYDEPT!F98</f>
        <v>178768208</v>
      </c>
      <c r="F98" s="132">
        <f>[1]BYDEPT!AE98</f>
        <v>0</v>
      </c>
      <c r="G98" s="133">
        <f>E98+F98</f>
        <v>178768208</v>
      </c>
      <c r="H98" s="134">
        <f>[1]BYDEPT!BD98</f>
        <v>151754465</v>
      </c>
      <c r="I98" s="135">
        <f t="shared" si="12"/>
        <v>0.84888955758844997</v>
      </c>
      <c r="J98" s="134">
        <f>G98-H98</f>
        <v>27013743</v>
      </c>
      <c r="L98" s="134"/>
    </row>
    <row r="99" spans="1:12" ht="16.5" customHeight="1">
      <c r="A99" s="149" t="s">
        <v>139</v>
      </c>
      <c r="B99" s="150"/>
      <c r="C99" s="61"/>
      <c r="D99" s="151"/>
      <c r="E99" s="136">
        <f>SUM(E100:E104)</f>
        <v>58401396</v>
      </c>
      <c r="F99" s="136">
        <f>SUM(F100:F104)</f>
        <v>0</v>
      </c>
      <c r="G99" s="137">
        <f>SUM(G100:G104)</f>
        <v>58401396</v>
      </c>
      <c r="H99" s="138">
        <f>SUM(H100:H104)</f>
        <v>27498741</v>
      </c>
      <c r="I99" s="139">
        <f t="shared" si="12"/>
        <v>0.47085759730811916</v>
      </c>
      <c r="J99" s="138">
        <f>SUM(J100:J104)</f>
        <v>30902655</v>
      </c>
      <c r="L99" s="138"/>
    </row>
    <row r="100" spans="1:12" ht="16.5" customHeight="1">
      <c r="A100" s="152" t="s">
        <v>140</v>
      </c>
      <c r="B100" s="153"/>
      <c r="C100" s="154"/>
      <c r="D100" s="155"/>
      <c r="E100" s="132">
        <f>[1]BYDEPT!F100</f>
        <v>3553935</v>
      </c>
      <c r="F100" s="132">
        <f>[1]BYDEPT!AE100</f>
        <v>0</v>
      </c>
      <c r="G100" s="133">
        <f>E100+F100</f>
        <v>3553935</v>
      </c>
      <c r="H100" s="134">
        <f>[1]BYDEPT!BD100</f>
        <v>3553935</v>
      </c>
      <c r="I100" s="135">
        <f t="shared" si="12"/>
        <v>1</v>
      </c>
      <c r="J100" s="134">
        <f>G100-H100</f>
        <v>0</v>
      </c>
      <c r="L100" s="134"/>
    </row>
    <row r="101" spans="1:12" ht="16.5" customHeight="1">
      <c r="A101" s="152" t="s">
        <v>141</v>
      </c>
      <c r="B101" s="153"/>
      <c r="C101" s="154"/>
      <c r="D101" s="155"/>
      <c r="E101" s="132">
        <f>[1]BYDEPT!F101</f>
        <v>23112229</v>
      </c>
      <c r="F101" s="132">
        <f>[1]BYDEPT!AE101</f>
        <v>0</v>
      </c>
      <c r="G101" s="133">
        <f>E101+F101</f>
        <v>23112229</v>
      </c>
      <c r="H101" s="134">
        <f>[1]BYDEPT!BD101</f>
        <v>2962567</v>
      </c>
      <c r="I101" s="135">
        <f t="shared" si="12"/>
        <v>0.12818179501423252</v>
      </c>
      <c r="J101" s="134">
        <f>G101-H101</f>
        <v>20149662</v>
      </c>
      <c r="L101" s="134"/>
    </row>
    <row r="102" spans="1:12" ht="16.5" customHeight="1">
      <c r="A102" s="152" t="s">
        <v>142</v>
      </c>
      <c r="B102" s="153"/>
      <c r="C102" s="154"/>
      <c r="D102" s="155"/>
      <c r="E102" s="132">
        <f>[1]BYDEPT!F102</f>
        <v>50000</v>
      </c>
      <c r="F102" s="132">
        <f>[1]BYDEPT!AE102</f>
        <v>0</v>
      </c>
      <c r="G102" s="133">
        <f>E102+F102</f>
        <v>50000</v>
      </c>
      <c r="H102" s="134">
        <f>[1]BYDEPT!BD102</f>
        <v>21010</v>
      </c>
      <c r="I102" s="135">
        <f t="shared" si="12"/>
        <v>0.42020000000000002</v>
      </c>
      <c r="J102" s="134">
        <f>G102-H102</f>
        <v>28990</v>
      </c>
      <c r="L102" s="134"/>
    </row>
    <row r="103" spans="1:12" ht="15.75" customHeight="1">
      <c r="A103" s="152" t="s">
        <v>143</v>
      </c>
      <c r="B103" s="153"/>
      <c r="C103" s="154"/>
      <c r="D103" s="155"/>
      <c r="E103" s="132">
        <f>[1]BYDEPT!F103</f>
        <v>31435232</v>
      </c>
      <c r="F103" s="132">
        <f>[1]BYDEPT!AE103</f>
        <v>0</v>
      </c>
      <c r="G103" s="133">
        <f>E103+F103</f>
        <v>31435232</v>
      </c>
      <c r="H103" s="134">
        <f>[1]BYDEPT!BD103</f>
        <v>20961229</v>
      </c>
      <c r="I103" s="135">
        <f t="shared" si="12"/>
        <v>0.6668068808908425</v>
      </c>
      <c r="J103" s="134">
        <f>G103-H103</f>
        <v>10474003</v>
      </c>
      <c r="L103" s="134"/>
    </row>
    <row r="104" spans="1:12" ht="16.5" customHeight="1">
      <c r="A104" s="152" t="s">
        <v>144</v>
      </c>
      <c r="B104" s="153"/>
      <c r="C104" s="154"/>
      <c r="D104" s="155"/>
      <c r="E104" s="132">
        <f>[1]BYDEPT!F104</f>
        <v>250000</v>
      </c>
      <c r="F104" s="132">
        <f>[1]BYDEPT!AE104</f>
        <v>0</v>
      </c>
      <c r="G104" s="133">
        <f>E104+F104</f>
        <v>250000</v>
      </c>
      <c r="H104" s="134">
        <f>[1]BYDEPT!BD104</f>
        <v>0</v>
      </c>
      <c r="I104" s="135">
        <f t="shared" si="12"/>
        <v>0</v>
      </c>
      <c r="J104" s="134">
        <f>G104-H104</f>
        <v>250000</v>
      </c>
      <c r="L104" s="134"/>
    </row>
    <row r="105" spans="1:12" ht="14.25" hidden="1" customHeight="1">
      <c r="A105" s="130"/>
      <c r="B105" s="21"/>
      <c r="C105" s="21"/>
      <c r="D105" s="131"/>
      <c r="E105" s="132"/>
      <c r="F105" s="81"/>
      <c r="G105" s="133"/>
      <c r="H105" s="156"/>
      <c r="I105" s="157"/>
      <c r="J105" s="156"/>
      <c r="L105" s="156"/>
    </row>
    <row r="106" spans="1:12" ht="16.5" customHeight="1">
      <c r="A106" s="158" t="s">
        <v>145</v>
      </c>
      <c r="B106" s="61"/>
      <c r="C106" s="61"/>
      <c r="D106" s="151"/>
      <c r="E106" s="132">
        <f>[1]BYDEPT!F106</f>
        <v>13000000</v>
      </c>
      <c r="F106" s="132">
        <f>[1]BYDEPT!AE106</f>
        <v>0</v>
      </c>
      <c r="G106" s="133">
        <f>E106+F106</f>
        <v>13000000</v>
      </c>
      <c r="H106" s="134">
        <f>[1]BYDEPT!BD106</f>
        <v>6699105</v>
      </c>
      <c r="I106" s="135">
        <f>H106/G106</f>
        <v>0.51531576923076927</v>
      </c>
      <c r="J106" s="134">
        <f>G106-H106</f>
        <v>6300895</v>
      </c>
      <c r="K106" s="140"/>
      <c r="L106" s="134"/>
    </row>
    <row r="107" spans="1:12" ht="16.5" customHeight="1">
      <c r="A107" s="149" t="s">
        <v>146</v>
      </c>
      <c r="B107" s="150"/>
      <c r="C107" s="61"/>
      <c r="D107" s="151"/>
      <c r="E107" s="132">
        <f>[1]BYDEPT!F107</f>
        <v>99446295</v>
      </c>
      <c r="F107" s="132">
        <f>[1]BYDEPT!AE107</f>
        <v>0</v>
      </c>
      <c r="G107" s="133">
        <f>E107+F107</f>
        <v>99446295</v>
      </c>
      <c r="H107" s="134">
        <f>[1]BYDEPT!BD107</f>
        <v>72135134</v>
      </c>
      <c r="I107" s="135">
        <f>H107/G107</f>
        <v>0.72536773743053973</v>
      </c>
      <c r="J107" s="134">
        <f>G107-H107</f>
        <v>27311161</v>
      </c>
      <c r="K107" s="140"/>
      <c r="L107" s="134"/>
    </row>
    <row r="108" spans="1:12" ht="16.5" customHeight="1">
      <c r="A108" s="158" t="s">
        <v>147</v>
      </c>
      <c r="B108" s="61"/>
      <c r="C108" s="61"/>
      <c r="D108" s="151"/>
      <c r="E108" s="132">
        <f>[1]BYDEPT!F108</f>
        <v>19600000</v>
      </c>
      <c r="F108" s="132">
        <f>[1]BYDEPT!AE108</f>
        <v>0</v>
      </c>
      <c r="G108" s="133">
        <f>E108+F108</f>
        <v>19600000</v>
      </c>
      <c r="H108" s="134">
        <f>[1]BYDEPT!BD108</f>
        <v>9533249</v>
      </c>
      <c r="I108" s="135">
        <f>H108/G108</f>
        <v>0.48639025510204081</v>
      </c>
      <c r="J108" s="134">
        <f>G108-H108</f>
        <v>10066751</v>
      </c>
      <c r="L108" s="134"/>
    </row>
    <row r="109" spans="1:12" ht="16.5" customHeight="1">
      <c r="A109" s="149" t="s">
        <v>148</v>
      </c>
      <c r="B109" s="150"/>
      <c r="C109" s="61"/>
      <c r="D109" s="151"/>
      <c r="E109" s="132">
        <f>[1]BYDEPT!F109</f>
        <v>122254815</v>
      </c>
      <c r="F109" s="132">
        <f>[1]BYDEPT!AE109</f>
        <v>0</v>
      </c>
      <c r="G109" s="133">
        <f>E109+F109</f>
        <v>122254815</v>
      </c>
      <c r="H109" s="134">
        <f>[1]BYDEPT!BD109</f>
        <v>70416688</v>
      </c>
      <c r="I109" s="135">
        <f>H109/G109</f>
        <v>0.57598294185795462</v>
      </c>
      <c r="J109" s="134">
        <f>G109-H109</f>
        <v>51838127</v>
      </c>
      <c r="L109" s="134"/>
    </row>
    <row r="110" spans="1:12" ht="9" customHeight="1">
      <c r="A110" s="159"/>
      <c r="B110" s="4"/>
      <c r="C110" s="35"/>
      <c r="D110" s="41"/>
      <c r="E110" s="160"/>
      <c r="F110" s="160"/>
      <c r="G110" s="161"/>
      <c r="H110" s="162"/>
      <c r="I110" s="157"/>
      <c r="J110" s="162"/>
      <c r="L110" s="162"/>
    </row>
    <row r="111" spans="1:12" ht="16.5" customHeight="1">
      <c r="A111" s="142" t="s">
        <v>149</v>
      </c>
      <c r="B111" s="12"/>
      <c r="C111" s="12"/>
      <c r="D111" s="143"/>
      <c r="E111" s="36">
        <f>SUM(E112:E116)+SUM(E119:E121)</f>
        <v>980812450</v>
      </c>
      <c r="F111" s="36">
        <f>SUM(F112:F116)+SUM(F119:F121)</f>
        <v>0</v>
      </c>
      <c r="G111" s="163">
        <f>SUM(G112:G116)+SUM(G119:G121)</f>
        <v>980812450</v>
      </c>
      <c r="H111" s="164">
        <f>SUM(H112:H116)+SUM(H119:H121)</f>
        <v>943241061</v>
      </c>
      <c r="I111" s="165">
        <f t="shared" ref="I111:I121" si="13">H111/G111</f>
        <v>0.96169360513317304</v>
      </c>
      <c r="J111" s="164">
        <f>SUM(J112:J116)+SUM(J119:J121)</f>
        <v>37571389</v>
      </c>
      <c r="L111" s="164"/>
    </row>
    <row r="112" spans="1:12" ht="16.5" customHeight="1">
      <c r="A112" s="80" t="s">
        <v>150</v>
      </c>
      <c r="B112" s="28"/>
      <c r="C112" s="42"/>
      <c r="D112" s="56"/>
      <c r="E112" s="132">
        <f>[1]BYDEPT!F112</f>
        <v>42626684</v>
      </c>
      <c r="F112" s="132">
        <f>[1]BYDEPT!AE112</f>
        <v>0</v>
      </c>
      <c r="G112" s="133">
        <f>E112+F112</f>
        <v>42626684</v>
      </c>
      <c r="H112" s="134">
        <f>[1]BYDEPT!BD112</f>
        <v>43669138</v>
      </c>
      <c r="I112" s="135">
        <f t="shared" si="13"/>
        <v>1.0244554326580975</v>
      </c>
      <c r="J112" s="134">
        <f>G112-H112</f>
        <v>-1042454</v>
      </c>
      <c r="L112" s="134"/>
    </row>
    <row r="113" spans="1:12" ht="16.5" customHeight="1">
      <c r="A113" s="166" t="s">
        <v>151</v>
      </c>
      <c r="B113" s="21"/>
      <c r="C113" s="21"/>
      <c r="D113" s="131"/>
      <c r="E113" s="132">
        <f>[1]BYDEPT!F113</f>
        <v>522748165</v>
      </c>
      <c r="F113" s="132">
        <f>[1]BYDEPT!AE113</f>
        <v>0</v>
      </c>
      <c r="G113" s="133">
        <f>E113+F113</f>
        <v>522748165</v>
      </c>
      <c r="H113" s="134">
        <f>[1]BYDEPT!BD113</f>
        <v>522748165</v>
      </c>
      <c r="I113" s="135">
        <f t="shared" si="13"/>
        <v>1</v>
      </c>
      <c r="J113" s="134">
        <f>G113-H113</f>
        <v>0</v>
      </c>
      <c r="L113" s="134"/>
    </row>
    <row r="114" spans="1:12" ht="16.5" customHeight="1">
      <c r="A114" s="42" t="s">
        <v>152</v>
      </c>
      <c r="B114" s="42"/>
      <c r="C114" s="42"/>
      <c r="D114" s="56"/>
      <c r="E114" s="132">
        <f>[1]BYDEPT!F114</f>
        <v>480</v>
      </c>
      <c r="F114" s="132">
        <f>[1]BYDEPT!AE114</f>
        <v>0</v>
      </c>
      <c r="G114" s="133">
        <f>E114+F114</f>
        <v>480</v>
      </c>
      <c r="H114" s="134">
        <f>[1]BYDEPT!BD114</f>
        <v>480</v>
      </c>
      <c r="I114" s="135">
        <f t="shared" si="13"/>
        <v>1</v>
      </c>
      <c r="J114" s="134">
        <f>G114-H114</f>
        <v>0</v>
      </c>
      <c r="L114" s="134"/>
    </row>
    <row r="115" spans="1:12" ht="16.5" hidden="1" customHeight="1">
      <c r="A115" s="167" t="s">
        <v>153</v>
      </c>
      <c r="B115" s="63"/>
      <c r="C115" s="42"/>
      <c r="D115" s="56"/>
      <c r="E115" s="132">
        <f>[1]BYDEPT!F115</f>
        <v>0</v>
      </c>
      <c r="F115" s="132">
        <f>[1]BYDEPT!AE115</f>
        <v>0</v>
      </c>
      <c r="G115" s="133">
        <f>E115+F115</f>
        <v>0</v>
      </c>
      <c r="H115" s="134">
        <f>[1]BYDEPT!BD115</f>
        <v>0</v>
      </c>
      <c r="I115" s="135"/>
      <c r="J115" s="134">
        <f>G115-H115</f>
        <v>0</v>
      </c>
      <c r="L115" s="134"/>
    </row>
    <row r="116" spans="1:12" ht="16.5" customHeight="1">
      <c r="A116" s="80" t="s">
        <v>154</v>
      </c>
      <c r="B116" s="56"/>
      <c r="C116" s="28"/>
      <c r="D116" s="56"/>
      <c r="E116" s="52">
        <f>SUM(E117:E118)</f>
        <v>25127121</v>
      </c>
      <c r="F116" s="52">
        <f>SUM(F117:F118)</f>
        <v>0</v>
      </c>
      <c r="G116" s="168">
        <f>SUM(G117:G118)</f>
        <v>25127121</v>
      </c>
      <c r="H116" s="169">
        <f>SUM(H117:H118)</f>
        <v>11096707</v>
      </c>
      <c r="I116" s="139">
        <f t="shared" si="13"/>
        <v>0.44162269923402686</v>
      </c>
      <c r="J116" s="169">
        <f>SUM(J117:J118)</f>
        <v>14030414</v>
      </c>
      <c r="L116" s="169"/>
    </row>
    <row r="117" spans="1:12" ht="16.5" customHeight="1">
      <c r="A117" s="80" t="s">
        <v>155</v>
      </c>
      <c r="B117" s="56"/>
      <c r="C117" s="28"/>
      <c r="D117" s="56"/>
      <c r="E117" s="132">
        <f>[1]BYDEPT!F117</f>
        <v>13090992</v>
      </c>
      <c r="F117" s="132">
        <f>[1]BYDEPT!AE117</f>
        <v>0</v>
      </c>
      <c r="G117" s="133">
        <f>E117+F117</f>
        <v>13090992</v>
      </c>
      <c r="H117" s="134">
        <f>[1]BYDEPT!BD117</f>
        <v>49958</v>
      </c>
      <c r="I117" s="135">
        <f t="shared" si="13"/>
        <v>3.8162119417688135E-3</v>
      </c>
      <c r="J117" s="134">
        <f>G117-H117</f>
        <v>13041034</v>
      </c>
      <c r="L117" s="134"/>
    </row>
    <row r="118" spans="1:12" ht="16.5" customHeight="1">
      <c r="A118" s="80" t="s">
        <v>156</v>
      </c>
      <c r="B118" s="56"/>
      <c r="C118" s="28"/>
      <c r="D118" s="56"/>
      <c r="E118" s="132">
        <f>[1]BYDEPT!F118</f>
        <v>12036129</v>
      </c>
      <c r="F118" s="132">
        <f>[1]BYDEPT!AE118</f>
        <v>0</v>
      </c>
      <c r="G118" s="133">
        <f>E118+F118</f>
        <v>12036129</v>
      </c>
      <c r="H118" s="134">
        <f>[1]BYDEPT!BD118</f>
        <v>11046749</v>
      </c>
      <c r="I118" s="135">
        <f t="shared" si="13"/>
        <v>0.91779915286717184</v>
      </c>
      <c r="J118" s="134">
        <f>G118-H118</f>
        <v>989380</v>
      </c>
      <c r="L118" s="134"/>
    </row>
    <row r="119" spans="1:12" ht="15.75" customHeight="1">
      <c r="A119" s="170" t="s">
        <v>157</v>
      </c>
      <c r="B119" s="42"/>
      <c r="C119" s="42"/>
      <c r="D119" s="56"/>
      <c r="E119" s="132">
        <f>[1]BYDEPT!F119</f>
        <v>16800000</v>
      </c>
      <c r="F119" s="132">
        <f>[1]BYDEPT!AE119</f>
        <v>0</v>
      </c>
      <c r="G119" s="133">
        <f>E119+F119</f>
        <v>16800000</v>
      </c>
      <c r="H119" s="134">
        <f>[1]BYDEPT!BD119</f>
        <v>1371000</v>
      </c>
      <c r="I119" s="135">
        <f t="shared" si="13"/>
        <v>8.160714285714285E-2</v>
      </c>
      <c r="J119" s="134">
        <f>G119-H119</f>
        <v>15429000</v>
      </c>
      <c r="L119" s="134"/>
    </row>
    <row r="120" spans="1:12" ht="16.5" customHeight="1">
      <c r="A120" s="170" t="s">
        <v>158</v>
      </c>
      <c r="B120" s="42"/>
      <c r="C120" s="42"/>
      <c r="D120" s="56"/>
      <c r="E120" s="132">
        <f>[1]BYDEPT!F120</f>
        <v>354010000</v>
      </c>
      <c r="F120" s="132">
        <f>[1]BYDEPT!AE120</f>
        <v>0</v>
      </c>
      <c r="G120" s="133">
        <f>E120+F120</f>
        <v>354010000</v>
      </c>
      <c r="H120" s="134">
        <f>[1]BYDEPT!BD120</f>
        <v>354010000</v>
      </c>
      <c r="I120" s="135">
        <f t="shared" si="13"/>
        <v>1</v>
      </c>
      <c r="J120" s="134">
        <f>G120-H120</f>
        <v>0</v>
      </c>
      <c r="L120" s="134"/>
    </row>
    <row r="121" spans="1:12" ht="16.5" customHeight="1">
      <c r="A121" s="156" t="s">
        <v>159</v>
      </c>
      <c r="B121" s="131"/>
      <c r="C121" s="48"/>
      <c r="D121" s="131"/>
      <c r="E121" s="132">
        <f>[1]BYDEPT!F121</f>
        <v>19500000</v>
      </c>
      <c r="F121" s="132">
        <f>[1]BYDEPT!AE121</f>
        <v>0</v>
      </c>
      <c r="G121" s="133">
        <f>E121+F121</f>
        <v>19500000</v>
      </c>
      <c r="H121" s="134">
        <f>[1]BYDEPT!BD121</f>
        <v>10345571</v>
      </c>
      <c r="I121" s="135">
        <f t="shared" si="13"/>
        <v>0.53054210256410261</v>
      </c>
      <c r="J121" s="134">
        <f>G121-H121</f>
        <v>9154429</v>
      </c>
      <c r="L121" s="134"/>
    </row>
    <row r="122" spans="1:12" ht="8.25" customHeight="1">
      <c r="A122" s="29"/>
      <c r="B122" s="29"/>
      <c r="C122" s="29"/>
      <c r="D122" s="171"/>
      <c r="E122" s="132"/>
      <c r="F122" s="132"/>
      <c r="G122" s="133"/>
      <c r="H122" s="134"/>
      <c r="I122" s="135"/>
      <c r="J122" s="134"/>
      <c r="L122" s="134"/>
    </row>
    <row r="123" spans="1:12" ht="15.95" customHeight="1">
      <c r="A123" s="142" t="s">
        <v>160</v>
      </c>
      <c r="B123" s="12"/>
      <c r="C123" s="12"/>
      <c r="D123" s="143"/>
      <c r="E123" s="401">
        <f>E111+E7</f>
        <v>3767000000</v>
      </c>
      <c r="F123" s="401">
        <f>F111+F7</f>
        <v>0</v>
      </c>
      <c r="G123" s="403">
        <f>G111+G7</f>
        <v>3767000000</v>
      </c>
      <c r="H123" s="404">
        <f>H111+H7</f>
        <v>3438529344</v>
      </c>
      <c r="I123" s="405">
        <f>H123/G123</f>
        <v>0.91280311760021238</v>
      </c>
      <c r="J123" s="404">
        <f>J111+J7</f>
        <v>328470656</v>
      </c>
      <c r="L123" s="164"/>
    </row>
    <row r="124" spans="1:12" s="128" customFormat="1" ht="5.25" customHeight="1">
      <c r="A124" s="142"/>
      <c r="B124" s="12"/>
      <c r="C124" s="12"/>
      <c r="D124" s="143"/>
      <c r="E124" s="70"/>
      <c r="F124" s="70"/>
      <c r="G124" s="172"/>
      <c r="H124" s="173"/>
      <c r="I124" s="174"/>
      <c r="J124" s="173"/>
      <c r="L124" s="173"/>
    </row>
    <row r="125" spans="1:12" s="128" customFormat="1" ht="16.5" customHeight="1">
      <c r="A125" s="142" t="s">
        <v>161</v>
      </c>
      <c r="B125" s="12"/>
      <c r="C125" s="12"/>
      <c r="D125" s="143"/>
      <c r="E125" s="401">
        <f>E126+E230+E232</f>
        <v>0</v>
      </c>
      <c r="F125" s="402">
        <f>F126+F230+F232</f>
        <v>0</v>
      </c>
      <c r="G125" s="403">
        <f>G126+G230+G232</f>
        <v>0</v>
      </c>
      <c r="H125" s="404">
        <f>H126+H230+H232</f>
        <v>7324315</v>
      </c>
      <c r="I125" s="405"/>
      <c r="J125" s="404">
        <f>J126+J230+J232</f>
        <v>-7324315</v>
      </c>
      <c r="K125" s="129"/>
      <c r="L125" s="164"/>
    </row>
    <row r="126" spans="1:12" s="128" customFormat="1" ht="29.25" customHeight="1">
      <c r="A126" s="175" t="s">
        <v>162</v>
      </c>
      <c r="B126" s="176">
        <f>B127+B216</f>
        <v>4834884</v>
      </c>
      <c r="C126" s="176">
        <f t="shared" ref="C126:H126" si="14">C127+C216</f>
        <v>0</v>
      </c>
      <c r="D126" s="177">
        <f t="shared" si="14"/>
        <v>4834884</v>
      </c>
      <c r="E126" s="36">
        <f t="shared" si="14"/>
        <v>0</v>
      </c>
      <c r="F126" s="38">
        <f t="shared" si="14"/>
        <v>0</v>
      </c>
      <c r="G126" s="163">
        <f t="shared" si="14"/>
        <v>0</v>
      </c>
      <c r="H126" s="164">
        <f t="shared" si="14"/>
        <v>1928276</v>
      </c>
      <c r="I126" s="165"/>
      <c r="J126" s="164">
        <f>J127+J216</f>
        <v>-1928276</v>
      </c>
      <c r="K126" s="129">
        <f>K127+K216</f>
        <v>0</v>
      </c>
      <c r="L126" s="164">
        <f>L127+L216</f>
        <v>2906608</v>
      </c>
    </row>
    <row r="127" spans="1:12" s="128" customFormat="1" ht="16.5" customHeight="1">
      <c r="A127" s="178" t="s">
        <v>163</v>
      </c>
      <c r="B127" s="124">
        <f t="shared" ref="B127:H127" si="15">SUM(B128:B134)+SUM(B137:B142)+SUM(B146:B148)+SUM(B151:B152)+SUM(B155:B171)</f>
        <v>4834884</v>
      </c>
      <c r="C127" s="179">
        <f t="shared" si="15"/>
        <v>0</v>
      </c>
      <c r="D127" s="180">
        <f t="shared" si="15"/>
        <v>4834884</v>
      </c>
      <c r="E127" s="124">
        <f t="shared" si="15"/>
        <v>0</v>
      </c>
      <c r="F127" s="180">
        <f t="shared" si="15"/>
        <v>0</v>
      </c>
      <c r="G127" s="125">
        <f t="shared" si="15"/>
        <v>0</v>
      </c>
      <c r="H127" s="126">
        <f t="shared" si="15"/>
        <v>1928276</v>
      </c>
      <c r="I127" s="181"/>
      <c r="J127" s="126">
        <f>SUM(J128:J134)+SUM(J137:J142)+SUM(J146:J148)+SUM(J151:J152)+SUM(J155:J171)</f>
        <v>-1928276</v>
      </c>
      <c r="L127" s="126">
        <f>SUM(L128:L134)+SUM(L137:L142)+SUM(L146:L148)+SUM(L151:L152)+SUM(L155:L171)</f>
        <v>2906608</v>
      </c>
    </row>
    <row r="128" spans="1:12" ht="18" hidden="1" customHeight="1">
      <c r="A128" s="158" t="s">
        <v>57</v>
      </c>
      <c r="B128" s="21"/>
      <c r="C128" s="21"/>
      <c r="D128" s="131">
        <f t="shared" ref="D128:D133" si="16">SUM(B128:C128)</f>
        <v>0</v>
      </c>
      <c r="E128" s="132"/>
      <c r="F128" s="182"/>
      <c r="G128" s="133">
        <f t="shared" ref="G128:G133" si="17">E128+F128</f>
        <v>0</v>
      </c>
      <c r="H128" s="134">
        <f>[1]BYDEPT!BD128</f>
        <v>0</v>
      </c>
      <c r="I128" s="183"/>
      <c r="J128" s="134">
        <f t="shared" ref="J128:J133" si="18">G128-H128</f>
        <v>0</v>
      </c>
      <c r="L128" s="134">
        <f>B128-H128</f>
        <v>0</v>
      </c>
    </row>
    <row r="129" spans="1:12" ht="16.5" hidden="1" customHeight="1">
      <c r="A129" s="158" t="s">
        <v>58</v>
      </c>
      <c r="B129" s="21"/>
      <c r="C129" s="21"/>
      <c r="D129" s="131">
        <f t="shared" si="16"/>
        <v>0</v>
      </c>
      <c r="E129" s="132"/>
      <c r="F129" s="182"/>
      <c r="G129" s="133">
        <f t="shared" si="17"/>
        <v>0</v>
      </c>
      <c r="H129" s="134">
        <f>[1]BYDEPT!BD129</f>
        <v>0</v>
      </c>
      <c r="I129" s="183"/>
      <c r="J129" s="134">
        <f t="shared" si="18"/>
        <v>0</v>
      </c>
      <c r="L129" s="134">
        <f>B129-H129</f>
        <v>0</v>
      </c>
    </row>
    <row r="130" spans="1:12" ht="17.25" hidden="1" customHeight="1">
      <c r="A130" s="158" t="s">
        <v>59</v>
      </c>
      <c r="B130" s="21"/>
      <c r="C130" s="21"/>
      <c r="D130" s="131">
        <f t="shared" si="16"/>
        <v>0</v>
      </c>
      <c r="E130" s="132"/>
      <c r="F130" s="182"/>
      <c r="G130" s="133">
        <f t="shared" si="17"/>
        <v>0</v>
      </c>
      <c r="H130" s="134">
        <f>[1]BYDEPT!BD130</f>
        <v>0</v>
      </c>
      <c r="I130" s="183"/>
      <c r="J130" s="134">
        <f t="shared" si="18"/>
        <v>0</v>
      </c>
      <c r="L130" s="134">
        <f>B130-H130</f>
        <v>0</v>
      </c>
    </row>
    <row r="131" spans="1:12" ht="16.5" hidden="1" customHeight="1">
      <c r="A131" s="158" t="s">
        <v>60</v>
      </c>
      <c r="B131" s="21"/>
      <c r="C131" s="184"/>
      <c r="D131" s="131">
        <f t="shared" si="16"/>
        <v>0</v>
      </c>
      <c r="E131" s="132"/>
      <c r="F131" s="182"/>
      <c r="G131" s="133">
        <f t="shared" si="17"/>
        <v>0</v>
      </c>
      <c r="H131" s="134">
        <f>[1]BYDEPT!BD131</f>
        <v>0</v>
      </c>
      <c r="I131" s="183"/>
      <c r="J131" s="134">
        <f t="shared" si="18"/>
        <v>0</v>
      </c>
      <c r="L131" s="134">
        <f>D131-H131</f>
        <v>0</v>
      </c>
    </row>
    <row r="132" spans="1:12" ht="15" hidden="1" customHeight="1">
      <c r="A132" s="158" t="s">
        <v>61</v>
      </c>
      <c r="B132" s="21"/>
      <c r="C132" s="184"/>
      <c r="D132" s="131">
        <f t="shared" si="16"/>
        <v>0</v>
      </c>
      <c r="E132" s="132"/>
      <c r="F132" s="182"/>
      <c r="G132" s="133">
        <f t="shared" si="17"/>
        <v>0</v>
      </c>
      <c r="H132" s="134">
        <f>[1]BYDEPT!BD132</f>
        <v>0</v>
      </c>
      <c r="I132" s="183"/>
      <c r="J132" s="134">
        <f t="shared" si="18"/>
        <v>0</v>
      </c>
      <c r="L132" s="134">
        <f>D132-H132</f>
        <v>0</v>
      </c>
    </row>
    <row r="133" spans="1:12" ht="16.5" hidden="1" customHeight="1">
      <c r="A133" s="158" t="s">
        <v>62</v>
      </c>
      <c r="B133" s="21"/>
      <c r="C133" s="184"/>
      <c r="D133" s="131">
        <f t="shared" si="16"/>
        <v>0</v>
      </c>
      <c r="E133" s="132"/>
      <c r="F133" s="182"/>
      <c r="G133" s="133">
        <f t="shared" si="17"/>
        <v>0</v>
      </c>
      <c r="H133" s="134">
        <f>[1]BYDEPT!BD133</f>
        <v>0</v>
      </c>
      <c r="I133" s="183"/>
      <c r="J133" s="134">
        <f t="shared" si="18"/>
        <v>0</v>
      </c>
      <c r="L133" s="134">
        <f>D133-H133</f>
        <v>0</v>
      </c>
    </row>
    <row r="134" spans="1:12" ht="15.75" hidden="1" customHeight="1">
      <c r="A134" s="158" t="s">
        <v>63</v>
      </c>
      <c r="B134" s="132"/>
      <c r="C134" s="185"/>
      <c r="D134" s="182"/>
      <c r="E134" s="132">
        <f t="shared" ref="E134:H134" si="19">SUM(E135:E136)</f>
        <v>0</v>
      </c>
      <c r="F134" s="182">
        <f t="shared" si="19"/>
        <v>0</v>
      </c>
      <c r="G134" s="133">
        <f t="shared" si="19"/>
        <v>0</v>
      </c>
      <c r="H134" s="134">
        <f t="shared" si="19"/>
        <v>0</v>
      </c>
      <c r="I134" s="183"/>
      <c r="J134" s="134">
        <f>SUM(J135:J136)</f>
        <v>0</v>
      </c>
      <c r="L134" s="134">
        <f>SUM(L135:L136)</f>
        <v>0</v>
      </c>
    </row>
    <row r="135" spans="1:12" ht="15.75" hidden="1" customHeight="1">
      <c r="A135" s="158" t="s">
        <v>64</v>
      </c>
      <c r="B135" s="21"/>
      <c r="C135" s="184"/>
      <c r="D135" s="131">
        <f t="shared" ref="D135:D141" si="20">SUM(B135:C135)</f>
        <v>0</v>
      </c>
      <c r="E135" s="132"/>
      <c r="F135" s="182"/>
      <c r="G135" s="133">
        <f t="shared" ref="G135:G141" si="21">E135+F135</f>
        <v>0</v>
      </c>
      <c r="H135" s="134">
        <f>[1]BYDEPT!BD135</f>
        <v>0</v>
      </c>
      <c r="I135" s="183"/>
      <c r="J135" s="134">
        <f t="shared" ref="J135:J141" si="22">G135-H135</f>
        <v>0</v>
      </c>
      <c r="L135" s="134">
        <f t="shared" ref="L135:L141" si="23">D135-H135</f>
        <v>0</v>
      </c>
    </row>
    <row r="136" spans="1:12" ht="16.5" hidden="1" customHeight="1">
      <c r="A136" s="158" t="s">
        <v>65</v>
      </c>
      <c r="B136" s="21"/>
      <c r="C136" s="184"/>
      <c r="D136" s="131">
        <f t="shared" si="20"/>
        <v>0</v>
      </c>
      <c r="E136" s="132"/>
      <c r="F136" s="182"/>
      <c r="G136" s="133">
        <f t="shared" si="21"/>
        <v>0</v>
      </c>
      <c r="H136" s="134">
        <f>[1]BYDEPT!BD136</f>
        <v>0</v>
      </c>
      <c r="I136" s="183"/>
      <c r="J136" s="134">
        <f t="shared" si="22"/>
        <v>0</v>
      </c>
      <c r="L136" s="134">
        <f t="shared" si="23"/>
        <v>0</v>
      </c>
    </row>
    <row r="137" spans="1:12" ht="16.5" hidden="1" customHeight="1">
      <c r="A137" s="158" t="s">
        <v>66</v>
      </c>
      <c r="B137" s="21"/>
      <c r="C137" s="184"/>
      <c r="D137" s="131">
        <f t="shared" si="20"/>
        <v>0</v>
      </c>
      <c r="E137" s="132"/>
      <c r="F137" s="182"/>
      <c r="G137" s="133">
        <f t="shared" si="21"/>
        <v>0</v>
      </c>
      <c r="H137" s="134">
        <f>[1]BYDEPT!BD137</f>
        <v>0</v>
      </c>
      <c r="I137" s="183"/>
      <c r="J137" s="134">
        <f t="shared" si="22"/>
        <v>0</v>
      </c>
      <c r="L137" s="134">
        <f t="shared" si="23"/>
        <v>0</v>
      </c>
    </row>
    <row r="138" spans="1:12" ht="16.5" hidden="1" customHeight="1">
      <c r="A138" s="158" t="s">
        <v>67</v>
      </c>
      <c r="B138" s="21"/>
      <c r="C138" s="184"/>
      <c r="D138" s="131">
        <f t="shared" si="20"/>
        <v>0</v>
      </c>
      <c r="E138" s="132"/>
      <c r="F138" s="182"/>
      <c r="G138" s="133">
        <f t="shared" si="21"/>
        <v>0</v>
      </c>
      <c r="H138" s="134">
        <f>[1]BYDEPT!BD138</f>
        <v>0</v>
      </c>
      <c r="I138" s="183"/>
      <c r="J138" s="134">
        <f t="shared" si="22"/>
        <v>0</v>
      </c>
      <c r="L138" s="134">
        <f t="shared" si="23"/>
        <v>0</v>
      </c>
    </row>
    <row r="139" spans="1:12" ht="16.5" hidden="1" customHeight="1">
      <c r="A139" s="158" t="s">
        <v>68</v>
      </c>
      <c r="B139" s="21"/>
      <c r="C139" s="184"/>
      <c r="D139" s="131">
        <f t="shared" si="20"/>
        <v>0</v>
      </c>
      <c r="E139" s="132"/>
      <c r="F139" s="182"/>
      <c r="G139" s="133">
        <f t="shared" si="21"/>
        <v>0</v>
      </c>
      <c r="H139" s="134">
        <f>[1]BYDEPT!BD139</f>
        <v>0</v>
      </c>
      <c r="I139" s="183"/>
      <c r="J139" s="134">
        <f t="shared" si="22"/>
        <v>0</v>
      </c>
      <c r="L139" s="134">
        <f t="shared" si="23"/>
        <v>0</v>
      </c>
    </row>
    <row r="140" spans="1:12" ht="15" hidden="1" customHeight="1">
      <c r="A140" s="158" t="s">
        <v>69</v>
      </c>
      <c r="B140" s="21"/>
      <c r="C140" s="186"/>
      <c r="D140" s="131">
        <f t="shared" si="20"/>
        <v>0</v>
      </c>
      <c r="E140" s="132"/>
      <c r="F140" s="182"/>
      <c r="G140" s="133">
        <f t="shared" si="21"/>
        <v>0</v>
      </c>
      <c r="H140" s="134">
        <f>[1]BYDEPT!BD140</f>
        <v>0</v>
      </c>
      <c r="I140" s="183"/>
      <c r="J140" s="134">
        <f t="shared" si="22"/>
        <v>0</v>
      </c>
      <c r="L140" s="134">
        <f t="shared" si="23"/>
        <v>0</v>
      </c>
    </row>
    <row r="141" spans="1:12" ht="15" hidden="1" customHeight="1">
      <c r="A141" s="158" t="s">
        <v>70</v>
      </c>
      <c r="B141" s="21"/>
      <c r="C141" s="184"/>
      <c r="D141" s="131">
        <f t="shared" si="20"/>
        <v>0</v>
      </c>
      <c r="E141" s="132"/>
      <c r="F141" s="182"/>
      <c r="G141" s="133">
        <f t="shared" si="21"/>
        <v>0</v>
      </c>
      <c r="H141" s="134">
        <f>[1]BYDEPT!BD141</f>
        <v>0</v>
      </c>
      <c r="I141" s="183"/>
      <c r="J141" s="134">
        <f t="shared" si="22"/>
        <v>0</v>
      </c>
      <c r="L141" s="134">
        <f t="shared" si="23"/>
        <v>0</v>
      </c>
    </row>
    <row r="142" spans="1:12" ht="15" hidden="1" customHeight="1">
      <c r="A142" s="158" t="s">
        <v>71</v>
      </c>
      <c r="B142" s="21"/>
      <c r="C142" s="184">
        <f t="shared" ref="C142:H142" si="24">SUM(C143:C144)</f>
        <v>0</v>
      </c>
      <c r="D142" s="131">
        <f t="shared" si="24"/>
        <v>0</v>
      </c>
      <c r="E142" s="132">
        <f t="shared" si="24"/>
        <v>0</v>
      </c>
      <c r="F142" s="182">
        <f t="shared" si="24"/>
        <v>0</v>
      </c>
      <c r="G142" s="133">
        <f t="shared" si="24"/>
        <v>0</v>
      </c>
      <c r="H142" s="134">
        <f t="shared" si="24"/>
        <v>0</v>
      </c>
      <c r="I142" s="183"/>
      <c r="J142" s="134">
        <f>SUM(J143:J144)</f>
        <v>0</v>
      </c>
      <c r="L142" s="134">
        <f>SUM(L143:L144)</f>
        <v>0</v>
      </c>
    </row>
    <row r="143" spans="1:12" ht="15" hidden="1" customHeight="1">
      <c r="A143" s="158" t="s">
        <v>64</v>
      </c>
      <c r="B143" s="21"/>
      <c r="C143" s="184"/>
      <c r="D143" s="131">
        <f>SUM(B143:C143)</f>
        <v>0</v>
      </c>
      <c r="E143" s="132"/>
      <c r="F143" s="182"/>
      <c r="G143" s="133">
        <f>E143+F143</f>
        <v>0</v>
      </c>
      <c r="H143" s="134">
        <f>[1]BYDEPT!BD143</f>
        <v>0</v>
      </c>
      <c r="I143" s="183"/>
      <c r="J143" s="134">
        <f>G143-H143</f>
        <v>0</v>
      </c>
      <c r="L143" s="134">
        <f>D143-H143</f>
        <v>0</v>
      </c>
    </row>
    <row r="144" spans="1:12" ht="15" hidden="1" customHeight="1">
      <c r="A144" s="158" t="s">
        <v>65</v>
      </c>
      <c r="B144" s="21"/>
      <c r="C144" s="184"/>
      <c r="D144" s="131">
        <f>SUM(B144:C144)</f>
        <v>0</v>
      </c>
      <c r="E144" s="132"/>
      <c r="F144" s="182"/>
      <c r="G144" s="133">
        <f>E144+F144</f>
        <v>0</v>
      </c>
      <c r="H144" s="134">
        <f>[1]BYDEPT!BD144</f>
        <v>0</v>
      </c>
      <c r="I144" s="183"/>
      <c r="J144" s="134">
        <f>G144-H144</f>
        <v>0</v>
      </c>
      <c r="L144" s="134">
        <f>D144-H144</f>
        <v>0</v>
      </c>
    </row>
    <row r="145" spans="1:12" ht="15" hidden="1" customHeight="1">
      <c r="A145" s="158" t="s">
        <v>72</v>
      </c>
      <c r="B145" s="21"/>
      <c r="C145" s="184"/>
      <c r="D145" s="131">
        <f>SUM(B145:C145)</f>
        <v>0</v>
      </c>
      <c r="E145" s="132"/>
      <c r="F145" s="182"/>
      <c r="G145" s="133"/>
      <c r="H145" s="134">
        <f>[1]BYDEPT!BD145</f>
        <v>0</v>
      </c>
      <c r="I145" s="183"/>
      <c r="J145" s="134"/>
      <c r="L145" s="134"/>
    </row>
    <row r="146" spans="1:12" ht="15" hidden="1" customHeight="1">
      <c r="A146" s="158" t="s">
        <v>73</v>
      </c>
      <c r="B146" s="21"/>
      <c r="C146" s="184"/>
      <c r="D146" s="131">
        <f>SUM(B146:C146)</f>
        <v>0</v>
      </c>
      <c r="E146" s="132"/>
      <c r="F146" s="182"/>
      <c r="G146" s="133">
        <f>E146+F146</f>
        <v>0</v>
      </c>
      <c r="H146" s="134">
        <f>[1]BYDEPT!BD146</f>
        <v>0</v>
      </c>
      <c r="I146" s="183"/>
      <c r="J146" s="134">
        <f>G146-H146</f>
        <v>0</v>
      </c>
      <c r="L146" s="134">
        <f>D146-H146</f>
        <v>0</v>
      </c>
    </row>
    <row r="147" spans="1:12" ht="15" hidden="1" customHeight="1">
      <c r="A147" s="158" t="s">
        <v>74</v>
      </c>
      <c r="B147" s="21"/>
      <c r="C147" s="184"/>
      <c r="D147" s="131">
        <f>SUM(B147:C147)</f>
        <v>0</v>
      </c>
      <c r="E147" s="132"/>
      <c r="F147" s="182"/>
      <c r="G147" s="133">
        <f>E147+F147</f>
        <v>0</v>
      </c>
      <c r="H147" s="134">
        <f>[1]BYDEPT!BD147</f>
        <v>0</v>
      </c>
      <c r="I147" s="183"/>
      <c r="J147" s="134">
        <f>G147-H147</f>
        <v>0</v>
      </c>
      <c r="L147" s="134">
        <f>D147-H147</f>
        <v>0</v>
      </c>
    </row>
    <row r="148" spans="1:12" ht="15" hidden="1" customHeight="1">
      <c r="A148" s="158" t="s">
        <v>75</v>
      </c>
      <c r="B148" s="21"/>
      <c r="C148" s="184">
        <f t="shared" ref="C148:H148" si="25">SUM(C149:C150)</f>
        <v>0</v>
      </c>
      <c r="D148" s="131">
        <f t="shared" si="25"/>
        <v>0</v>
      </c>
      <c r="E148" s="132">
        <f t="shared" si="25"/>
        <v>0</v>
      </c>
      <c r="F148" s="182">
        <f t="shared" si="25"/>
        <v>0</v>
      </c>
      <c r="G148" s="133">
        <f t="shared" si="25"/>
        <v>0</v>
      </c>
      <c r="H148" s="134">
        <f t="shared" si="25"/>
        <v>0</v>
      </c>
      <c r="I148" s="183"/>
      <c r="J148" s="134">
        <f>SUM(J149:J150)</f>
        <v>0</v>
      </c>
      <c r="L148" s="134">
        <f>B148-H148</f>
        <v>0</v>
      </c>
    </row>
    <row r="149" spans="1:12" ht="15" hidden="1" customHeight="1">
      <c r="A149" s="158" t="s">
        <v>64</v>
      </c>
      <c r="B149" s="21"/>
      <c r="C149" s="184"/>
      <c r="D149" s="131">
        <f>SUM(B149:C149)</f>
        <v>0</v>
      </c>
      <c r="E149" s="132"/>
      <c r="F149" s="182"/>
      <c r="G149" s="133">
        <f>E149+F149</f>
        <v>0</v>
      </c>
      <c r="H149" s="134">
        <f>[1]BYDEPT!BD149</f>
        <v>0</v>
      </c>
      <c r="I149" s="183"/>
      <c r="J149" s="134">
        <f>G149-H149</f>
        <v>0</v>
      </c>
      <c r="L149" s="134">
        <f>D149-H149</f>
        <v>0</v>
      </c>
    </row>
    <row r="150" spans="1:12" ht="15" hidden="1" customHeight="1">
      <c r="A150" s="158" t="s">
        <v>65</v>
      </c>
      <c r="B150" s="21"/>
      <c r="C150" s="184"/>
      <c r="D150" s="131">
        <f>SUM(B150:C150)</f>
        <v>0</v>
      </c>
      <c r="E150" s="132"/>
      <c r="F150" s="182"/>
      <c r="G150" s="133">
        <f>E150+F150</f>
        <v>0</v>
      </c>
      <c r="H150" s="134">
        <f>[1]BYDEPT!BD150</f>
        <v>0</v>
      </c>
      <c r="I150" s="183"/>
      <c r="J150" s="134">
        <f>G150-H150</f>
        <v>0</v>
      </c>
      <c r="L150" s="134">
        <f>D150-H150</f>
        <v>0</v>
      </c>
    </row>
    <row r="151" spans="1:12" ht="15" customHeight="1">
      <c r="A151" s="158" t="s">
        <v>76</v>
      </c>
      <c r="B151" s="21">
        <v>4834884</v>
      </c>
      <c r="C151" s="184"/>
      <c r="D151" s="131">
        <f>SUM(B151:C151)</f>
        <v>4834884</v>
      </c>
      <c r="E151" s="132"/>
      <c r="F151" s="182"/>
      <c r="G151" s="133">
        <f>E151+F151</f>
        <v>0</v>
      </c>
      <c r="H151" s="134">
        <f>[1]BYDEPT!BD151</f>
        <v>1928276</v>
      </c>
      <c r="I151" s="183"/>
      <c r="J151" s="134">
        <f>G151-H151</f>
        <v>-1928276</v>
      </c>
      <c r="L151" s="134">
        <f>D151-H151</f>
        <v>2906608</v>
      </c>
    </row>
    <row r="152" spans="1:12" ht="15" hidden="1" customHeight="1">
      <c r="A152" s="158" t="s">
        <v>77</v>
      </c>
      <c r="B152" s="132">
        <f t="shared" ref="B152:H152" si="26">SUM(B153:B154)</f>
        <v>0</v>
      </c>
      <c r="C152" s="187">
        <f>SUM(C153:C154)</f>
        <v>0</v>
      </c>
      <c r="D152" s="182">
        <f t="shared" si="26"/>
        <v>0</v>
      </c>
      <c r="E152" s="132">
        <f t="shared" si="26"/>
        <v>0</v>
      </c>
      <c r="F152" s="182">
        <f t="shared" si="26"/>
        <v>0</v>
      </c>
      <c r="G152" s="133">
        <f t="shared" si="26"/>
        <v>0</v>
      </c>
      <c r="H152" s="134">
        <f t="shared" si="26"/>
        <v>0</v>
      </c>
      <c r="I152" s="183"/>
      <c r="J152" s="134">
        <f>SUM(J153:J154)</f>
        <v>0</v>
      </c>
      <c r="L152" s="134">
        <f>SUM(L153:L154)</f>
        <v>0</v>
      </c>
    </row>
    <row r="153" spans="1:12" ht="16.5" hidden="1" customHeight="1">
      <c r="A153" s="158" t="s">
        <v>64</v>
      </c>
      <c r="B153" s="21"/>
      <c r="C153" s="184">
        <f>10317955-10317955</f>
        <v>0</v>
      </c>
      <c r="D153" s="131">
        <f t="shared" ref="D153:D169" si="27">SUM(B153:C153)</f>
        <v>0</v>
      </c>
      <c r="E153" s="132"/>
      <c r="F153" s="182"/>
      <c r="G153" s="133">
        <f t="shared" ref="G153:G169" si="28">E153+F153</f>
        <v>0</v>
      </c>
      <c r="H153" s="134">
        <f>[1]BYDEPT!BD153</f>
        <v>0</v>
      </c>
      <c r="I153" s="183"/>
      <c r="J153" s="134">
        <f t="shared" ref="J153:J169" si="29">G153-H153</f>
        <v>0</v>
      </c>
      <c r="L153" s="134">
        <f t="shared" ref="L153:L162" si="30">D153-H153</f>
        <v>0</v>
      </c>
    </row>
    <row r="154" spans="1:12" ht="16.5" hidden="1" customHeight="1">
      <c r="A154" s="158" t="s">
        <v>65</v>
      </c>
      <c r="B154" s="21"/>
      <c r="C154" s="184"/>
      <c r="D154" s="131">
        <f t="shared" si="27"/>
        <v>0</v>
      </c>
      <c r="E154" s="132"/>
      <c r="F154" s="182"/>
      <c r="G154" s="133">
        <f t="shared" si="28"/>
        <v>0</v>
      </c>
      <c r="H154" s="134">
        <f>[1]BYDEPT!BD154</f>
        <v>0</v>
      </c>
      <c r="I154" s="183"/>
      <c r="J154" s="134">
        <f>G154-H154</f>
        <v>0</v>
      </c>
      <c r="L154" s="134">
        <f>D154-H154</f>
        <v>0</v>
      </c>
    </row>
    <row r="155" spans="1:12" ht="16.5" hidden="1" customHeight="1">
      <c r="A155" s="158" t="s">
        <v>78</v>
      </c>
      <c r="B155" s="21"/>
      <c r="C155" s="184"/>
      <c r="D155" s="131">
        <f t="shared" si="27"/>
        <v>0</v>
      </c>
      <c r="E155" s="132"/>
      <c r="F155" s="182"/>
      <c r="G155" s="133">
        <f t="shared" si="28"/>
        <v>0</v>
      </c>
      <c r="H155" s="134">
        <f>[1]BYDEPT!BD155</f>
        <v>0</v>
      </c>
      <c r="I155" s="183"/>
      <c r="J155" s="134">
        <f t="shared" si="29"/>
        <v>0</v>
      </c>
      <c r="L155" s="134">
        <f t="shared" si="30"/>
        <v>0</v>
      </c>
    </row>
    <row r="156" spans="1:12" ht="16.5" hidden="1" customHeight="1">
      <c r="A156" s="158" t="s">
        <v>79</v>
      </c>
      <c r="B156" s="21"/>
      <c r="C156" s="184"/>
      <c r="D156" s="131">
        <f t="shared" si="27"/>
        <v>0</v>
      </c>
      <c r="E156" s="132"/>
      <c r="F156" s="182"/>
      <c r="G156" s="133">
        <f t="shared" si="28"/>
        <v>0</v>
      </c>
      <c r="H156" s="134">
        <f>[1]BYDEPT!BD156</f>
        <v>0</v>
      </c>
      <c r="I156" s="183"/>
      <c r="J156" s="134">
        <f t="shared" si="29"/>
        <v>0</v>
      </c>
      <c r="L156" s="134">
        <f t="shared" si="30"/>
        <v>0</v>
      </c>
    </row>
    <row r="157" spans="1:12" ht="16.5" hidden="1" customHeight="1">
      <c r="A157" s="158" t="s">
        <v>80</v>
      </c>
      <c r="B157" s="21"/>
      <c r="C157" s="184"/>
      <c r="D157" s="131">
        <f t="shared" si="27"/>
        <v>0</v>
      </c>
      <c r="E157" s="132"/>
      <c r="F157" s="182"/>
      <c r="G157" s="133">
        <f t="shared" si="28"/>
        <v>0</v>
      </c>
      <c r="H157" s="134">
        <f>[1]BYDEPT!BD157</f>
        <v>0</v>
      </c>
      <c r="I157" s="183"/>
      <c r="J157" s="134">
        <f t="shared" si="29"/>
        <v>0</v>
      </c>
      <c r="L157" s="134">
        <f t="shared" si="30"/>
        <v>0</v>
      </c>
    </row>
    <row r="158" spans="1:12" ht="16.5" hidden="1" customHeight="1">
      <c r="A158" s="158" t="s">
        <v>81</v>
      </c>
      <c r="B158" s="21"/>
      <c r="C158" s="184"/>
      <c r="D158" s="131">
        <f t="shared" si="27"/>
        <v>0</v>
      </c>
      <c r="E158" s="132"/>
      <c r="F158" s="182"/>
      <c r="G158" s="133">
        <f t="shared" si="28"/>
        <v>0</v>
      </c>
      <c r="H158" s="134">
        <f>[1]BYDEPT!BD158</f>
        <v>0</v>
      </c>
      <c r="I158" s="183"/>
      <c r="J158" s="134">
        <f t="shared" si="29"/>
        <v>0</v>
      </c>
      <c r="L158" s="134">
        <f t="shared" si="30"/>
        <v>0</v>
      </c>
    </row>
    <row r="159" spans="1:12" ht="16.5" hidden="1" customHeight="1">
      <c r="A159" s="158" t="s">
        <v>82</v>
      </c>
      <c r="B159" s="21"/>
      <c r="C159" s="184"/>
      <c r="D159" s="131">
        <f t="shared" si="27"/>
        <v>0</v>
      </c>
      <c r="E159" s="132"/>
      <c r="F159" s="182"/>
      <c r="G159" s="133">
        <f t="shared" si="28"/>
        <v>0</v>
      </c>
      <c r="H159" s="134">
        <f>[1]BYDEPT!BD159</f>
        <v>0</v>
      </c>
      <c r="I159" s="183"/>
      <c r="J159" s="134">
        <f t="shared" si="29"/>
        <v>0</v>
      </c>
      <c r="L159" s="134">
        <f t="shared" si="30"/>
        <v>0</v>
      </c>
    </row>
    <row r="160" spans="1:12" ht="16.5" hidden="1" customHeight="1">
      <c r="A160" s="158" t="s">
        <v>83</v>
      </c>
      <c r="B160" s="21"/>
      <c r="C160" s="184"/>
      <c r="D160" s="131">
        <f t="shared" si="27"/>
        <v>0</v>
      </c>
      <c r="E160" s="132"/>
      <c r="F160" s="182"/>
      <c r="G160" s="133">
        <f t="shared" si="28"/>
        <v>0</v>
      </c>
      <c r="H160" s="134">
        <f>[1]BYDEPT!BD160</f>
        <v>0</v>
      </c>
      <c r="I160" s="183"/>
      <c r="J160" s="134">
        <f t="shared" si="29"/>
        <v>0</v>
      </c>
      <c r="L160" s="134">
        <f t="shared" si="30"/>
        <v>0</v>
      </c>
    </row>
    <row r="161" spans="1:12" ht="16.5" hidden="1" customHeight="1">
      <c r="A161" s="158" t="s">
        <v>84</v>
      </c>
      <c r="B161" s="21"/>
      <c r="C161" s="184"/>
      <c r="D161" s="131">
        <f t="shared" si="27"/>
        <v>0</v>
      </c>
      <c r="E161" s="132"/>
      <c r="F161" s="182"/>
      <c r="G161" s="133">
        <f t="shared" si="28"/>
        <v>0</v>
      </c>
      <c r="H161" s="134">
        <f>[1]BYDEPT!BD161</f>
        <v>0</v>
      </c>
      <c r="I161" s="183"/>
      <c r="J161" s="134">
        <f t="shared" si="29"/>
        <v>0</v>
      </c>
      <c r="L161" s="134">
        <f t="shared" si="30"/>
        <v>0</v>
      </c>
    </row>
    <row r="162" spans="1:12" ht="16.5" hidden="1" customHeight="1">
      <c r="A162" s="158" t="s">
        <v>85</v>
      </c>
      <c r="B162" s="21"/>
      <c r="C162" s="184"/>
      <c r="D162" s="131">
        <f t="shared" si="27"/>
        <v>0</v>
      </c>
      <c r="E162" s="132"/>
      <c r="F162" s="182"/>
      <c r="G162" s="133">
        <f t="shared" si="28"/>
        <v>0</v>
      </c>
      <c r="H162" s="134">
        <f>[1]BYDEPT!BD162</f>
        <v>0</v>
      </c>
      <c r="I162" s="183"/>
      <c r="J162" s="134">
        <f t="shared" si="29"/>
        <v>0</v>
      </c>
      <c r="L162" s="134">
        <f t="shared" si="30"/>
        <v>0</v>
      </c>
    </row>
    <row r="163" spans="1:12" ht="16.5" hidden="1" customHeight="1">
      <c r="A163" s="158" t="s">
        <v>86</v>
      </c>
      <c r="B163" s="21"/>
      <c r="C163" s="21"/>
      <c r="D163" s="131">
        <f t="shared" si="27"/>
        <v>0</v>
      </c>
      <c r="E163" s="132"/>
      <c r="F163" s="182"/>
      <c r="G163" s="133">
        <f t="shared" si="28"/>
        <v>0</v>
      </c>
      <c r="H163" s="134">
        <f>[1]BYDEPT!BD163</f>
        <v>0</v>
      </c>
      <c r="I163" s="183"/>
      <c r="J163" s="134">
        <f t="shared" si="29"/>
        <v>0</v>
      </c>
      <c r="L163" s="134">
        <f t="shared" ref="L163:L169" si="31">B163-H163</f>
        <v>0</v>
      </c>
    </row>
    <row r="164" spans="1:12" ht="16.5" hidden="1" customHeight="1">
      <c r="A164" s="158" t="s">
        <v>87</v>
      </c>
      <c r="B164" s="21"/>
      <c r="C164" s="21"/>
      <c r="D164" s="131">
        <f t="shared" si="27"/>
        <v>0</v>
      </c>
      <c r="E164" s="132"/>
      <c r="F164" s="182"/>
      <c r="G164" s="133">
        <f t="shared" si="28"/>
        <v>0</v>
      </c>
      <c r="H164" s="134">
        <f>[1]BYDEPT!BD164</f>
        <v>0</v>
      </c>
      <c r="I164" s="183"/>
      <c r="J164" s="134">
        <f t="shared" si="29"/>
        <v>0</v>
      </c>
      <c r="L164" s="134">
        <f t="shared" si="31"/>
        <v>0</v>
      </c>
    </row>
    <row r="165" spans="1:12" ht="16.5" hidden="1" customHeight="1">
      <c r="A165" s="158" t="s">
        <v>88</v>
      </c>
      <c r="B165" s="21"/>
      <c r="C165" s="21"/>
      <c r="D165" s="131">
        <f t="shared" si="27"/>
        <v>0</v>
      </c>
      <c r="E165" s="132"/>
      <c r="F165" s="182"/>
      <c r="G165" s="133">
        <f t="shared" si="28"/>
        <v>0</v>
      </c>
      <c r="H165" s="134">
        <f>[1]BYDEPT!BD165</f>
        <v>0</v>
      </c>
      <c r="I165" s="183"/>
      <c r="J165" s="134">
        <f t="shared" si="29"/>
        <v>0</v>
      </c>
      <c r="L165" s="134">
        <f t="shared" si="31"/>
        <v>0</v>
      </c>
    </row>
    <row r="166" spans="1:12" ht="16.5" hidden="1" customHeight="1">
      <c r="A166" s="158" t="s">
        <v>89</v>
      </c>
      <c r="B166" s="21"/>
      <c r="C166" s="21"/>
      <c r="D166" s="131">
        <f t="shared" si="27"/>
        <v>0</v>
      </c>
      <c r="E166" s="132"/>
      <c r="F166" s="182"/>
      <c r="G166" s="133">
        <f t="shared" si="28"/>
        <v>0</v>
      </c>
      <c r="H166" s="134">
        <f>[1]BYDEPT!BD166</f>
        <v>0</v>
      </c>
      <c r="I166" s="183"/>
      <c r="J166" s="134">
        <f t="shared" si="29"/>
        <v>0</v>
      </c>
      <c r="L166" s="134">
        <f t="shared" si="31"/>
        <v>0</v>
      </c>
    </row>
    <row r="167" spans="1:12" ht="16.5" hidden="1" customHeight="1">
      <c r="A167" s="158" t="s">
        <v>90</v>
      </c>
      <c r="B167" s="21"/>
      <c r="C167" s="21"/>
      <c r="D167" s="131">
        <f t="shared" si="27"/>
        <v>0</v>
      </c>
      <c r="E167" s="132"/>
      <c r="F167" s="182"/>
      <c r="G167" s="133">
        <f t="shared" si="28"/>
        <v>0</v>
      </c>
      <c r="H167" s="134">
        <f>[1]BYDEPT!BD167</f>
        <v>0</v>
      </c>
      <c r="I167" s="183"/>
      <c r="J167" s="134">
        <f t="shared" si="29"/>
        <v>0</v>
      </c>
      <c r="L167" s="134">
        <f t="shared" si="31"/>
        <v>0</v>
      </c>
    </row>
    <row r="168" spans="1:12" ht="16.5" hidden="1" customHeight="1">
      <c r="A168" s="158" t="s">
        <v>91</v>
      </c>
      <c r="B168" s="21"/>
      <c r="C168" s="21"/>
      <c r="D168" s="131">
        <f t="shared" si="27"/>
        <v>0</v>
      </c>
      <c r="E168" s="132"/>
      <c r="F168" s="182"/>
      <c r="G168" s="133">
        <f t="shared" si="28"/>
        <v>0</v>
      </c>
      <c r="H168" s="134">
        <f>[1]BYDEPT!BD168</f>
        <v>0</v>
      </c>
      <c r="I168" s="183"/>
      <c r="J168" s="134">
        <f t="shared" si="29"/>
        <v>0</v>
      </c>
      <c r="L168" s="134">
        <f t="shared" si="31"/>
        <v>0</v>
      </c>
    </row>
    <row r="169" spans="1:12" ht="16.5" hidden="1" customHeight="1">
      <c r="A169" s="158" t="s">
        <v>92</v>
      </c>
      <c r="B169" s="21"/>
      <c r="C169" s="21"/>
      <c r="D169" s="131">
        <f t="shared" si="27"/>
        <v>0</v>
      </c>
      <c r="E169" s="132"/>
      <c r="F169" s="182"/>
      <c r="G169" s="133">
        <f t="shared" si="28"/>
        <v>0</v>
      </c>
      <c r="H169" s="134">
        <f>[1]BYDEPT!BD169</f>
        <v>0</v>
      </c>
      <c r="I169" s="183"/>
      <c r="J169" s="134">
        <f t="shared" si="29"/>
        <v>0</v>
      </c>
      <c r="L169" s="134">
        <f t="shared" si="31"/>
        <v>0</v>
      </c>
    </row>
    <row r="170" spans="1:12" ht="16.5" hidden="1" customHeight="1">
      <c r="A170" s="158"/>
      <c r="B170" s="21"/>
      <c r="C170" s="21"/>
      <c r="D170" s="131"/>
      <c r="E170" s="132"/>
      <c r="F170" s="182"/>
      <c r="G170" s="133"/>
      <c r="H170" s="134"/>
      <c r="I170" s="183"/>
      <c r="J170" s="134"/>
      <c r="L170" s="134"/>
    </row>
    <row r="171" spans="1:12" ht="15.75" hidden="1" customHeight="1">
      <c r="A171" s="158" t="s">
        <v>93</v>
      </c>
      <c r="B171" s="82">
        <f>SUM(B172:B175)+SUM(B178:B191)+SUM(B196:B212)</f>
        <v>0</v>
      </c>
      <c r="C171" s="82">
        <f t="shared" ref="C171:L171" si="32">SUM(C172:C175)+SUM(C178:C191)+SUM(C196:C212)</f>
        <v>0</v>
      </c>
      <c r="D171" s="188">
        <f t="shared" si="32"/>
        <v>0</v>
      </c>
      <c r="E171" s="136">
        <f t="shared" si="32"/>
        <v>0</v>
      </c>
      <c r="F171" s="136">
        <f t="shared" si="32"/>
        <v>0</v>
      </c>
      <c r="G171" s="137">
        <f t="shared" si="32"/>
        <v>0</v>
      </c>
      <c r="H171" s="138">
        <f t="shared" si="32"/>
        <v>0</v>
      </c>
      <c r="I171" s="189"/>
      <c r="J171" s="138">
        <f t="shared" si="32"/>
        <v>0</v>
      </c>
      <c r="K171" s="113">
        <f t="shared" si="32"/>
        <v>0</v>
      </c>
      <c r="L171" s="138">
        <f t="shared" si="32"/>
        <v>0</v>
      </c>
    </row>
    <row r="172" spans="1:12" ht="16.5" hidden="1" customHeight="1">
      <c r="A172" s="158" t="s">
        <v>94</v>
      </c>
      <c r="B172" s="21"/>
      <c r="C172" s="21"/>
      <c r="D172" s="131">
        <f>SUM(B172:C172)</f>
        <v>0</v>
      </c>
      <c r="E172" s="132"/>
      <c r="F172" s="132"/>
      <c r="G172" s="133">
        <f>E172+F172</f>
        <v>0</v>
      </c>
      <c r="H172" s="134">
        <f>[1]BYDEPT!BD172</f>
        <v>0</v>
      </c>
      <c r="I172" s="183"/>
      <c r="J172" s="134">
        <f>G172-H172</f>
        <v>0</v>
      </c>
      <c r="L172" s="134">
        <f t="shared" ref="L172:L190" si="33">B172-H172</f>
        <v>0</v>
      </c>
    </row>
    <row r="173" spans="1:12" ht="16.5" hidden="1" customHeight="1">
      <c r="A173" s="158" t="s">
        <v>95</v>
      </c>
      <c r="B173" s="21"/>
      <c r="C173" s="21"/>
      <c r="D173" s="131">
        <f>SUM(B173:C173)</f>
        <v>0</v>
      </c>
      <c r="E173" s="132"/>
      <c r="F173" s="132"/>
      <c r="G173" s="133">
        <f>E173+F173</f>
        <v>0</v>
      </c>
      <c r="H173" s="134">
        <f>[1]BYDEPT!BD173</f>
        <v>0</v>
      </c>
      <c r="I173" s="183"/>
      <c r="J173" s="134"/>
      <c r="L173" s="134">
        <f t="shared" si="33"/>
        <v>0</v>
      </c>
    </row>
    <row r="174" spans="1:12" ht="16.5" hidden="1" customHeight="1">
      <c r="A174" s="158" t="s">
        <v>96</v>
      </c>
      <c r="B174" s="21"/>
      <c r="C174" s="21"/>
      <c r="D174" s="131">
        <f>SUM(B174:C174)</f>
        <v>0</v>
      </c>
      <c r="E174" s="132"/>
      <c r="F174" s="132"/>
      <c r="G174" s="133">
        <f>E174+F174</f>
        <v>0</v>
      </c>
      <c r="H174" s="134">
        <f>[1]BYDEPT!BD174</f>
        <v>0</v>
      </c>
      <c r="I174" s="183"/>
      <c r="J174" s="134">
        <f>G174-H174</f>
        <v>0</v>
      </c>
      <c r="L174" s="134">
        <f t="shared" si="33"/>
        <v>0</v>
      </c>
    </row>
    <row r="175" spans="1:12" ht="16.5" hidden="1" customHeight="1">
      <c r="A175" s="158" t="s">
        <v>97</v>
      </c>
      <c r="B175" s="21">
        <f>B176+B177</f>
        <v>0</v>
      </c>
      <c r="C175" s="21">
        <f>C176+C177</f>
        <v>0</v>
      </c>
      <c r="D175" s="131">
        <f>D176+D177</f>
        <v>0</v>
      </c>
      <c r="E175" s="132">
        <f>+E176+E177</f>
        <v>0</v>
      </c>
      <c r="F175" s="132">
        <f>+F176+F177</f>
        <v>0</v>
      </c>
      <c r="G175" s="133">
        <f>SUM(G176:G177)</f>
        <v>0</v>
      </c>
      <c r="H175" s="134">
        <f>+H176+H177</f>
        <v>0</v>
      </c>
      <c r="I175" s="183"/>
      <c r="J175" s="134">
        <f>SUM(J176:J177)</f>
        <v>0</v>
      </c>
      <c r="L175" s="134">
        <f t="shared" si="33"/>
        <v>0</v>
      </c>
    </row>
    <row r="176" spans="1:12" ht="16.5" hidden="1" customHeight="1">
      <c r="A176" s="158" t="s">
        <v>98</v>
      </c>
      <c r="B176" s="21"/>
      <c r="C176" s="21"/>
      <c r="D176" s="131">
        <f t="shared" ref="D176:D190" si="34">SUM(B176:C176)</f>
        <v>0</v>
      </c>
      <c r="E176" s="132"/>
      <c r="F176" s="132"/>
      <c r="G176" s="133">
        <f t="shared" ref="G176:G187" si="35">E176+F176</f>
        <v>0</v>
      </c>
      <c r="H176" s="134">
        <f>[1]BYDEPT!BD176</f>
        <v>0</v>
      </c>
      <c r="I176" s="183"/>
      <c r="J176" s="134">
        <f t="shared" ref="J176:J187" si="36">G176-H176</f>
        <v>0</v>
      </c>
      <c r="L176" s="134">
        <f t="shared" si="33"/>
        <v>0</v>
      </c>
    </row>
    <row r="177" spans="1:12" ht="16.5" hidden="1" customHeight="1">
      <c r="A177" s="158" t="s">
        <v>99</v>
      </c>
      <c r="B177" s="21"/>
      <c r="C177" s="21"/>
      <c r="D177" s="131">
        <f t="shared" si="34"/>
        <v>0</v>
      </c>
      <c r="E177" s="132"/>
      <c r="F177" s="132"/>
      <c r="G177" s="133">
        <f t="shared" si="35"/>
        <v>0</v>
      </c>
      <c r="H177" s="134">
        <f>[1]BYDEPT!BD177</f>
        <v>0</v>
      </c>
      <c r="I177" s="183"/>
      <c r="J177" s="134">
        <f t="shared" si="36"/>
        <v>0</v>
      </c>
      <c r="L177" s="134">
        <f t="shared" si="33"/>
        <v>0</v>
      </c>
    </row>
    <row r="178" spans="1:12" ht="16.5" hidden="1" customHeight="1">
      <c r="A178" s="158" t="s">
        <v>100</v>
      </c>
      <c r="B178" s="21"/>
      <c r="C178" s="21"/>
      <c r="D178" s="131">
        <f t="shared" si="34"/>
        <v>0</v>
      </c>
      <c r="E178" s="132"/>
      <c r="F178" s="132"/>
      <c r="G178" s="133">
        <f t="shared" si="35"/>
        <v>0</v>
      </c>
      <c r="H178" s="134">
        <f>[1]BYDEPT!BD178</f>
        <v>0</v>
      </c>
      <c r="I178" s="183"/>
      <c r="J178" s="134">
        <f t="shared" si="36"/>
        <v>0</v>
      </c>
      <c r="L178" s="134">
        <f t="shared" si="33"/>
        <v>0</v>
      </c>
    </row>
    <row r="179" spans="1:12" ht="16.5" hidden="1" customHeight="1">
      <c r="A179" s="158" t="s">
        <v>101</v>
      </c>
      <c r="B179" s="21"/>
      <c r="C179" s="21"/>
      <c r="D179" s="131">
        <f t="shared" si="34"/>
        <v>0</v>
      </c>
      <c r="E179" s="132"/>
      <c r="F179" s="132"/>
      <c r="G179" s="133"/>
      <c r="H179" s="134">
        <f>[1]BYDEPT!BD179</f>
        <v>0</v>
      </c>
      <c r="I179" s="183"/>
      <c r="J179" s="134"/>
      <c r="L179" s="134"/>
    </row>
    <row r="180" spans="1:12" ht="16.5" hidden="1" customHeight="1">
      <c r="A180" s="158" t="s">
        <v>102</v>
      </c>
      <c r="B180" s="21"/>
      <c r="C180" s="21"/>
      <c r="D180" s="131">
        <f t="shared" si="34"/>
        <v>0</v>
      </c>
      <c r="E180" s="132"/>
      <c r="F180" s="132"/>
      <c r="G180" s="133">
        <f t="shared" si="35"/>
        <v>0</v>
      </c>
      <c r="H180" s="134">
        <f>[1]BYDEPT!BD180</f>
        <v>0</v>
      </c>
      <c r="I180" s="183"/>
      <c r="J180" s="134">
        <f t="shared" si="36"/>
        <v>0</v>
      </c>
      <c r="L180" s="134">
        <f t="shared" si="33"/>
        <v>0</v>
      </c>
    </row>
    <row r="181" spans="1:12" ht="16.5" hidden="1" customHeight="1">
      <c r="A181" s="158" t="s">
        <v>103</v>
      </c>
      <c r="B181" s="21"/>
      <c r="C181" s="21"/>
      <c r="D181" s="131">
        <f t="shared" si="34"/>
        <v>0</v>
      </c>
      <c r="E181" s="132"/>
      <c r="F181" s="132"/>
      <c r="G181" s="133">
        <f t="shared" si="35"/>
        <v>0</v>
      </c>
      <c r="H181" s="134">
        <f>[1]BYDEPT!BD181</f>
        <v>0</v>
      </c>
      <c r="I181" s="183"/>
      <c r="J181" s="134">
        <f t="shared" si="36"/>
        <v>0</v>
      </c>
      <c r="L181" s="134">
        <f t="shared" si="33"/>
        <v>0</v>
      </c>
    </row>
    <row r="182" spans="1:12" ht="16.5" hidden="1" customHeight="1">
      <c r="A182" s="190" t="s">
        <v>164</v>
      </c>
      <c r="B182" s="21"/>
      <c r="C182" s="21"/>
      <c r="D182" s="131">
        <f t="shared" si="34"/>
        <v>0</v>
      </c>
      <c r="E182" s="132"/>
      <c r="F182" s="132"/>
      <c r="G182" s="133"/>
      <c r="H182" s="134">
        <f>[1]BYDEPT!BD182</f>
        <v>0</v>
      </c>
      <c r="I182" s="183"/>
      <c r="J182" s="134"/>
      <c r="L182" s="134"/>
    </row>
    <row r="183" spans="1:12" ht="16.5" hidden="1" customHeight="1">
      <c r="A183" s="158" t="s">
        <v>105</v>
      </c>
      <c r="B183" s="21"/>
      <c r="C183" s="21"/>
      <c r="D183" s="131">
        <f t="shared" si="34"/>
        <v>0</v>
      </c>
      <c r="E183" s="132"/>
      <c r="F183" s="132"/>
      <c r="G183" s="133">
        <f t="shared" si="35"/>
        <v>0</v>
      </c>
      <c r="H183" s="134">
        <f>[1]BYDEPT!BD183</f>
        <v>0</v>
      </c>
      <c r="I183" s="183"/>
      <c r="J183" s="134">
        <f t="shared" si="36"/>
        <v>0</v>
      </c>
      <c r="L183" s="134">
        <f t="shared" si="33"/>
        <v>0</v>
      </c>
    </row>
    <row r="184" spans="1:12" ht="16.5" hidden="1" customHeight="1">
      <c r="A184" s="158" t="s">
        <v>106</v>
      </c>
      <c r="B184" s="21"/>
      <c r="C184" s="21"/>
      <c r="D184" s="131">
        <f t="shared" si="34"/>
        <v>0</v>
      </c>
      <c r="E184" s="132"/>
      <c r="F184" s="132"/>
      <c r="G184" s="133">
        <f t="shared" si="35"/>
        <v>0</v>
      </c>
      <c r="H184" s="134">
        <f>[1]BYDEPT!BD184</f>
        <v>0</v>
      </c>
      <c r="I184" s="183"/>
      <c r="J184" s="134">
        <f t="shared" si="36"/>
        <v>0</v>
      </c>
      <c r="L184" s="134">
        <f t="shared" si="33"/>
        <v>0</v>
      </c>
    </row>
    <row r="185" spans="1:12" ht="16.5" hidden="1" customHeight="1">
      <c r="A185" s="158" t="s">
        <v>107</v>
      </c>
      <c r="B185" s="21"/>
      <c r="C185" s="21"/>
      <c r="D185" s="131">
        <f t="shared" si="34"/>
        <v>0</v>
      </c>
      <c r="E185" s="132"/>
      <c r="F185" s="132"/>
      <c r="G185" s="133"/>
      <c r="H185" s="134">
        <f>[1]BYDEPT!BD185</f>
        <v>0</v>
      </c>
      <c r="I185" s="183"/>
      <c r="J185" s="134"/>
      <c r="L185" s="134">
        <f t="shared" si="33"/>
        <v>0</v>
      </c>
    </row>
    <row r="186" spans="1:12" ht="16.5" hidden="1" customHeight="1">
      <c r="A186" s="158" t="s">
        <v>108</v>
      </c>
      <c r="B186" s="21"/>
      <c r="C186" s="21"/>
      <c r="D186" s="131">
        <f t="shared" si="34"/>
        <v>0</v>
      </c>
      <c r="E186" s="132"/>
      <c r="F186" s="132"/>
      <c r="G186" s="133">
        <f t="shared" si="35"/>
        <v>0</v>
      </c>
      <c r="H186" s="134">
        <f>[1]BYDEPT!BD186</f>
        <v>0</v>
      </c>
      <c r="I186" s="183"/>
      <c r="J186" s="134">
        <f t="shared" si="36"/>
        <v>0</v>
      </c>
      <c r="L186" s="134">
        <f t="shared" si="33"/>
        <v>0</v>
      </c>
    </row>
    <row r="187" spans="1:12" ht="16.5" hidden="1" customHeight="1">
      <c r="A187" s="158" t="s">
        <v>109</v>
      </c>
      <c r="B187" s="21"/>
      <c r="C187" s="21"/>
      <c r="D187" s="131">
        <f t="shared" si="34"/>
        <v>0</v>
      </c>
      <c r="E187" s="132"/>
      <c r="F187" s="132"/>
      <c r="G187" s="133">
        <f t="shared" si="35"/>
        <v>0</v>
      </c>
      <c r="H187" s="134">
        <f>[1]BYDEPT!BD187</f>
        <v>0</v>
      </c>
      <c r="I187" s="183"/>
      <c r="J187" s="134">
        <f t="shared" si="36"/>
        <v>0</v>
      </c>
      <c r="L187" s="134">
        <f t="shared" si="33"/>
        <v>0</v>
      </c>
    </row>
    <row r="188" spans="1:12" ht="16.5" hidden="1" customHeight="1">
      <c r="A188" s="158" t="s">
        <v>110</v>
      </c>
      <c r="B188" s="21"/>
      <c r="C188" s="21"/>
      <c r="D188" s="131">
        <f t="shared" si="34"/>
        <v>0</v>
      </c>
      <c r="E188" s="132"/>
      <c r="F188" s="132"/>
      <c r="G188" s="133"/>
      <c r="H188" s="134">
        <f>[1]BYDEPT!BD188</f>
        <v>0</v>
      </c>
      <c r="I188" s="183"/>
      <c r="J188" s="134"/>
      <c r="L188" s="134">
        <f t="shared" si="33"/>
        <v>0</v>
      </c>
    </row>
    <row r="189" spans="1:12" ht="16.5" hidden="1" customHeight="1">
      <c r="A189" s="158" t="s">
        <v>111</v>
      </c>
      <c r="B189" s="21"/>
      <c r="C189" s="21"/>
      <c r="D189" s="131">
        <f t="shared" si="34"/>
        <v>0</v>
      </c>
      <c r="E189" s="132"/>
      <c r="F189" s="132"/>
      <c r="G189" s="133">
        <f>E189+F189</f>
        <v>0</v>
      </c>
      <c r="H189" s="134">
        <f>[1]BYDEPT!BD189</f>
        <v>0</v>
      </c>
      <c r="I189" s="183"/>
      <c r="J189" s="134">
        <f>G189-H189</f>
        <v>0</v>
      </c>
      <c r="L189" s="134">
        <f t="shared" si="33"/>
        <v>0</v>
      </c>
    </row>
    <row r="190" spans="1:12" ht="16.5" hidden="1" customHeight="1">
      <c r="A190" s="158" t="s">
        <v>112</v>
      </c>
      <c r="B190" s="21"/>
      <c r="C190" s="21"/>
      <c r="D190" s="131">
        <f t="shared" si="34"/>
        <v>0</v>
      </c>
      <c r="E190" s="132"/>
      <c r="F190" s="132"/>
      <c r="G190" s="133">
        <f>E190+F190</f>
        <v>0</v>
      </c>
      <c r="H190" s="134">
        <f>[1]BYDEPT!BD190</f>
        <v>0</v>
      </c>
      <c r="I190" s="183"/>
      <c r="J190" s="134">
        <f>G190-H190</f>
        <v>0</v>
      </c>
      <c r="L190" s="134">
        <f t="shared" si="33"/>
        <v>0</v>
      </c>
    </row>
    <row r="191" spans="1:12" ht="16.5" hidden="1" customHeight="1">
      <c r="A191" s="158" t="s">
        <v>113</v>
      </c>
      <c r="B191" s="82">
        <f t="shared" ref="B191:H191" si="37">SUM(B192:B195)</f>
        <v>0</v>
      </c>
      <c r="C191" s="82">
        <f t="shared" si="37"/>
        <v>0</v>
      </c>
      <c r="D191" s="188">
        <f t="shared" si="37"/>
        <v>0</v>
      </c>
      <c r="E191" s="136">
        <f t="shared" si="37"/>
        <v>0</v>
      </c>
      <c r="F191" s="136">
        <f t="shared" si="37"/>
        <v>0</v>
      </c>
      <c r="G191" s="137">
        <f t="shared" si="37"/>
        <v>0</v>
      </c>
      <c r="H191" s="138">
        <f t="shared" si="37"/>
        <v>0</v>
      </c>
      <c r="I191" s="189"/>
      <c r="J191" s="138">
        <f>SUM(J192:J195)</f>
        <v>0</v>
      </c>
      <c r="L191" s="138">
        <f>SUM(L192:L195)</f>
        <v>0</v>
      </c>
    </row>
    <row r="192" spans="1:12" ht="16.5" hidden="1" customHeight="1">
      <c r="A192" s="158" t="s">
        <v>165</v>
      </c>
      <c r="B192" s="21"/>
      <c r="C192" s="21"/>
      <c r="D192" s="131">
        <f t="shared" ref="D192:D211" si="38">SUM(B192:C192)</f>
        <v>0</v>
      </c>
      <c r="E192" s="132"/>
      <c r="F192" s="132"/>
      <c r="G192" s="133">
        <f t="shared" ref="G192:G211" si="39">E192+F192</f>
        <v>0</v>
      </c>
      <c r="H192" s="134">
        <f>[1]BYDEPT!BD192</f>
        <v>0</v>
      </c>
      <c r="I192" s="183"/>
      <c r="J192" s="134">
        <f t="shared" ref="J192:J214" si="40">G192-H192</f>
        <v>0</v>
      </c>
      <c r="L192" s="134">
        <f t="shared" ref="L192:L211" si="41">B192-H192</f>
        <v>0</v>
      </c>
    </row>
    <row r="193" spans="1:12" ht="16.5" hidden="1" customHeight="1">
      <c r="A193" s="158" t="s">
        <v>115</v>
      </c>
      <c r="B193" s="21"/>
      <c r="C193" s="21"/>
      <c r="D193" s="131">
        <f t="shared" si="38"/>
        <v>0</v>
      </c>
      <c r="E193" s="132"/>
      <c r="F193" s="132"/>
      <c r="G193" s="133">
        <f t="shared" si="39"/>
        <v>0</v>
      </c>
      <c r="H193" s="134">
        <f>[1]BYDEPT!BD193</f>
        <v>0</v>
      </c>
      <c r="I193" s="183"/>
      <c r="J193" s="134">
        <f t="shared" si="40"/>
        <v>0</v>
      </c>
      <c r="L193" s="134">
        <f t="shared" si="41"/>
        <v>0</v>
      </c>
    </row>
    <row r="194" spans="1:12" ht="16.5" hidden="1" customHeight="1">
      <c r="A194" s="158" t="s">
        <v>116</v>
      </c>
      <c r="B194" s="21"/>
      <c r="C194" s="21"/>
      <c r="D194" s="131">
        <f t="shared" si="38"/>
        <v>0</v>
      </c>
      <c r="E194" s="132"/>
      <c r="F194" s="132"/>
      <c r="G194" s="133">
        <f t="shared" si="39"/>
        <v>0</v>
      </c>
      <c r="H194" s="134">
        <f>[1]BYDEPT!BD194</f>
        <v>0</v>
      </c>
      <c r="I194" s="183"/>
      <c r="J194" s="134">
        <f t="shared" si="40"/>
        <v>0</v>
      </c>
      <c r="L194" s="134">
        <f t="shared" si="41"/>
        <v>0</v>
      </c>
    </row>
    <row r="195" spans="1:12" ht="16.5" hidden="1" customHeight="1">
      <c r="A195" s="158" t="s">
        <v>117</v>
      </c>
      <c r="B195" s="21"/>
      <c r="C195" s="21"/>
      <c r="D195" s="131">
        <f t="shared" si="38"/>
        <v>0</v>
      </c>
      <c r="E195" s="132"/>
      <c r="F195" s="132"/>
      <c r="G195" s="133">
        <f t="shared" si="39"/>
        <v>0</v>
      </c>
      <c r="H195" s="134">
        <f>[1]BYDEPT!BD195</f>
        <v>0</v>
      </c>
      <c r="I195" s="183"/>
      <c r="J195" s="134">
        <f t="shared" si="40"/>
        <v>0</v>
      </c>
      <c r="L195" s="134">
        <f t="shared" si="41"/>
        <v>0</v>
      </c>
    </row>
    <row r="196" spans="1:12" ht="16.5" hidden="1" customHeight="1">
      <c r="A196" s="158" t="s">
        <v>118</v>
      </c>
      <c r="B196" s="21"/>
      <c r="C196" s="21"/>
      <c r="D196" s="131">
        <f t="shared" si="38"/>
        <v>0</v>
      </c>
      <c r="E196" s="132"/>
      <c r="F196" s="132"/>
      <c r="G196" s="133">
        <f>E196+F196</f>
        <v>0</v>
      </c>
      <c r="H196" s="134">
        <f>[1]BYDEPT!BD196</f>
        <v>0</v>
      </c>
      <c r="I196" s="183"/>
      <c r="J196" s="134">
        <f>G196-H196</f>
        <v>0</v>
      </c>
      <c r="L196" s="134">
        <f t="shared" si="41"/>
        <v>0</v>
      </c>
    </row>
    <row r="197" spans="1:12" ht="16.5" hidden="1" customHeight="1">
      <c r="A197" s="158" t="s">
        <v>119</v>
      </c>
      <c r="B197" s="21"/>
      <c r="C197" s="21"/>
      <c r="D197" s="131">
        <f t="shared" si="38"/>
        <v>0</v>
      </c>
      <c r="E197" s="132"/>
      <c r="F197" s="132"/>
      <c r="G197" s="133">
        <f t="shared" si="39"/>
        <v>0</v>
      </c>
      <c r="H197" s="134">
        <f>[1]BYDEPT!BD197</f>
        <v>0</v>
      </c>
      <c r="I197" s="183"/>
      <c r="J197" s="134">
        <f t="shared" si="40"/>
        <v>0</v>
      </c>
      <c r="L197" s="134">
        <f t="shared" si="41"/>
        <v>0</v>
      </c>
    </row>
    <row r="198" spans="1:12" ht="16.5" hidden="1" customHeight="1">
      <c r="A198" s="158" t="s">
        <v>120</v>
      </c>
      <c r="B198" s="21"/>
      <c r="C198" s="21"/>
      <c r="D198" s="131">
        <f t="shared" si="38"/>
        <v>0</v>
      </c>
      <c r="E198" s="132"/>
      <c r="F198" s="132"/>
      <c r="G198" s="133">
        <f t="shared" si="39"/>
        <v>0</v>
      </c>
      <c r="H198" s="134">
        <f>[1]BYDEPT!BD198</f>
        <v>0</v>
      </c>
      <c r="I198" s="183"/>
      <c r="J198" s="134">
        <f t="shared" si="40"/>
        <v>0</v>
      </c>
      <c r="L198" s="134">
        <f t="shared" si="41"/>
        <v>0</v>
      </c>
    </row>
    <row r="199" spans="1:12" ht="16.5" hidden="1" customHeight="1">
      <c r="A199" s="158" t="s">
        <v>121</v>
      </c>
      <c r="B199" s="21"/>
      <c r="C199" s="21"/>
      <c r="D199" s="131">
        <f t="shared" si="38"/>
        <v>0</v>
      </c>
      <c r="E199" s="132"/>
      <c r="F199" s="132"/>
      <c r="G199" s="133">
        <f t="shared" si="39"/>
        <v>0</v>
      </c>
      <c r="H199" s="134">
        <f>[1]BYDEPT!BD199</f>
        <v>0</v>
      </c>
      <c r="I199" s="183"/>
      <c r="J199" s="134">
        <f t="shared" si="40"/>
        <v>0</v>
      </c>
      <c r="L199" s="134">
        <f t="shared" si="41"/>
        <v>0</v>
      </c>
    </row>
    <row r="200" spans="1:12" ht="16.5" hidden="1" customHeight="1">
      <c r="A200" s="158" t="s">
        <v>122</v>
      </c>
      <c r="B200" s="21"/>
      <c r="C200" s="21"/>
      <c r="D200" s="131">
        <f t="shared" si="38"/>
        <v>0</v>
      </c>
      <c r="E200" s="132"/>
      <c r="F200" s="132"/>
      <c r="G200" s="133"/>
      <c r="H200" s="134">
        <f>[1]BYDEPT!BD200</f>
        <v>0</v>
      </c>
      <c r="I200" s="183"/>
      <c r="J200" s="134"/>
      <c r="L200" s="134">
        <f t="shared" si="41"/>
        <v>0</v>
      </c>
    </row>
    <row r="201" spans="1:12" ht="16.5" hidden="1" customHeight="1">
      <c r="A201" s="158" t="s">
        <v>123</v>
      </c>
      <c r="B201" s="21"/>
      <c r="C201" s="21"/>
      <c r="D201" s="131">
        <f t="shared" si="38"/>
        <v>0</v>
      </c>
      <c r="E201" s="132"/>
      <c r="F201" s="132"/>
      <c r="G201" s="133"/>
      <c r="H201" s="134">
        <f>[1]BYDEPT!BD201</f>
        <v>0</v>
      </c>
      <c r="I201" s="183"/>
      <c r="J201" s="134">
        <f>G201-H201</f>
        <v>0</v>
      </c>
      <c r="L201" s="134">
        <f t="shared" si="41"/>
        <v>0</v>
      </c>
    </row>
    <row r="202" spans="1:12" ht="16.5" hidden="1" customHeight="1">
      <c r="A202" s="158" t="s">
        <v>124</v>
      </c>
      <c r="B202" s="21"/>
      <c r="C202" s="21"/>
      <c r="D202" s="131">
        <f t="shared" si="38"/>
        <v>0</v>
      </c>
      <c r="E202" s="132"/>
      <c r="F202" s="132"/>
      <c r="G202" s="133">
        <f t="shared" si="39"/>
        <v>0</v>
      </c>
      <c r="H202" s="134">
        <f>[1]BYDEPT!BD202</f>
        <v>0</v>
      </c>
      <c r="I202" s="183"/>
      <c r="J202" s="134">
        <f t="shared" si="40"/>
        <v>0</v>
      </c>
      <c r="L202" s="134">
        <f t="shared" si="41"/>
        <v>0</v>
      </c>
    </row>
    <row r="203" spans="1:12" ht="16.5" hidden="1" customHeight="1">
      <c r="A203" s="190" t="s">
        <v>166</v>
      </c>
      <c r="B203" s="21"/>
      <c r="C203" s="21"/>
      <c r="D203" s="131">
        <f t="shared" si="38"/>
        <v>0</v>
      </c>
      <c r="E203" s="132"/>
      <c r="F203" s="132"/>
      <c r="G203" s="133">
        <f t="shared" si="39"/>
        <v>0</v>
      </c>
      <c r="H203" s="134">
        <f>[1]BYDEPT!BD203</f>
        <v>0</v>
      </c>
      <c r="I203" s="183"/>
      <c r="J203" s="134">
        <f t="shared" si="40"/>
        <v>0</v>
      </c>
      <c r="L203" s="134">
        <f t="shared" si="41"/>
        <v>0</v>
      </c>
    </row>
    <row r="204" spans="1:12" ht="16.5" hidden="1" customHeight="1">
      <c r="A204" s="190" t="s">
        <v>167</v>
      </c>
      <c r="B204" s="21"/>
      <c r="C204" s="21"/>
      <c r="D204" s="131">
        <f t="shared" si="38"/>
        <v>0</v>
      </c>
      <c r="E204" s="132"/>
      <c r="F204" s="132"/>
      <c r="G204" s="133">
        <f t="shared" si="39"/>
        <v>0</v>
      </c>
      <c r="H204" s="134">
        <f>[1]BYDEPT!BD204</f>
        <v>0</v>
      </c>
      <c r="I204" s="183"/>
      <c r="J204" s="134">
        <f t="shared" si="40"/>
        <v>0</v>
      </c>
      <c r="L204" s="134">
        <f t="shared" si="41"/>
        <v>0</v>
      </c>
    </row>
    <row r="205" spans="1:12" ht="16.5" hidden="1" customHeight="1">
      <c r="A205" s="190" t="s">
        <v>168</v>
      </c>
      <c r="B205" s="21"/>
      <c r="C205" s="21"/>
      <c r="D205" s="131">
        <f t="shared" si="38"/>
        <v>0</v>
      </c>
      <c r="E205" s="132"/>
      <c r="F205" s="132"/>
      <c r="G205" s="133">
        <f t="shared" si="39"/>
        <v>0</v>
      </c>
      <c r="H205" s="134">
        <f>[1]BYDEPT!BD205</f>
        <v>0</v>
      </c>
      <c r="I205" s="183"/>
      <c r="J205" s="134">
        <f t="shared" si="40"/>
        <v>0</v>
      </c>
      <c r="L205" s="134">
        <f t="shared" si="41"/>
        <v>0</v>
      </c>
    </row>
    <row r="206" spans="1:12" ht="16.5" hidden="1" customHeight="1">
      <c r="A206" s="190" t="s">
        <v>169</v>
      </c>
      <c r="B206" s="21"/>
      <c r="C206" s="21"/>
      <c r="D206" s="131">
        <f t="shared" si="38"/>
        <v>0</v>
      </c>
      <c r="E206" s="132"/>
      <c r="F206" s="132"/>
      <c r="G206" s="133"/>
      <c r="H206" s="134">
        <f>[1]BYDEPT!BD206</f>
        <v>0</v>
      </c>
      <c r="I206" s="183"/>
      <c r="J206" s="134"/>
      <c r="L206" s="134">
        <f t="shared" si="41"/>
        <v>0</v>
      </c>
    </row>
    <row r="207" spans="1:12" ht="16.5" hidden="1" customHeight="1">
      <c r="A207" s="190" t="s">
        <v>170</v>
      </c>
      <c r="B207" s="21"/>
      <c r="C207" s="21"/>
      <c r="D207" s="131">
        <f t="shared" si="38"/>
        <v>0</v>
      </c>
      <c r="E207" s="132"/>
      <c r="F207" s="132"/>
      <c r="G207" s="133">
        <f t="shared" si="39"/>
        <v>0</v>
      </c>
      <c r="H207" s="134">
        <f>[1]BYDEPT!BD207</f>
        <v>0</v>
      </c>
      <c r="I207" s="183"/>
      <c r="J207" s="134">
        <f t="shared" si="40"/>
        <v>0</v>
      </c>
      <c r="L207" s="134">
        <f t="shared" si="41"/>
        <v>0</v>
      </c>
    </row>
    <row r="208" spans="1:12" ht="16.5" hidden="1" customHeight="1">
      <c r="A208" s="190" t="s">
        <v>171</v>
      </c>
      <c r="B208" s="21"/>
      <c r="C208" s="21"/>
      <c r="D208" s="131">
        <f t="shared" si="38"/>
        <v>0</v>
      </c>
      <c r="E208" s="132"/>
      <c r="F208" s="132"/>
      <c r="G208" s="133">
        <f t="shared" si="39"/>
        <v>0</v>
      </c>
      <c r="H208" s="134">
        <f>[1]BYDEPT!BD208</f>
        <v>0</v>
      </c>
      <c r="I208" s="183"/>
      <c r="J208" s="134">
        <f t="shared" si="40"/>
        <v>0</v>
      </c>
      <c r="L208" s="134">
        <f t="shared" si="41"/>
        <v>0</v>
      </c>
    </row>
    <row r="209" spans="1:12" ht="16.5" hidden="1" customHeight="1">
      <c r="A209" s="190" t="s">
        <v>172</v>
      </c>
      <c r="B209" s="21"/>
      <c r="C209" s="21"/>
      <c r="D209" s="131">
        <f t="shared" si="38"/>
        <v>0</v>
      </c>
      <c r="E209" s="132"/>
      <c r="F209" s="132"/>
      <c r="G209" s="133">
        <f t="shared" si="39"/>
        <v>0</v>
      </c>
      <c r="H209" s="134">
        <f>[1]BYDEPT!BD209</f>
        <v>0</v>
      </c>
      <c r="I209" s="183"/>
      <c r="J209" s="134">
        <f t="shared" si="40"/>
        <v>0</v>
      </c>
      <c r="L209" s="134">
        <f t="shared" si="41"/>
        <v>0</v>
      </c>
    </row>
    <row r="210" spans="1:12" ht="16.5" hidden="1" customHeight="1">
      <c r="A210" s="190" t="s">
        <v>173</v>
      </c>
      <c r="B210" s="21"/>
      <c r="C210" s="21"/>
      <c r="D210" s="131">
        <f t="shared" si="38"/>
        <v>0</v>
      </c>
      <c r="E210" s="132"/>
      <c r="F210" s="132"/>
      <c r="G210" s="133">
        <f t="shared" si="39"/>
        <v>0</v>
      </c>
      <c r="H210" s="134">
        <f>[1]BYDEPT!BD210</f>
        <v>0</v>
      </c>
      <c r="I210" s="183"/>
      <c r="J210" s="134">
        <f t="shared" si="40"/>
        <v>0</v>
      </c>
      <c r="L210" s="134">
        <f t="shared" si="41"/>
        <v>0</v>
      </c>
    </row>
    <row r="211" spans="1:12" ht="16.5" hidden="1" customHeight="1">
      <c r="A211" s="190" t="s">
        <v>174</v>
      </c>
      <c r="B211" s="21"/>
      <c r="C211" s="21"/>
      <c r="D211" s="131">
        <f t="shared" si="38"/>
        <v>0</v>
      </c>
      <c r="E211" s="132"/>
      <c r="F211" s="132"/>
      <c r="G211" s="133">
        <f t="shared" si="39"/>
        <v>0</v>
      </c>
      <c r="H211" s="134">
        <f>[1]BYDEPT!BD211</f>
        <v>0</v>
      </c>
      <c r="I211" s="183"/>
      <c r="J211" s="134">
        <f t="shared" si="40"/>
        <v>0</v>
      </c>
      <c r="L211" s="134">
        <f t="shared" si="41"/>
        <v>0</v>
      </c>
    </row>
    <row r="212" spans="1:12" ht="16.5" hidden="1" customHeight="1">
      <c r="A212" s="158" t="s">
        <v>175</v>
      </c>
      <c r="B212" s="21">
        <f>B213+B214</f>
        <v>0</v>
      </c>
      <c r="C212" s="21">
        <f t="shared" ref="C212:L212" si="42">C213+C214</f>
        <v>0</v>
      </c>
      <c r="D212" s="131">
        <f t="shared" si="42"/>
        <v>0</v>
      </c>
      <c r="E212" s="132">
        <f t="shared" si="42"/>
        <v>0</v>
      </c>
      <c r="F212" s="182">
        <f t="shared" si="42"/>
        <v>0</v>
      </c>
      <c r="G212" s="133">
        <f t="shared" si="42"/>
        <v>0</v>
      </c>
      <c r="H212" s="134">
        <f t="shared" si="42"/>
        <v>0</v>
      </c>
      <c r="I212" s="183"/>
      <c r="J212" s="134">
        <f t="shared" si="42"/>
        <v>0</v>
      </c>
      <c r="K212" s="113">
        <f t="shared" si="42"/>
        <v>0</v>
      </c>
      <c r="L212" s="134">
        <f t="shared" si="42"/>
        <v>0</v>
      </c>
    </row>
    <row r="213" spans="1:12" ht="16.5" hidden="1" customHeight="1">
      <c r="A213" s="158" t="s">
        <v>135</v>
      </c>
      <c r="B213" s="21"/>
      <c r="C213" s="21"/>
      <c r="D213" s="131">
        <f>SUM(B213:C213)</f>
        <v>0</v>
      </c>
      <c r="E213" s="132"/>
      <c r="F213" s="182"/>
      <c r="G213" s="133"/>
      <c r="H213" s="134">
        <f>[1]BYDEPT!BD213</f>
        <v>0</v>
      </c>
      <c r="I213" s="183"/>
      <c r="J213" s="134">
        <f t="shared" si="40"/>
        <v>0</v>
      </c>
      <c r="L213" s="134"/>
    </row>
    <row r="214" spans="1:12" ht="16.5" hidden="1" customHeight="1">
      <c r="A214" s="158" t="s">
        <v>136</v>
      </c>
      <c r="B214" s="21"/>
      <c r="C214" s="21"/>
      <c r="D214" s="131">
        <f>SUM(B214:C214)</f>
        <v>0</v>
      </c>
      <c r="E214" s="132"/>
      <c r="F214" s="182"/>
      <c r="G214" s="133"/>
      <c r="H214" s="134">
        <f>[1]BYDEPT!BD214</f>
        <v>0</v>
      </c>
      <c r="I214" s="183"/>
      <c r="J214" s="134">
        <f t="shared" si="40"/>
        <v>0</v>
      </c>
      <c r="L214" s="134"/>
    </row>
    <row r="215" spans="1:12" ht="15" hidden="1" customHeight="1">
      <c r="A215" s="158"/>
      <c r="B215" s="21"/>
      <c r="C215" s="21"/>
      <c r="D215" s="131"/>
      <c r="E215" s="132"/>
      <c r="F215" s="182"/>
      <c r="G215" s="133"/>
      <c r="H215" s="134"/>
      <c r="I215" s="183"/>
      <c r="J215" s="134"/>
      <c r="L215" s="134"/>
    </row>
    <row r="216" spans="1:12" ht="16.5" hidden="1" customHeight="1">
      <c r="A216" s="191" t="s">
        <v>177</v>
      </c>
      <c r="B216" s="144">
        <f t="shared" ref="B216:H216" si="43">B217+B218+SUM(B225:B228)</f>
        <v>0</v>
      </c>
      <c r="C216" s="192">
        <f t="shared" si="43"/>
        <v>0</v>
      </c>
      <c r="D216" s="145">
        <f t="shared" si="43"/>
        <v>0</v>
      </c>
      <c r="E216" s="144">
        <f t="shared" si="43"/>
        <v>0</v>
      </c>
      <c r="F216" s="145">
        <f t="shared" si="43"/>
        <v>0</v>
      </c>
      <c r="G216" s="146">
        <f t="shared" si="43"/>
        <v>0</v>
      </c>
      <c r="H216" s="147">
        <f t="shared" si="43"/>
        <v>0</v>
      </c>
      <c r="I216" s="193"/>
      <c r="J216" s="147">
        <f>J217+J218+SUM(J225:J228)</f>
        <v>0</v>
      </c>
      <c r="L216" s="147">
        <f>L217+L218+SUM(L225:L228)</f>
        <v>0</v>
      </c>
    </row>
    <row r="217" spans="1:12" ht="16.5" hidden="1" customHeight="1">
      <c r="A217" s="190" t="s">
        <v>178</v>
      </c>
      <c r="B217" s="21"/>
      <c r="C217" s="21"/>
      <c r="D217" s="131">
        <f>C217+B217</f>
        <v>0</v>
      </c>
      <c r="E217" s="132"/>
      <c r="F217" s="182"/>
      <c r="G217" s="133">
        <f>E217+F217</f>
        <v>0</v>
      </c>
      <c r="H217" s="134">
        <f>[1]BYDEPT!BD217</f>
        <v>0</v>
      </c>
      <c r="I217" s="183"/>
      <c r="J217" s="134">
        <f>G217-H217</f>
        <v>0</v>
      </c>
      <c r="L217" s="134">
        <f>D217-H217</f>
        <v>0</v>
      </c>
    </row>
    <row r="218" spans="1:12" ht="16.5" hidden="1" customHeight="1">
      <c r="A218" s="190" t="s">
        <v>179</v>
      </c>
      <c r="B218" s="136">
        <f>SUM(B219:B223)</f>
        <v>0</v>
      </c>
      <c r="C218" s="194">
        <f>SUM(C219:C223)</f>
        <v>0</v>
      </c>
      <c r="D218" s="195">
        <f>SUM(D219:D223)</f>
        <v>0</v>
      </c>
      <c r="E218" s="136">
        <f>SUM(E219:E222)</f>
        <v>0</v>
      </c>
      <c r="F218" s="195">
        <f>SUM(F219:F222)</f>
        <v>0</v>
      </c>
      <c r="G218" s="137">
        <f>SUM(G219:G222)</f>
        <v>0</v>
      </c>
      <c r="H218" s="138">
        <f>SUM(H219:H223)</f>
        <v>0</v>
      </c>
      <c r="I218" s="189"/>
      <c r="J218" s="138">
        <f>SUM(J219:J222)</f>
        <v>0</v>
      </c>
      <c r="L218" s="138">
        <f>SUM(L219:L223)</f>
        <v>0</v>
      </c>
    </row>
    <row r="219" spans="1:12" ht="16.5" hidden="1" customHeight="1">
      <c r="A219" s="190" t="s">
        <v>180</v>
      </c>
      <c r="B219" s="21"/>
      <c r="C219" s="196"/>
      <c r="D219" s="131">
        <f>C219+B219</f>
        <v>0</v>
      </c>
      <c r="E219" s="132"/>
      <c r="F219" s="182"/>
      <c r="G219" s="133">
        <f t="shared" ref="G219:G228" si="44">E219+F219</f>
        <v>0</v>
      </c>
      <c r="H219" s="134">
        <f>[1]BYDEPT!BD219</f>
        <v>0</v>
      </c>
      <c r="I219" s="183"/>
      <c r="J219" s="134">
        <f>G219-H219</f>
        <v>0</v>
      </c>
      <c r="L219" s="134">
        <f>D219-H219</f>
        <v>0</v>
      </c>
    </row>
    <row r="220" spans="1:12" ht="16.5" hidden="1" customHeight="1">
      <c r="A220" s="190" t="s">
        <v>181</v>
      </c>
      <c r="B220" s="21"/>
      <c r="C220" s="21"/>
      <c r="D220" s="131">
        <f>C220+B220</f>
        <v>0</v>
      </c>
      <c r="E220" s="132"/>
      <c r="F220" s="182"/>
      <c r="G220" s="133">
        <f t="shared" si="44"/>
        <v>0</v>
      </c>
      <c r="H220" s="134">
        <f>[1]BYDEPT!BD220</f>
        <v>0</v>
      </c>
      <c r="I220" s="183"/>
      <c r="J220" s="134">
        <f>G220-H220</f>
        <v>0</v>
      </c>
      <c r="L220" s="134">
        <f>D220-H220</f>
        <v>0</v>
      </c>
    </row>
    <row r="221" spans="1:12" ht="16.5" hidden="1" customHeight="1">
      <c r="A221" s="197" t="s">
        <v>182</v>
      </c>
      <c r="B221" s="58"/>
      <c r="C221" s="44"/>
      <c r="D221" s="198">
        <f>C221+B221</f>
        <v>0</v>
      </c>
      <c r="E221" s="132"/>
      <c r="F221" s="182"/>
      <c r="G221" s="133">
        <f t="shared" si="44"/>
        <v>0</v>
      </c>
      <c r="H221" s="134">
        <f>[1]BYDEPT!BD221</f>
        <v>0</v>
      </c>
      <c r="I221" s="183"/>
      <c r="J221" s="134">
        <f>G221-H221</f>
        <v>0</v>
      </c>
      <c r="L221" s="134">
        <f>D221-H221</f>
        <v>0</v>
      </c>
    </row>
    <row r="222" spans="1:12" ht="16.5" hidden="1" customHeight="1">
      <c r="A222" s="190" t="s">
        <v>183</v>
      </c>
      <c r="B222" s="21"/>
      <c r="C222" s="21"/>
      <c r="D222" s="131">
        <f>C222+B222</f>
        <v>0</v>
      </c>
      <c r="E222" s="132"/>
      <c r="F222" s="182"/>
      <c r="G222" s="133">
        <f t="shared" si="44"/>
        <v>0</v>
      </c>
      <c r="H222" s="134">
        <f>[1]BYDEPT!BD222</f>
        <v>0</v>
      </c>
      <c r="I222" s="183"/>
      <c r="J222" s="134">
        <f>G222-H222</f>
        <v>0</v>
      </c>
      <c r="L222" s="134">
        <f>D222-H222</f>
        <v>0</v>
      </c>
    </row>
    <row r="223" spans="1:12" ht="16.5" hidden="1" customHeight="1">
      <c r="A223" s="190" t="s">
        <v>184</v>
      </c>
      <c r="B223" s="21"/>
      <c r="C223" s="21"/>
      <c r="D223" s="131">
        <f>C223+B223</f>
        <v>0</v>
      </c>
      <c r="E223" s="132"/>
      <c r="F223" s="182"/>
      <c r="G223" s="133">
        <f t="shared" si="44"/>
        <v>0</v>
      </c>
      <c r="H223" s="134">
        <f>[1]BYDEPT!BD223</f>
        <v>0</v>
      </c>
      <c r="I223" s="183"/>
      <c r="J223" s="134">
        <f>G223-H223</f>
        <v>0</v>
      </c>
      <c r="L223" s="134">
        <f>D223-H223</f>
        <v>0</v>
      </c>
    </row>
    <row r="224" spans="1:12" ht="14.25" hidden="1" customHeight="1">
      <c r="A224" s="158"/>
      <c r="B224" s="21"/>
      <c r="C224" s="21"/>
      <c r="D224" s="131"/>
      <c r="E224" s="81"/>
      <c r="F224" s="131"/>
      <c r="G224" s="133">
        <f t="shared" si="44"/>
        <v>0</v>
      </c>
      <c r="H224" s="156"/>
      <c r="I224" s="199"/>
      <c r="J224" s="156"/>
      <c r="L224" s="134"/>
    </row>
    <row r="225" spans="1:12" ht="18" hidden="1" customHeight="1">
      <c r="A225" s="158" t="s">
        <v>185</v>
      </c>
      <c r="B225" s="21"/>
      <c r="C225" s="21"/>
      <c r="D225" s="131">
        <f>C225+B225</f>
        <v>0</v>
      </c>
      <c r="E225" s="132"/>
      <c r="F225" s="182"/>
      <c r="G225" s="133">
        <f t="shared" si="44"/>
        <v>0</v>
      </c>
      <c r="H225" s="134">
        <f>[1]BYDEPT!BD225</f>
        <v>0</v>
      </c>
      <c r="I225" s="183"/>
      <c r="J225" s="134">
        <f>G225-H225</f>
        <v>0</v>
      </c>
      <c r="L225" s="134">
        <f>D225-H225</f>
        <v>0</v>
      </c>
    </row>
    <row r="226" spans="1:12" ht="16.5" hidden="1" customHeight="1">
      <c r="A226" s="158" t="s">
        <v>186</v>
      </c>
      <c r="B226" s="21"/>
      <c r="C226" s="21"/>
      <c r="D226" s="131">
        <f>C226+B226</f>
        <v>0</v>
      </c>
      <c r="E226" s="132"/>
      <c r="F226" s="182"/>
      <c r="G226" s="133">
        <f t="shared" si="44"/>
        <v>0</v>
      </c>
      <c r="H226" s="134">
        <f>[1]BYDEPT!BD226</f>
        <v>0</v>
      </c>
      <c r="I226" s="183"/>
      <c r="J226" s="134">
        <f>G226-H226</f>
        <v>0</v>
      </c>
      <c r="L226" s="134">
        <f>D226-H226</f>
        <v>0</v>
      </c>
    </row>
    <row r="227" spans="1:12" ht="16.5" hidden="1" customHeight="1">
      <c r="A227" s="158" t="s">
        <v>187</v>
      </c>
      <c r="B227" s="21"/>
      <c r="C227" s="200"/>
      <c r="D227" s="131">
        <f>C227+B227</f>
        <v>0</v>
      </c>
      <c r="E227" s="132"/>
      <c r="F227" s="182"/>
      <c r="G227" s="133">
        <f>E227+F227</f>
        <v>0</v>
      </c>
      <c r="H227" s="134">
        <f>[1]BYDEPT!BD227</f>
        <v>0</v>
      </c>
      <c r="I227" s="183"/>
      <c r="J227" s="134">
        <f>G227-H227</f>
        <v>0</v>
      </c>
      <c r="L227" s="134">
        <f>D227-H227</f>
        <v>0</v>
      </c>
    </row>
    <row r="228" spans="1:12" ht="16.5" hidden="1" customHeight="1">
      <c r="A228" s="158" t="s">
        <v>188</v>
      </c>
      <c r="B228" s="21"/>
      <c r="C228" s="21"/>
      <c r="D228" s="131">
        <f>SUM(D229:D230)</f>
        <v>0</v>
      </c>
      <c r="E228" s="132"/>
      <c r="F228" s="182"/>
      <c r="G228" s="133">
        <f t="shared" si="44"/>
        <v>0</v>
      </c>
      <c r="H228" s="134">
        <f>[1]BYDEPT!BD228</f>
        <v>0</v>
      </c>
      <c r="I228" s="183"/>
      <c r="J228" s="134">
        <f>G228-H228</f>
        <v>0</v>
      </c>
      <c r="L228" s="134">
        <f>D228-H228</f>
        <v>0</v>
      </c>
    </row>
    <row r="229" spans="1:12" ht="15.75" customHeight="1">
      <c r="A229" s="201"/>
      <c r="B229" s="154"/>
      <c r="C229" s="154"/>
      <c r="D229" s="155"/>
      <c r="E229" s="132"/>
      <c r="F229" s="182"/>
      <c r="G229" s="133"/>
      <c r="H229" s="134"/>
      <c r="I229" s="135"/>
      <c r="J229" s="134"/>
      <c r="L229" s="134"/>
    </row>
    <row r="230" spans="1:12" ht="16.5" customHeight="1">
      <c r="A230" s="175" t="s">
        <v>189</v>
      </c>
      <c r="B230" s="202"/>
      <c r="C230" s="202"/>
      <c r="D230" s="203"/>
      <c r="E230" s="132"/>
      <c r="F230" s="132"/>
      <c r="G230" s="133">
        <f>E230+F230</f>
        <v>0</v>
      </c>
      <c r="H230" s="204">
        <f>[1]BYDEPT!BD230</f>
        <v>4150880</v>
      </c>
      <c r="I230" s="205"/>
      <c r="J230" s="204">
        <f>G230-H230</f>
        <v>-4150880</v>
      </c>
      <c r="L230" s="204"/>
    </row>
    <row r="231" spans="1:12" ht="14.25" customHeight="1">
      <c r="A231" s="175"/>
      <c r="B231" s="202"/>
      <c r="C231" s="202"/>
      <c r="D231" s="203"/>
      <c r="E231" s="132"/>
      <c r="F231" s="132"/>
      <c r="G231" s="133"/>
      <c r="H231" s="204"/>
      <c r="I231" s="205"/>
      <c r="J231" s="204"/>
      <c r="L231" s="204"/>
    </row>
    <row r="232" spans="1:12" ht="16.5" customHeight="1">
      <c r="A232" s="206" t="s">
        <v>190</v>
      </c>
      <c r="B232" s="207"/>
      <c r="C232" s="207"/>
      <c r="D232" s="208"/>
      <c r="E232" s="36">
        <f>SUM(E233:E242)</f>
        <v>0</v>
      </c>
      <c r="F232" s="36">
        <f>SUM(F233:F242)</f>
        <v>0</v>
      </c>
      <c r="G232" s="163">
        <f>SUM(G233:G242)</f>
        <v>0</v>
      </c>
      <c r="H232" s="164">
        <f>SUM(H233:H242)</f>
        <v>1245159</v>
      </c>
      <c r="I232" s="165"/>
      <c r="J232" s="164">
        <f>SUM(J233:J242)</f>
        <v>-1245159</v>
      </c>
      <c r="L232" s="164">
        <f>SUM(L233:L242)</f>
        <v>0</v>
      </c>
    </row>
    <row r="233" spans="1:12" ht="17.25" hidden="1" customHeight="1">
      <c r="A233" s="130" t="s">
        <v>191</v>
      </c>
      <c r="B233" s="21"/>
      <c r="C233" s="21"/>
      <c r="D233" s="131"/>
      <c r="E233" s="132"/>
      <c r="F233" s="132"/>
      <c r="G233" s="133">
        <f t="shared" ref="G233:G242" si="45">E233+F233</f>
        <v>0</v>
      </c>
      <c r="H233" s="134">
        <f>[1]BYDEPT!BD233</f>
        <v>0</v>
      </c>
      <c r="I233" s="135"/>
      <c r="J233" s="134">
        <f t="shared" ref="J233:L242" si="46">G233-H233</f>
        <v>0</v>
      </c>
      <c r="L233" s="134">
        <f t="shared" si="46"/>
        <v>0</v>
      </c>
    </row>
    <row r="234" spans="1:12" ht="16.5" customHeight="1">
      <c r="A234" s="130" t="s">
        <v>192</v>
      </c>
      <c r="B234" s="21"/>
      <c r="C234" s="21"/>
      <c r="D234" s="131"/>
      <c r="E234" s="132"/>
      <c r="F234" s="132"/>
      <c r="G234" s="133">
        <f t="shared" si="45"/>
        <v>0</v>
      </c>
      <c r="H234" s="134">
        <f>[1]BYDEPT!BD234</f>
        <v>1046681</v>
      </c>
      <c r="I234" s="135"/>
      <c r="J234" s="134">
        <f t="shared" si="46"/>
        <v>-1046681</v>
      </c>
      <c r="L234" s="134"/>
    </row>
    <row r="235" spans="1:12" ht="15.75" hidden="1" customHeight="1">
      <c r="A235" s="130" t="s">
        <v>193</v>
      </c>
      <c r="B235" s="21"/>
      <c r="C235" s="21"/>
      <c r="D235" s="131"/>
      <c r="E235" s="132"/>
      <c r="F235" s="132"/>
      <c r="G235" s="133">
        <f t="shared" si="45"/>
        <v>0</v>
      </c>
      <c r="H235" s="134">
        <f>[1]BYDEPT!BD235</f>
        <v>0</v>
      </c>
      <c r="I235" s="135"/>
      <c r="J235" s="134">
        <f t="shared" si="46"/>
        <v>0</v>
      </c>
      <c r="L235" s="134"/>
    </row>
    <row r="236" spans="1:12" ht="17.25" customHeight="1">
      <c r="A236" s="80" t="s">
        <v>194</v>
      </c>
      <c r="B236" s="56"/>
      <c r="C236" s="28"/>
      <c r="D236" s="56"/>
      <c r="E236" s="132"/>
      <c r="F236" s="132"/>
      <c r="G236" s="133">
        <f t="shared" si="45"/>
        <v>0</v>
      </c>
      <c r="H236" s="134">
        <f>[1]BYDEPT!BD236</f>
        <v>198478</v>
      </c>
      <c r="I236" s="135"/>
      <c r="J236" s="134">
        <f t="shared" si="46"/>
        <v>-198478</v>
      </c>
      <c r="L236" s="134"/>
    </row>
    <row r="237" spans="1:12" ht="16.5" hidden="1" customHeight="1">
      <c r="A237" s="21" t="s">
        <v>195</v>
      </c>
      <c r="B237" s="21"/>
      <c r="C237" s="21"/>
      <c r="D237" s="131"/>
      <c r="E237" s="132"/>
      <c r="F237" s="132"/>
      <c r="G237" s="133">
        <f t="shared" si="45"/>
        <v>0</v>
      </c>
      <c r="H237" s="134">
        <f>[1]BYDEPT!BD237</f>
        <v>0</v>
      </c>
      <c r="I237" s="135"/>
      <c r="J237" s="134">
        <f t="shared" si="46"/>
        <v>0</v>
      </c>
      <c r="L237" s="134"/>
    </row>
    <row r="238" spans="1:12" ht="16.5" hidden="1" customHeight="1">
      <c r="A238" s="209" t="s">
        <v>196</v>
      </c>
      <c r="B238" s="58"/>
      <c r="C238" s="44"/>
      <c r="D238" s="198"/>
      <c r="E238" s="132"/>
      <c r="F238" s="132"/>
      <c r="G238" s="133">
        <f t="shared" si="45"/>
        <v>0</v>
      </c>
      <c r="H238" s="134">
        <f>[1]BYDEPT!BD238</f>
        <v>0</v>
      </c>
      <c r="I238" s="135"/>
      <c r="J238" s="134">
        <f t="shared" si="46"/>
        <v>0</v>
      </c>
      <c r="L238" s="134">
        <f t="shared" si="46"/>
        <v>0</v>
      </c>
    </row>
    <row r="239" spans="1:12" ht="16.5" hidden="1" customHeight="1">
      <c r="A239" s="42" t="s">
        <v>197</v>
      </c>
      <c r="B239" s="48"/>
      <c r="C239" s="21"/>
      <c r="D239" s="131"/>
      <c r="E239" s="132"/>
      <c r="F239" s="132"/>
      <c r="G239" s="133">
        <f t="shared" si="45"/>
        <v>0</v>
      </c>
      <c r="H239" s="134">
        <f>[1]BYDEPT!BD239</f>
        <v>0</v>
      </c>
      <c r="I239" s="135"/>
      <c r="J239" s="134">
        <f t="shared" si="46"/>
        <v>0</v>
      </c>
      <c r="L239" s="134">
        <f t="shared" si="46"/>
        <v>0</v>
      </c>
    </row>
    <row r="240" spans="1:12" ht="16.5" hidden="1" customHeight="1">
      <c r="A240" s="130" t="s">
        <v>198</v>
      </c>
      <c r="B240" s="21"/>
      <c r="C240" s="21"/>
      <c r="D240" s="131"/>
      <c r="E240" s="132"/>
      <c r="F240" s="132"/>
      <c r="G240" s="133">
        <f t="shared" si="45"/>
        <v>0</v>
      </c>
      <c r="H240" s="134">
        <f>[1]BYDEPT!BD240</f>
        <v>0</v>
      </c>
      <c r="I240" s="135"/>
      <c r="J240" s="134">
        <f t="shared" si="46"/>
        <v>0</v>
      </c>
      <c r="L240" s="134">
        <f t="shared" si="46"/>
        <v>0</v>
      </c>
    </row>
    <row r="241" spans="1:12" ht="16.5" hidden="1" customHeight="1">
      <c r="A241" s="130" t="s">
        <v>199</v>
      </c>
      <c r="B241" s="21"/>
      <c r="C241" s="21"/>
      <c r="D241" s="131"/>
      <c r="E241" s="132"/>
      <c r="F241" s="132"/>
      <c r="G241" s="133">
        <f t="shared" si="45"/>
        <v>0</v>
      </c>
      <c r="H241" s="134">
        <f>[1]BYDEPT!BD241</f>
        <v>0</v>
      </c>
      <c r="I241" s="135"/>
      <c r="J241" s="134">
        <f t="shared" si="46"/>
        <v>0</v>
      </c>
      <c r="L241" s="134">
        <f t="shared" si="46"/>
        <v>0</v>
      </c>
    </row>
    <row r="242" spans="1:12" ht="16.5" hidden="1" customHeight="1">
      <c r="A242" s="130" t="s">
        <v>200</v>
      </c>
      <c r="B242" s="21"/>
      <c r="C242" s="21"/>
      <c r="D242" s="131"/>
      <c r="E242" s="132"/>
      <c r="F242" s="132"/>
      <c r="G242" s="133">
        <f t="shared" si="45"/>
        <v>0</v>
      </c>
      <c r="H242" s="134">
        <f>[1]BYDEPT!BD242</f>
        <v>0</v>
      </c>
      <c r="I242" s="135"/>
      <c r="J242" s="134">
        <f t="shared" si="46"/>
        <v>0</v>
      </c>
      <c r="L242" s="134">
        <f t="shared" si="46"/>
        <v>0</v>
      </c>
    </row>
    <row r="243" spans="1:12" ht="21.75" customHeight="1" thickBot="1">
      <c r="A243" s="210" t="s">
        <v>42</v>
      </c>
      <c r="B243" s="211">
        <f>B126</f>
        <v>4834884</v>
      </c>
      <c r="C243" s="211">
        <f>C126</f>
        <v>0</v>
      </c>
      <c r="D243" s="212">
        <f>D126</f>
        <v>4834884</v>
      </c>
      <c r="E243" s="213">
        <f>E125+E123</f>
        <v>3767000000</v>
      </c>
      <c r="F243" s="213">
        <f>F125+F123</f>
        <v>0</v>
      </c>
      <c r="G243" s="214">
        <f>G125+G123</f>
        <v>3767000000</v>
      </c>
      <c r="H243" s="215">
        <f>H125+H123</f>
        <v>3445853659</v>
      </c>
      <c r="I243" s="216">
        <f>H243/G243</f>
        <v>0.91474745394212897</v>
      </c>
      <c r="J243" s="215">
        <f>J125+J123</f>
        <v>321146341</v>
      </c>
      <c r="K243" s="217"/>
      <c r="L243" s="218">
        <f>L126</f>
        <v>2906608</v>
      </c>
    </row>
    <row r="244" spans="1:12" ht="13.5" thickTop="1">
      <c r="E244" s="221"/>
      <c r="F244" s="221"/>
      <c r="G244" s="221"/>
      <c r="H244" s="221"/>
      <c r="I244" s="135"/>
      <c r="J244" s="221"/>
      <c r="L244" s="58"/>
    </row>
    <row r="245" spans="1:12">
      <c r="E245" s="221"/>
      <c r="F245" s="221"/>
      <c r="G245" s="221"/>
      <c r="H245" s="221"/>
      <c r="I245" s="135"/>
      <c r="J245" s="221"/>
      <c r="L245" s="58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47" right="0.25" top="0.55000000000000004" bottom="0.48" header="0.3" footer="0.3"/>
  <pageSetup paperSize="9" scale="70" orientation="portrait" r:id="rId1"/>
  <headerFooter alignWithMargins="0">
    <oddFooter>&amp;L&amp;8&amp;F &amp;A&amp;C&amp;8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M80"/>
  <sheetViews>
    <sheetView zoomScale="106" zoomScaleNormal="106" zoomScaleSheetLayoutView="100" workbookViewId="0">
      <pane xSplit="1" ySplit="8" topLeftCell="C13" activePane="bottomRight" state="frozen"/>
      <selection pane="topRight" activeCell="B1" sqref="B1"/>
      <selection pane="bottomLeft" activeCell="A6" sqref="A6"/>
      <selection pane="bottomRight" activeCell="I27" sqref="I27"/>
    </sheetView>
  </sheetViews>
  <sheetFormatPr defaultRowHeight="12.75"/>
  <cols>
    <col min="1" max="1" width="21.85546875" style="234" customWidth="1"/>
    <col min="2" max="2" width="10.85546875" style="234" hidden="1" customWidth="1"/>
    <col min="3" max="3" width="10" style="234" customWidth="1"/>
    <col min="4" max="4" width="11.42578125" style="234" customWidth="1"/>
    <col min="5" max="5" width="10.7109375" style="234" customWidth="1"/>
    <col min="6" max="6" width="2.42578125" style="227" customWidth="1"/>
    <col min="7" max="7" width="21" style="234" customWidth="1"/>
    <col min="8" max="8" width="10.7109375" style="234" hidden="1" customWidth="1"/>
    <col min="9" max="9" width="10" style="234" customWidth="1"/>
    <col min="10" max="11" width="10.7109375" style="234" customWidth="1"/>
    <col min="12" max="12" width="34.85546875" style="234" customWidth="1"/>
    <col min="13" max="13" width="31" style="332" customWidth="1"/>
    <col min="14" max="231" width="9.140625" style="234"/>
    <col min="232" max="232" width="32.28515625" style="234" customWidth="1"/>
    <col min="233" max="233" width="10" style="234" customWidth="1"/>
    <col min="234" max="234" width="11" style="234" customWidth="1"/>
    <col min="235" max="235" width="11.140625" style="234" customWidth="1"/>
    <col min="236" max="236" width="13.42578125" style="234" customWidth="1"/>
    <col min="237" max="237" width="59.42578125" style="234" customWidth="1"/>
    <col min="238" max="238" width="19.7109375" style="234" customWidth="1"/>
    <col min="239" max="239" width="14.7109375" style="234" customWidth="1"/>
    <col min="240" max="487" width="9.140625" style="234"/>
    <col min="488" max="488" width="32.28515625" style="234" customWidth="1"/>
    <col min="489" max="489" width="10" style="234" customWidth="1"/>
    <col min="490" max="490" width="11" style="234" customWidth="1"/>
    <col min="491" max="491" width="11.140625" style="234" customWidth="1"/>
    <col min="492" max="492" width="13.42578125" style="234" customWidth="1"/>
    <col min="493" max="493" width="59.42578125" style="234" customWidth="1"/>
    <col min="494" max="494" width="19.7109375" style="234" customWidth="1"/>
    <col min="495" max="495" width="14.7109375" style="234" customWidth="1"/>
    <col min="496" max="743" width="9.140625" style="234"/>
    <col min="744" max="744" width="32.28515625" style="234" customWidth="1"/>
    <col min="745" max="745" width="10" style="234" customWidth="1"/>
    <col min="746" max="746" width="11" style="234" customWidth="1"/>
    <col min="747" max="747" width="11.140625" style="234" customWidth="1"/>
    <col min="748" max="748" width="13.42578125" style="234" customWidth="1"/>
    <col min="749" max="749" width="59.42578125" style="234" customWidth="1"/>
    <col min="750" max="750" width="19.7109375" style="234" customWidth="1"/>
    <col min="751" max="751" width="14.7109375" style="234" customWidth="1"/>
    <col min="752" max="999" width="9.140625" style="234"/>
    <col min="1000" max="1000" width="32.28515625" style="234" customWidth="1"/>
    <col min="1001" max="1001" width="10" style="234" customWidth="1"/>
    <col min="1002" max="1002" width="11" style="234" customWidth="1"/>
    <col min="1003" max="1003" width="11.140625" style="234" customWidth="1"/>
    <col min="1004" max="1004" width="13.42578125" style="234" customWidth="1"/>
    <col min="1005" max="1005" width="59.42578125" style="234" customWidth="1"/>
    <col min="1006" max="1006" width="19.7109375" style="234" customWidth="1"/>
    <col min="1007" max="1007" width="14.7109375" style="234" customWidth="1"/>
    <col min="1008" max="1255" width="9.140625" style="234"/>
    <col min="1256" max="1256" width="32.28515625" style="234" customWidth="1"/>
    <col min="1257" max="1257" width="10" style="234" customWidth="1"/>
    <col min="1258" max="1258" width="11" style="234" customWidth="1"/>
    <col min="1259" max="1259" width="11.140625" style="234" customWidth="1"/>
    <col min="1260" max="1260" width="13.42578125" style="234" customWidth="1"/>
    <col min="1261" max="1261" width="59.42578125" style="234" customWidth="1"/>
    <col min="1262" max="1262" width="19.7109375" style="234" customWidth="1"/>
    <col min="1263" max="1263" width="14.7109375" style="234" customWidth="1"/>
    <col min="1264" max="1511" width="9.140625" style="234"/>
    <col min="1512" max="1512" width="32.28515625" style="234" customWidth="1"/>
    <col min="1513" max="1513" width="10" style="234" customWidth="1"/>
    <col min="1514" max="1514" width="11" style="234" customWidth="1"/>
    <col min="1515" max="1515" width="11.140625" style="234" customWidth="1"/>
    <col min="1516" max="1516" width="13.42578125" style="234" customWidth="1"/>
    <col min="1517" max="1517" width="59.42578125" style="234" customWidth="1"/>
    <col min="1518" max="1518" width="19.7109375" style="234" customWidth="1"/>
    <col min="1519" max="1519" width="14.7109375" style="234" customWidth="1"/>
    <col min="1520" max="1767" width="9.140625" style="234"/>
    <col min="1768" max="1768" width="32.28515625" style="234" customWidth="1"/>
    <col min="1769" max="1769" width="10" style="234" customWidth="1"/>
    <col min="1770" max="1770" width="11" style="234" customWidth="1"/>
    <col min="1771" max="1771" width="11.140625" style="234" customWidth="1"/>
    <col min="1772" max="1772" width="13.42578125" style="234" customWidth="1"/>
    <col min="1773" max="1773" width="59.42578125" style="234" customWidth="1"/>
    <col min="1774" max="1774" width="19.7109375" style="234" customWidth="1"/>
    <col min="1775" max="1775" width="14.7109375" style="234" customWidth="1"/>
    <col min="1776" max="2023" width="9.140625" style="234"/>
    <col min="2024" max="2024" width="32.28515625" style="234" customWidth="1"/>
    <col min="2025" max="2025" width="10" style="234" customWidth="1"/>
    <col min="2026" max="2026" width="11" style="234" customWidth="1"/>
    <col min="2027" max="2027" width="11.140625" style="234" customWidth="1"/>
    <col min="2028" max="2028" width="13.42578125" style="234" customWidth="1"/>
    <col min="2029" max="2029" width="59.42578125" style="234" customWidth="1"/>
    <col min="2030" max="2030" width="19.7109375" style="234" customWidth="1"/>
    <col min="2031" max="2031" width="14.7109375" style="234" customWidth="1"/>
    <col min="2032" max="2279" width="9.140625" style="234"/>
    <col min="2280" max="2280" width="32.28515625" style="234" customWidth="1"/>
    <col min="2281" max="2281" width="10" style="234" customWidth="1"/>
    <col min="2282" max="2282" width="11" style="234" customWidth="1"/>
    <col min="2283" max="2283" width="11.140625" style="234" customWidth="1"/>
    <col min="2284" max="2284" width="13.42578125" style="234" customWidth="1"/>
    <col min="2285" max="2285" width="59.42578125" style="234" customWidth="1"/>
    <col min="2286" max="2286" width="19.7109375" style="234" customWidth="1"/>
    <col min="2287" max="2287" width="14.7109375" style="234" customWidth="1"/>
    <col min="2288" max="2535" width="9.140625" style="234"/>
    <col min="2536" max="2536" width="32.28515625" style="234" customWidth="1"/>
    <col min="2537" max="2537" width="10" style="234" customWidth="1"/>
    <col min="2538" max="2538" width="11" style="234" customWidth="1"/>
    <col min="2539" max="2539" width="11.140625" style="234" customWidth="1"/>
    <col min="2540" max="2540" width="13.42578125" style="234" customWidth="1"/>
    <col min="2541" max="2541" width="59.42578125" style="234" customWidth="1"/>
    <col min="2542" max="2542" width="19.7109375" style="234" customWidth="1"/>
    <col min="2543" max="2543" width="14.7109375" style="234" customWidth="1"/>
    <col min="2544" max="2791" width="9.140625" style="234"/>
    <col min="2792" max="2792" width="32.28515625" style="234" customWidth="1"/>
    <col min="2793" max="2793" width="10" style="234" customWidth="1"/>
    <col min="2794" max="2794" width="11" style="234" customWidth="1"/>
    <col min="2795" max="2795" width="11.140625" style="234" customWidth="1"/>
    <col min="2796" max="2796" width="13.42578125" style="234" customWidth="1"/>
    <col min="2797" max="2797" width="59.42578125" style="234" customWidth="1"/>
    <col min="2798" max="2798" width="19.7109375" style="234" customWidth="1"/>
    <col min="2799" max="2799" width="14.7109375" style="234" customWidth="1"/>
    <col min="2800" max="3047" width="9.140625" style="234"/>
    <col min="3048" max="3048" width="32.28515625" style="234" customWidth="1"/>
    <col min="3049" max="3049" width="10" style="234" customWidth="1"/>
    <col min="3050" max="3050" width="11" style="234" customWidth="1"/>
    <col min="3051" max="3051" width="11.140625" style="234" customWidth="1"/>
    <col min="3052" max="3052" width="13.42578125" style="234" customWidth="1"/>
    <col min="3053" max="3053" width="59.42578125" style="234" customWidth="1"/>
    <col min="3054" max="3054" width="19.7109375" style="234" customWidth="1"/>
    <col min="3055" max="3055" width="14.7109375" style="234" customWidth="1"/>
    <col min="3056" max="3303" width="9.140625" style="234"/>
    <col min="3304" max="3304" width="32.28515625" style="234" customWidth="1"/>
    <col min="3305" max="3305" width="10" style="234" customWidth="1"/>
    <col min="3306" max="3306" width="11" style="234" customWidth="1"/>
    <col min="3307" max="3307" width="11.140625" style="234" customWidth="1"/>
    <col min="3308" max="3308" width="13.42578125" style="234" customWidth="1"/>
    <col min="3309" max="3309" width="59.42578125" style="234" customWidth="1"/>
    <col min="3310" max="3310" width="19.7109375" style="234" customWidth="1"/>
    <col min="3311" max="3311" width="14.7109375" style="234" customWidth="1"/>
    <col min="3312" max="3559" width="9.140625" style="234"/>
    <col min="3560" max="3560" width="32.28515625" style="234" customWidth="1"/>
    <col min="3561" max="3561" width="10" style="234" customWidth="1"/>
    <col min="3562" max="3562" width="11" style="234" customWidth="1"/>
    <col min="3563" max="3563" width="11.140625" style="234" customWidth="1"/>
    <col min="3564" max="3564" width="13.42578125" style="234" customWidth="1"/>
    <col min="3565" max="3565" width="59.42578125" style="234" customWidth="1"/>
    <col min="3566" max="3566" width="19.7109375" style="234" customWidth="1"/>
    <col min="3567" max="3567" width="14.7109375" style="234" customWidth="1"/>
    <col min="3568" max="3815" width="9.140625" style="234"/>
    <col min="3816" max="3816" width="32.28515625" style="234" customWidth="1"/>
    <col min="3817" max="3817" width="10" style="234" customWidth="1"/>
    <col min="3818" max="3818" width="11" style="234" customWidth="1"/>
    <col min="3819" max="3819" width="11.140625" style="234" customWidth="1"/>
    <col min="3820" max="3820" width="13.42578125" style="234" customWidth="1"/>
    <col min="3821" max="3821" width="59.42578125" style="234" customWidth="1"/>
    <col min="3822" max="3822" width="19.7109375" style="234" customWidth="1"/>
    <col min="3823" max="3823" width="14.7109375" style="234" customWidth="1"/>
    <col min="3824" max="4071" width="9.140625" style="234"/>
    <col min="4072" max="4072" width="32.28515625" style="234" customWidth="1"/>
    <col min="4073" max="4073" width="10" style="234" customWidth="1"/>
    <col min="4074" max="4074" width="11" style="234" customWidth="1"/>
    <col min="4075" max="4075" width="11.140625" style="234" customWidth="1"/>
    <col min="4076" max="4076" width="13.42578125" style="234" customWidth="1"/>
    <col min="4077" max="4077" width="59.42578125" style="234" customWidth="1"/>
    <col min="4078" max="4078" width="19.7109375" style="234" customWidth="1"/>
    <col min="4079" max="4079" width="14.7109375" style="234" customWidth="1"/>
    <col min="4080" max="4327" width="9.140625" style="234"/>
    <col min="4328" max="4328" width="32.28515625" style="234" customWidth="1"/>
    <col min="4329" max="4329" width="10" style="234" customWidth="1"/>
    <col min="4330" max="4330" width="11" style="234" customWidth="1"/>
    <col min="4331" max="4331" width="11.140625" style="234" customWidth="1"/>
    <col min="4332" max="4332" width="13.42578125" style="234" customWidth="1"/>
    <col min="4333" max="4333" width="59.42578125" style="234" customWidth="1"/>
    <col min="4334" max="4334" width="19.7109375" style="234" customWidth="1"/>
    <col min="4335" max="4335" width="14.7109375" style="234" customWidth="1"/>
    <col min="4336" max="4583" width="9.140625" style="234"/>
    <col min="4584" max="4584" width="32.28515625" style="234" customWidth="1"/>
    <col min="4585" max="4585" width="10" style="234" customWidth="1"/>
    <col min="4586" max="4586" width="11" style="234" customWidth="1"/>
    <col min="4587" max="4587" width="11.140625" style="234" customWidth="1"/>
    <col min="4588" max="4588" width="13.42578125" style="234" customWidth="1"/>
    <col min="4589" max="4589" width="59.42578125" style="234" customWidth="1"/>
    <col min="4590" max="4590" width="19.7109375" style="234" customWidth="1"/>
    <col min="4591" max="4591" width="14.7109375" style="234" customWidth="1"/>
    <col min="4592" max="4839" width="9.140625" style="234"/>
    <col min="4840" max="4840" width="32.28515625" style="234" customWidth="1"/>
    <col min="4841" max="4841" width="10" style="234" customWidth="1"/>
    <col min="4842" max="4842" width="11" style="234" customWidth="1"/>
    <col min="4843" max="4843" width="11.140625" style="234" customWidth="1"/>
    <col min="4844" max="4844" width="13.42578125" style="234" customWidth="1"/>
    <col min="4845" max="4845" width="59.42578125" style="234" customWidth="1"/>
    <col min="4846" max="4846" width="19.7109375" style="234" customWidth="1"/>
    <col min="4847" max="4847" width="14.7109375" style="234" customWidth="1"/>
    <col min="4848" max="5095" width="9.140625" style="234"/>
    <col min="5096" max="5096" width="32.28515625" style="234" customWidth="1"/>
    <col min="5097" max="5097" width="10" style="234" customWidth="1"/>
    <col min="5098" max="5098" width="11" style="234" customWidth="1"/>
    <col min="5099" max="5099" width="11.140625" style="234" customWidth="1"/>
    <col min="5100" max="5100" width="13.42578125" style="234" customWidth="1"/>
    <col min="5101" max="5101" width="59.42578125" style="234" customWidth="1"/>
    <col min="5102" max="5102" width="19.7109375" style="234" customWidth="1"/>
    <col min="5103" max="5103" width="14.7109375" style="234" customWidth="1"/>
    <col min="5104" max="5351" width="9.140625" style="234"/>
    <col min="5352" max="5352" width="32.28515625" style="234" customWidth="1"/>
    <col min="5353" max="5353" width="10" style="234" customWidth="1"/>
    <col min="5354" max="5354" width="11" style="234" customWidth="1"/>
    <col min="5355" max="5355" width="11.140625" style="234" customWidth="1"/>
    <col min="5356" max="5356" width="13.42578125" style="234" customWidth="1"/>
    <col min="5357" max="5357" width="59.42578125" style="234" customWidth="1"/>
    <col min="5358" max="5358" width="19.7109375" style="234" customWidth="1"/>
    <col min="5359" max="5359" width="14.7109375" style="234" customWidth="1"/>
    <col min="5360" max="5607" width="9.140625" style="234"/>
    <col min="5608" max="5608" width="32.28515625" style="234" customWidth="1"/>
    <col min="5609" max="5609" width="10" style="234" customWidth="1"/>
    <col min="5610" max="5610" width="11" style="234" customWidth="1"/>
    <col min="5611" max="5611" width="11.140625" style="234" customWidth="1"/>
    <col min="5612" max="5612" width="13.42578125" style="234" customWidth="1"/>
    <col min="5613" max="5613" width="59.42578125" style="234" customWidth="1"/>
    <col min="5614" max="5614" width="19.7109375" style="234" customWidth="1"/>
    <col min="5615" max="5615" width="14.7109375" style="234" customWidth="1"/>
    <col min="5616" max="5863" width="9.140625" style="234"/>
    <col min="5864" max="5864" width="32.28515625" style="234" customWidth="1"/>
    <col min="5865" max="5865" width="10" style="234" customWidth="1"/>
    <col min="5866" max="5866" width="11" style="234" customWidth="1"/>
    <col min="5867" max="5867" width="11.140625" style="234" customWidth="1"/>
    <col min="5868" max="5868" width="13.42578125" style="234" customWidth="1"/>
    <col min="5869" max="5869" width="59.42578125" style="234" customWidth="1"/>
    <col min="5870" max="5870" width="19.7109375" style="234" customWidth="1"/>
    <col min="5871" max="5871" width="14.7109375" style="234" customWidth="1"/>
    <col min="5872" max="6119" width="9.140625" style="234"/>
    <col min="6120" max="6120" width="32.28515625" style="234" customWidth="1"/>
    <col min="6121" max="6121" width="10" style="234" customWidth="1"/>
    <col min="6122" max="6122" width="11" style="234" customWidth="1"/>
    <col min="6123" max="6123" width="11.140625" style="234" customWidth="1"/>
    <col min="6124" max="6124" width="13.42578125" style="234" customWidth="1"/>
    <col min="6125" max="6125" width="59.42578125" style="234" customWidth="1"/>
    <col min="6126" max="6126" width="19.7109375" style="234" customWidth="1"/>
    <col min="6127" max="6127" width="14.7109375" style="234" customWidth="1"/>
    <col min="6128" max="6375" width="9.140625" style="234"/>
    <col min="6376" max="6376" width="32.28515625" style="234" customWidth="1"/>
    <col min="6377" max="6377" width="10" style="234" customWidth="1"/>
    <col min="6378" max="6378" width="11" style="234" customWidth="1"/>
    <col min="6379" max="6379" width="11.140625" style="234" customWidth="1"/>
    <col min="6380" max="6380" width="13.42578125" style="234" customWidth="1"/>
    <col min="6381" max="6381" width="59.42578125" style="234" customWidth="1"/>
    <col min="6382" max="6382" width="19.7109375" style="234" customWidth="1"/>
    <col min="6383" max="6383" width="14.7109375" style="234" customWidth="1"/>
    <col min="6384" max="6631" width="9.140625" style="234"/>
    <col min="6632" max="6632" width="32.28515625" style="234" customWidth="1"/>
    <col min="6633" max="6633" width="10" style="234" customWidth="1"/>
    <col min="6634" max="6634" width="11" style="234" customWidth="1"/>
    <col min="6635" max="6635" width="11.140625" style="234" customWidth="1"/>
    <col min="6636" max="6636" width="13.42578125" style="234" customWidth="1"/>
    <col min="6637" max="6637" width="59.42578125" style="234" customWidth="1"/>
    <col min="6638" max="6638" width="19.7109375" style="234" customWidth="1"/>
    <col min="6639" max="6639" width="14.7109375" style="234" customWidth="1"/>
    <col min="6640" max="6887" width="9.140625" style="234"/>
    <col min="6888" max="6888" width="32.28515625" style="234" customWidth="1"/>
    <col min="6889" max="6889" width="10" style="234" customWidth="1"/>
    <col min="6890" max="6890" width="11" style="234" customWidth="1"/>
    <col min="6891" max="6891" width="11.140625" style="234" customWidth="1"/>
    <col min="6892" max="6892" width="13.42578125" style="234" customWidth="1"/>
    <col min="6893" max="6893" width="59.42578125" style="234" customWidth="1"/>
    <col min="6894" max="6894" width="19.7109375" style="234" customWidth="1"/>
    <col min="6895" max="6895" width="14.7109375" style="234" customWidth="1"/>
    <col min="6896" max="7143" width="9.140625" style="234"/>
    <col min="7144" max="7144" width="32.28515625" style="234" customWidth="1"/>
    <col min="7145" max="7145" width="10" style="234" customWidth="1"/>
    <col min="7146" max="7146" width="11" style="234" customWidth="1"/>
    <col min="7147" max="7147" width="11.140625" style="234" customWidth="1"/>
    <col min="7148" max="7148" width="13.42578125" style="234" customWidth="1"/>
    <col min="7149" max="7149" width="59.42578125" style="234" customWidth="1"/>
    <col min="7150" max="7150" width="19.7109375" style="234" customWidth="1"/>
    <col min="7151" max="7151" width="14.7109375" style="234" customWidth="1"/>
    <col min="7152" max="7399" width="9.140625" style="234"/>
    <col min="7400" max="7400" width="32.28515625" style="234" customWidth="1"/>
    <col min="7401" max="7401" width="10" style="234" customWidth="1"/>
    <col min="7402" max="7402" width="11" style="234" customWidth="1"/>
    <col min="7403" max="7403" width="11.140625" style="234" customWidth="1"/>
    <col min="7404" max="7404" width="13.42578125" style="234" customWidth="1"/>
    <col min="7405" max="7405" width="59.42578125" style="234" customWidth="1"/>
    <col min="7406" max="7406" width="19.7109375" style="234" customWidth="1"/>
    <col min="7407" max="7407" width="14.7109375" style="234" customWidth="1"/>
    <col min="7408" max="7655" width="9.140625" style="234"/>
    <col min="7656" max="7656" width="32.28515625" style="234" customWidth="1"/>
    <col min="7657" max="7657" width="10" style="234" customWidth="1"/>
    <col min="7658" max="7658" width="11" style="234" customWidth="1"/>
    <col min="7659" max="7659" width="11.140625" style="234" customWidth="1"/>
    <col min="7660" max="7660" width="13.42578125" style="234" customWidth="1"/>
    <col min="7661" max="7661" width="59.42578125" style="234" customWidth="1"/>
    <col min="7662" max="7662" width="19.7109375" style="234" customWidth="1"/>
    <col min="7663" max="7663" width="14.7109375" style="234" customWidth="1"/>
    <col min="7664" max="7911" width="9.140625" style="234"/>
    <col min="7912" max="7912" width="32.28515625" style="234" customWidth="1"/>
    <col min="7913" max="7913" width="10" style="234" customWidth="1"/>
    <col min="7914" max="7914" width="11" style="234" customWidth="1"/>
    <col min="7915" max="7915" width="11.140625" style="234" customWidth="1"/>
    <col min="7916" max="7916" width="13.42578125" style="234" customWidth="1"/>
    <col min="7917" max="7917" width="59.42578125" style="234" customWidth="1"/>
    <col min="7918" max="7918" width="19.7109375" style="234" customWidth="1"/>
    <col min="7919" max="7919" width="14.7109375" style="234" customWidth="1"/>
    <col min="7920" max="8167" width="9.140625" style="234"/>
    <col min="8168" max="8168" width="32.28515625" style="234" customWidth="1"/>
    <col min="8169" max="8169" width="10" style="234" customWidth="1"/>
    <col min="8170" max="8170" width="11" style="234" customWidth="1"/>
    <col min="8171" max="8171" width="11.140625" style="234" customWidth="1"/>
    <col min="8172" max="8172" width="13.42578125" style="234" customWidth="1"/>
    <col min="8173" max="8173" width="59.42578125" style="234" customWidth="1"/>
    <col min="8174" max="8174" width="19.7109375" style="234" customWidth="1"/>
    <col min="8175" max="8175" width="14.7109375" style="234" customWidth="1"/>
    <col min="8176" max="8423" width="9.140625" style="234"/>
    <col min="8424" max="8424" width="32.28515625" style="234" customWidth="1"/>
    <col min="8425" max="8425" width="10" style="234" customWidth="1"/>
    <col min="8426" max="8426" width="11" style="234" customWidth="1"/>
    <col min="8427" max="8427" width="11.140625" style="234" customWidth="1"/>
    <col min="8428" max="8428" width="13.42578125" style="234" customWidth="1"/>
    <col min="8429" max="8429" width="59.42578125" style="234" customWidth="1"/>
    <col min="8430" max="8430" width="19.7109375" style="234" customWidth="1"/>
    <col min="8431" max="8431" width="14.7109375" style="234" customWidth="1"/>
    <col min="8432" max="8679" width="9.140625" style="234"/>
    <col min="8680" max="8680" width="32.28515625" style="234" customWidth="1"/>
    <col min="8681" max="8681" width="10" style="234" customWidth="1"/>
    <col min="8682" max="8682" width="11" style="234" customWidth="1"/>
    <col min="8683" max="8683" width="11.140625" style="234" customWidth="1"/>
    <col min="8684" max="8684" width="13.42578125" style="234" customWidth="1"/>
    <col min="8685" max="8685" width="59.42578125" style="234" customWidth="1"/>
    <col min="8686" max="8686" width="19.7109375" style="234" customWidth="1"/>
    <col min="8687" max="8687" width="14.7109375" style="234" customWidth="1"/>
    <col min="8688" max="8935" width="9.140625" style="234"/>
    <col min="8936" max="8936" width="32.28515625" style="234" customWidth="1"/>
    <col min="8937" max="8937" width="10" style="234" customWidth="1"/>
    <col min="8938" max="8938" width="11" style="234" customWidth="1"/>
    <col min="8939" max="8939" width="11.140625" style="234" customWidth="1"/>
    <col min="8940" max="8940" width="13.42578125" style="234" customWidth="1"/>
    <col min="8941" max="8941" width="59.42578125" style="234" customWidth="1"/>
    <col min="8942" max="8942" width="19.7109375" style="234" customWidth="1"/>
    <col min="8943" max="8943" width="14.7109375" style="234" customWidth="1"/>
    <col min="8944" max="9191" width="9.140625" style="234"/>
    <col min="9192" max="9192" width="32.28515625" style="234" customWidth="1"/>
    <col min="9193" max="9193" width="10" style="234" customWidth="1"/>
    <col min="9194" max="9194" width="11" style="234" customWidth="1"/>
    <col min="9195" max="9195" width="11.140625" style="234" customWidth="1"/>
    <col min="9196" max="9196" width="13.42578125" style="234" customWidth="1"/>
    <col min="9197" max="9197" width="59.42578125" style="234" customWidth="1"/>
    <col min="9198" max="9198" width="19.7109375" style="234" customWidth="1"/>
    <col min="9199" max="9199" width="14.7109375" style="234" customWidth="1"/>
    <col min="9200" max="9447" width="9.140625" style="234"/>
    <col min="9448" max="9448" width="32.28515625" style="234" customWidth="1"/>
    <col min="9449" max="9449" width="10" style="234" customWidth="1"/>
    <col min="9450" max="9450" width="11" style="234" customWidth="1"/>
    <col min="9451" max="9451" width="11.140625" style="234" customWidth="1"/>
    <col min="9452" max="9452" width="13.42578125" style="234" customWidth="1"/>
    <col min="9453" max="9453" width="59.42578125" style="234" customWidth="1"/>
    <col min="9454" max="9454" width="19.7109375" style="234" customWidth="1"/>
    <col min="9455" max="9455" width="14.7109375" style="234" customWidth="1"/>
    <col min="9456" max="9703" width="9.140625" style="234"/>
    <col min="9704" max="9704" width="32.28515625" style="234" customWidth="1"/>
    <col min="9705" max="9705" width="10" style="234" customWidth="1"/>
    <col min="9706" max="9706" width="11" style="234" customWidth="1"/>
    <col min="9707" max="9707" width="11.140625" style="234" customWidth="1"/>
    <col min="9708" max="9708" width="13.42578125" style="234" customWidth="1"/>
    <col min="9709" max="9709" width="59.42578125" style="234" customWidth="1"/>
    <col min="9710" max="9710" width="19.7109375" style="234" customWidth="1"/>
    <col min="9711" max="9711" width="14.7109375" style="234" customWidth="1"/>
    <col min="9712" max="9959" width="9.140625" style="234"/>
    <col min="9960" max="9960" width="32.28515625" style="234" customWidth="1"/>
    <col min="9961" max="9961" width="10" style="234" customWidth="1"/>
    <col min="9962" max="9962" width="11" style="234" customWidth="1"/>
    <col min="9963" max="9963" width="11.140625" style="234" customWidth="1"/>
    <col min="9964" max="9964" width="13.42578125" style="234" customWidth="1"/>
    <col min="9965" max="9965" width="59.42578125" style="234" customWidth="1"/>
    <col min="9966" max="9966" width="19.7109375" style="234" customWidth="1"/>
    <col min="9967" max="9967" width="14.7109375" style="234" customWidth="1"/>
    <col min="9968" max="10215" width="9.140625" style="234"/>
    <col min="10216" max="10216" width="32.28515625" style="234" customWidth="1"/>
    <col min="10217" max="10217" width="10" style="234" customWidth="1"/>
    <col min="10218" max="10218" width="11" style="234" customWidth="1"/>
    <col min="10219" max="10219" width="11.140625" style="234" customWidth="1"/>
    <col min="10220" max="10220" width="13.42578125" style="234" customWidth="1"/>
    <col min="10221" max="10221" width="59.42578125" style="234" customWidth="1"/>
    <col min="10222" max="10222" width="19.7109375" style="234" customWidth="1"/>
    <col min="10223" max="10223" width="14.7109375" style="234" customWidth="1"/>
    <col min="10224" max="10471" width="9.140625" style="234"/>
    <col min="10472" max="10472" width="32.28515625" style="234" customWidth="1"/>
    <col min="10473" max="10473" width="10" style="234" customWidth="1"/>
    <col min="10474" max="10474" width="11" style="234" customWidth="1"/>
    <col min="10475" max="10475" width="11.140625" style="234" customWidth="1"/>
    <col min="10476" max="10476" width="13.42578125" style="234" customWidth="1"/>
    <col min="10477" max="10477" width="59.42578125" style="234" customWidth="1"/>
    <col min="10478" max="10478" width="19.7109375" style="234" customWidth="1"/>
    <col min="10479" max="10479" width="14.7109375" style="234" customWidth="1"/>
    <col min="10480" max="10727" width="9.140625" style="234"/>
    <col min="10728" max="10728" width="32.28515625" style="234" customWidth="1"/>
    <col min="10729" max="10729" width="10" style="234" customWidth="1"/>
    <col min="10730" max="10730" width="11" style="234" customWidth="1"/>
    <col min="10731" max="10731" width="11.140625" style="234" customWidth="1"/>
    <col min="10732" max="10732" width="13.42578125" style="234" customWidth="1"/>
    <col min="10733" max="10733" width="59.42578125" style="234" customWidth="1"/>
    <col min="10734" max="10734" width="19.7109375" style="234" customWidth="1"/>
    <col min="10735" max="10735" width="14.7109375" style="234" customWidth="1"/>
    <col min="10736" max="10983" width="9.140625" style="234"/>
    <col min="10984" max="10984" width="32.28515625" style="234" customWidth="1"/>
    <col min="10985" max="10985" width="10" style="234" customWidth="1"/>
    <col min="10986" max="10986" width="11" style="234" customWidth="1"/>
    <col min="10987" max="10987" width="11.140625" style="234" customWidth="1"/>
    <col min="10988" max="10988" width="13.42578125" style="234" customWidth="1"/>
    <col min="10989" max="10989" width="59.42578125" style="234" customWidth="1"/>
    <col min="10990" max="10990" width="19.7109375" style="234" customWidth="1"/>
    <col min="10991" max="10991" width="14.7109375" style="234" customWidth="1"/>
    <col min="10992" max="11239" width="9.140625" style="234"/>
    <col min="11240" max="11240" width="32.28515625" style="234" customWidth="1"/>
    <col min="11241" max="11241" width="10" style="234" customWidth="1"/>
    <col min="11242" max="11242" width="11" style="234" customWidth="1"/>
    <col min="11243" max="11243" width="11.140625" style="234" customWidth="1"/>
    <col min="11244" max="11244" width="13.42578125" style="234" customWidth="1"/>
    <col min="11245" max="11245" width="59.42578125" style="234" customWidth="1"/>
    <col min="11246" max="11246" width="19.7109375" style="234" customWidth="1"/>
    <col min="11247" max="11247" width="14.7109375" style="234" customWidth="1"/>
    <col min="11248" max="11495" width="9.140625" style="234"/>
    <col min="11496" max="11496" width="32.28515625" style="234" customWidth="1"/>
    <col min="11497" max="11497" width="10" style="234" customWidth="1"/>
    <col min="11498" max="11498" width="11" style="234" customWidth="1"/>
    <col min="11499" max="11499" width="11.140625" style="234" customWidth="1"/>
    <col min="11500" max="11500" width="13.42578125" style="234" customWidth="1"/>
    <col min="11501" max="11501" width="59.42578125" style="234" customWidth="1"/>
    <col min="11502" max="11502" width="19.7109375" style="234" customWidth="1"/>
    <col min="11503" max="11503" width="14.7109375" style="234" customWidth="1"/>
    <col min="11504" max="11751" width="9.140625" style="234"/>
    <col min="11752" max="11752" width="32.28515625" style="234" customWidth="1"/>
    <col min="11753" max="11753" width="10" style="234" customWidth="1"/>
    <col min="11754" max="11754" width="11" style="234" customWidth="1"/>
    <col min="11755" max="11755" width="11.140625" style="234" customWidth="1"/>
    <col min="11756" max="11756" width="13.42578125" style="234" customWidth="1"/>
    <col min="11757" max="11757" width="59.42578125" style="234" customWidth="1"/>
    <col min="11758" max="11758" width="19.7109375" style="234" customWidth="1"/>
    <col min="11759" max="11759" width="14.7109375" style="234" customWidth="1"/>
    <col min="11760" max="12007" width="9.140625" style="234"/>
    <col min="12008" max="12008" width="32.28515625" style="234" customWidth="1"/>
    <col min="12009" max="12009" width="10" style="234" customWidth="1"/>
    <col min="12010" max="12010" width="11" style="234" customWidth="1"/>
    <col min="12011" max="12011" width="11.140625" style="234" customWidth="1"/>
    <col min="12012" max="12012" width="13.42578125" style="234" customWidth="1"/>
    <col min="12013" max="12013" width="59.42578125" style="234" customWidth="1"/>
    <col min="12014" max="12014" width="19.7109375" style="234" customWidth="1"/>
    <col min="12015" max="12015" width="14.7109375" style="234" customWidth="1"/>
    <col min="12016" max="12263" width="9.140625" style="234"/>
    <col min="12264" max="12264" width="32.28515625" style="234" customWidth="1"/>
    <col min="12265" max="12265" width="10" style="234" customWidth="1"/>
    <col min="12266" max="12266" width="11" style="234" customWidth="1"/>
    <col min="12267" max="12267" width="11.140625" style="234" customWidth="1"/>
    <col min="12268" max="12268" width="13.42578125" style="234" customWidth="1"/>
    <col min="12269" max="12269" width="59.42578125" style="234" customWidth="1"/>
    <col min="12270" max="12270" width="19.7109375" style="234" customWidth="1"/>
    <col min="12271" max="12271" width="14.7109375" style="234" customWidth="1"/>
    <col min="12272" max="12519" width="9.140625" style="234"/>
    <col min="12520" max="12520" width="32.28515625" style="234" customWidth="1"/>
    <col min="12521" max="12521" width="10" style="234" customWidth="1"/>
    <col min="12522" max="12522" width="11" style="234" customWidth="1"/>
    <col min="12523" max="12523" width="11.140625" style="234" customWidth="1"/>
    <col min="12524" max="12524" width="13.42578125" style="234" customWidth="1"/>
    <col min="12525" max="12525" width="59.42578125" style="234" customWidth="1"/>
    <col min="12526" max="12526" width="19.7109375" style="234" customWidth="1"/>
    <col min="12527" max="12527" width="14.7109375" style="234" customWidth="1"/>
    <col min="12528" max="12775" width="9.140625" style="234"/>
    <col min="12776" max="12776" width="32.28515625" style="234" customWidth="1"/>
    <col min="12777" max="12777" width="10" style="234" customWidth="1"/>
    <col min="12778" max="12778" width="11" style="234" customWidth="1"/>
    <col min="12779" max="12779" width="11.140625" style="234" customWidth="1"/>
    <col min="12780" max="12780" width="13.42578125" style="234" customWidth="1"/>
    <col min="12781" max="12781" width="59.42578125" style="234" customWidth="1"/>
    <col min="12782" max="12782" width="19.7109375" style="234" customWidth="1"/>
    <col min="12783" max="12783" width="14.7109375" style="234" customWidth="1"/>
    <col min="12784" max="13031" width="9.140625" style="234"/>
    <col min="13032" max="13032" width="32.28515625" style="234" customWidth="1"/>
    <col min="13033" max="13033" width="10" style="234" customWidth="1"/>
    <col min="13034" max="13034" width="11" style="234" customWidth="1"/>
    <col min="13035" max="13035" width="11.140625" style="234" customWidth="1"/>
    <col min="13036" max="13036" width="13.42578125" style="234" customWidth="1"/>
    <col min="13037" max="13037" width="59.42578125" style="234" customWidth="1"/>
    <col min="13038" max="13038" width="19.7109375" style="234" customWidth="1"/>
    <col min="13039" max="13039" width="14.7109375" style="234" customWidth="1"/>
    <col min="13040" max="13287" width="9.140625" style="234"/>
    <col min="13288" max="13288" width="32.28515625" style="234" customWidth="1"/>
    <col min="13289" max="13289" width="10" style="234" customWidth="1"/>
    <col min="13290" max="13290" width="11" style="234" customWidth="1"/>
    <col min="13291" max="13291" width="11.140625" style="234" customWidth="1"/>
    <col min="13292" max="13292" width="13.42578125" style="234" customWidth="1"/>
    <col min="13293" max="13293" width="59.42578125" style="234" customWidth="1"/>
    <col min="13294" max="13294" width="19.7109375" style="234" customWidth="1"/>
    <col min="13295" max="13295" width="14.7109375" style="234" customWidth="1"/>
    <col min="13296" max="13543" width="9.140625" style="234"/>
    <col min="13544" max="13544" width="32.28515625" style="234" customWidth="1"/>
    <col min="13545" max="13545" width="10" style="234" customWidth="1"/>
    <col min="13546" max="13546" width="11" style="234" customWidth="1"/>
    <col min="13547" max="13547" width="11.140625" style="234" customWidth="1"/>
    <col min="13548" max="13548" width="13.42578125" style="234" customWidth="1"/>
    <col min="13549" max="13549" width="59.42578125" style="234" customWidth="1"/>
    <col min="13550" max="13550" width="19.7109375" style="234" customWidth="1"/>
    <col min="13551" max="13551" width="14.7109375" style="234" customWidth="1"/>
    <col min="13552" max="13799" width="9.140625" style="234"/>
    <col min="13800" max="13800" width="32.28515625" style="234" customWidth="1"/>
    <col min="13801" max="13801" width="10" style="234" customWidth="1"/>
    <col min="13802" max="13802" width="11" style="234" customWidth="1"/>
    <col min="13803" max="13803" width="11.140625" style="234" customWidth="1"/>
    <col min="13804" max="13804" width="13.42578125" style="234" customWidth="1"/>
    <col min="13805" max="13805" width="59.42578125" style="234" customWidth="1"/>
    <col min="13806" max="13806" width="19.7109375" style="234" customWidth="1"/>
    <col min="13807" max="13807" width="14.7109375" style="234" customWidth="1"/>
    <col min="13808" max="14055" width="9.140625" style="234"/>
    <col min="14056" max="14056" width="32.28515625" style="234" customWidth="1"/>
    <col min="14057" max="14057" width="10" style="234" customWidth="1"/>
    <col min="14058" max="14058" width="11" style="234" customWidth="1"/>
    <col min="14059" max="14059" width="11.140625" style="234" customWidth="1"/>
    <col min="14060" max="14060" width="13.42578125" style="234" customWidth="1"/>
    <col min="14061" max="14061" width="59.42578125" style="234" customWidth="1"/>
    <col min="14062" max="14062" width="19.7109375" style="234" customWidth="1"/>
    <col min="14063" max="14063" width="14.7109375" style="234" customWidth="1"/>
    <col min="14064" max="14311" width="9.140625" style="234"/>
    <col min="14312" max="14312" width="32.28515625" style="234" customWidth="1"/>
    <col min="14313" max="14313" width="10" style="234" customWidth="1"/>
    <col min="14314" max="14314" width="11" style="234" customWidth="1"/>
    <col min="14315" max="14315" width="11.140625" style="234" customWidth="1"/>
    <col min="14316" max="14316" width="13.42578125" style="234" customWidth="1"/>
    <col min="14317" max="14317" width="59.42578125" style="234" customWidth="1"/>
    <col min="14318" max="14318" width="19.7109375" style="234" customWidth="1"/>
    <col min="14319" max="14319" width="14.7109375" style="234" customWidth="1"/>
    <col min="14320" max="14567" width="9.140625" style="234"/>
    <col min="14568" max="14568" width="32.28515625" style="234" customWidth="1"/>
    <col min="14569" max="14569" width="10" style="234" customWidth="1"/>
    <col min="14570" max="14570" width="11" style="234" customWidth="1"/>
    <col min="14571" max="14571" width="11.140625" style="234" customWidth="1"/>
    <col min="14572" max="14572" width="13.42578125" style="234" customWidth="1"/>
    <col min="14573" max="14573" width="59.42578125" style="234" customWidth="1"/>
    <col min="14574" max="14574" width="19.7109375" style="234" customWidth="1"/>
    <col min="14575" max="14575" width="14.7109375" style="234" customWidth="1"/>
    <col min="14576" max="14823" width="9.140625" style="234"/>
    <col min="14824" max="14824" width="32.28515625" style="234" customWidth="1"/>
    <col min="14825" max="14825" width="10" style="234" customWidth="1"/>
    <col min="14826" max="14826" width="11" style="234" customWidth="1"/>
    <col min="14827" max="14827" width="11.140625" style="234" customWidth="1"/>
    <col min="14828" max="14828" width="13.42578125" style="234" customWidth="1"/>
    <col min="14829" max="14829" width="59.42578125" style="234" customWidth="1"/>
    <col min="14830" max="14830" width="19.7109375" style="234" customWidth="1"/>
    <col min="14831" max="14831" width="14.7109375" style="234" customWidth="1"/>
    <col min="14832" max="15079" width="9.140625" style="234"/>
    <col min="15080" max="15080" width="32.28515625" style="234" customWidth="1"/>
    <col min="15081" max="15081" width="10" style="234" customWidth="1"/>
    <col min="15082" max="15082" width="11" style="234" customWidth="1"/>
    <col min="15083" max="15083" width="11.140625" style="234" customWidth="1"/>
    <col min="15084" max="15084" width="13.42578125" style="234" customWidth="1"/>
    <col min="15085" max="15085" width="59.42578125" style="234" customWidth="1"/>
    <col min="15086" max="15086" width="19.7109375" style="234" customWidth="1"/>
    <col min="15087" max="15087" width="14.7109375" style="234" customWidth="1"/>
    <col min="15088" max="15335" width="9.140625" style="234"/>
    <col min="15336" max="15336" width="32.28515625" style="234" customWidth="1"/>
    <col min="15337" max="15337" width="10" style="234" customWidth="1"/>
    <col min="15338" max="15338" width="11" style="234" customWidth="1"/>
    <col min="15339" max="15339" width="11.140625" style="234" customWidth="1"/>
    <col min="15340" max="15340" width="13.42578125" style="234" customWidth="1"/>
    <col min="15341" max="15341" width="59.42578125" style="234" customWidth="1"/>
    <col min="15342" max="15342" width="19.7109375" style="234" customWidth="1"/>
    <col min="15343" max="15343" width="14.7109375" style="234" customWidth="1"/>
    <col min="15344" max="15591" width="9.140625" style="234"/>
    <col min="15592" max="15592" width="32.28515625" style="234" customWidth="1"/>
    <col min="15593" max="15593" width="10" style="234" customWidth="1"/>
    <col min="15594" max="15594" width="11" style="234" customWidth="1"/>
    <col min="15595" max="15595" width="11.140625" style="234" customWidth="1"/>
    <col min="15596" max="15596" width="13.42578125" style="234" customWidth="1"/>
    <col min="15597" max="15597" width="59.42578125" style="234" customWidth="1"/>
    <col min="15598" max="15598" width="19.7109375" style="234" customWidth="1"/>
    <col min="15599" max="15599" width="14.7109375" style="234" customWidth="1"/>
    <col min="15600" max="15847" width="9.140625" style="234"/>
    <col min="15848" max="15848" width="32.28515625" style="234" customWidth="1"/>
    <col min="15849" max="15849" width="10" style="234" customWidth="1"/>
    <col min="15850" max="15850" width="11" style="234" customWidth="1"/>
    <col min="15851" max="15851" width="11.140625" style="234" customWidth="1"/>
    <col min="15852" max="15852" width="13.42578125" style="234" customWidth="1"/>
    <col min="15853" max="15853" width="59.42578125" style="234" customWidth="1"/>
    <col min="15854" max="15854" width="19.7109375" style="234" customWidth="1"/>
    <col min="15855" max="15855" width="14.7109375" style="234" customWidth="1"/>
    <col min="15856" max="16103" width="9.140625" style="234"/>
    <col min="16104" max="16104" width="32.28515625" style="234" customWidth="1"/>
    <col min="16105" max="16105" width="10" style="234" customWidth="1"/>
    <col min="16106" max="16106" width="11" style="234" customWidth="1"/>
    <col min="16107" max="16107" width="11.140625" style="234" customWidth="1"/>
    <col min="16108" max="16108" width="13.42578125" style="234" customWidth="1"/>
    <col min="16109" max="16109" width="59.42578125" style="234" customWidth="1"/>
    <col min="16110" max="16110" width="19.7109375" style="234" customWidth="1"/>
    <col min="16111" max="16111" width="14.7109375" style="234" customWidth="1"/>
    <col min="16112" max="16384" width="9.140625" style="234"/>
  </cols>
  <sheetData>
    <row r="1" spans="1:13" s="224" customFormat="1" ht="15" customHeight="1">
      <c r="A1" s="223" t="s">
        <v>201</v>
      </c>
      <c r="E1" s="223"/>
      <c r="F1" s="225"/>
      <c r="G1" s="223"/>
      <c r="K1" s="223"/>
      <c r="L1" s="223"/>
      <c r="M1" s="226"/>
    </row>
    <row r="2" spans="1:13" s="224" customFormat="1" ht="15" customHeight="1">
      <c r="A2" s="223" t="s">
        <v>202</v>
      </c>
      <c r="E2" s="223"/>
      <c r="F2" s="225"/>
      <c r="G2" s="223"/>
      <c r="K2" s="223"/>
      <c r="L2" s="223"/>
      <c r="M2" s="226"/>
    </row>
    <row r="3" spans="1:13" s="224" customFormat="1" ht="15" customHeight="1">
      <c r="A3" s="223" t="str">
        <f>[1]BYDEPT!A2</f>
        <v>JANUARY 1-JULY 31, 2018</v>
      </c>
      <c r="E3" s="223"/>
      <c r="F3" s="225"/>
      <c r="G3" s="223"/>
      <c r="K3" s="223"/>
      <c r="L3" s="223"/>
      <c r="M3" s="226"/>
    </row>
    <row r="4" spans="1:13" s="224" customFormat="1" ht="15" customHeight="1">
      <c r="A4" s="223" t="s">
        <v>203</v>
      </c>
      <c r="F4" s="227"/>
      <c r="L4" s="223"/>
      <c r="M4" s="228"/>
    </row>
    <row r="5" spans="1:13" s="224" customFormat="1" ht="10.5" customHeight="1">
      <c r="A5" s="223"/>
      <c r="F5" s="227"/>
      <c r="L5" s="223"/>
      <c r="M5" s="228"/>
    </row>
    <row r="6" spans="1:13" s="224" customFormat="1" ht="15" customHeight="1">
      <c r="A6" s="229" t="s">
        <v>204</v>
      </c>
      <c r="F6" s="227"/>
      <c r="G6" s="229" t="s">
        <v>205</v>
      </c>
      <c r="L6" s="223"/>
      <c r="M6" s="228"/>
    </row>
    <row r="7" spans="1:13" s="224" customFormat="1" ht="15" customHeight="1">
      <c r="A7" s="445" t="s">
        <v>206</v>
      </c>
      <c r="B7" s="447" t="s">
        <v>207</v>
      </c>
      <c r="C7" s="447"/>
      <c r="D7" s="447"/>
      <c r="E7" s="447"/>
      <c r="F7" s="230"/>
      <c r="G7" s="448" t="s">
        <v>206</v>
      </c>
      <c r="H7" s="449" t="s">
        <v>207</v>
      </c>
      <c r="I7" s="449"/>
      <c r="J7" s="449"/>
      <c r="K7" s="449"/>
      <c r="L7" s="450" t="s">
        <v>208</v>
      </c>
      <c r="M7" s="452" t="s">
        <v>209</v>
      </c>
    </row>
    <row r="8" spans="1:13" ht="16.5" customHeight="1">
      <c r="A8" s="446"/>
      <c r="B8" s="231" t="s">
        <v>210</v>
      </c>
      <c r="C8" s="231" t="s">
        <v>211</v>
      </c>
      <c r="D8" s="231" t="s">
        <v>212</v>
      </c>
      <c r="E8" s="231" t="s">
        <v>42</v>
      </c>
      <c r="F8" s="230"/>
      <c r="G8" s="449"/>
      <c r="H8" s="232" t="s">
        <v>210</v>
      </c>
      <c r="I8" s="232" t="s">
        <v>211</v>
      </c>
      <c r="J8" s="232" t="s">
        <v>212</v>
      </c>
      <c r="K8" s="233" t="s">
        <v>42</v>
      </c>
      <c r="L8" s="451"/>
      <c r="M8" s="453"/>
    </row>
    <row r="9" spans="1:13" s="241" customFormat="1" ht="16.5" customHeight="1">
      <c r="A9" s="235" t="s">
        <v>213</v>
      </c>
      <c r="B9" s="236">
        <f>B12+B19+B10</f>
        <v>0</v>
      </c>
      <c r="C9" s="236">
        <f>C12+C19++C17+C10+C27+C16</f>
        <v>-737984</v>
      </c>
      <c r="D9" s="236">
        <f t="shared" ref="D9:E9" si="0">D12+D19++D17+D10+D27+D16</f>
        <v>-103651071</v>
      </c>
      <c r="E9" s="237">
        <f t="shared" si="0"/>
        <v>-104389055</v>
      </c>
      <c r="F9" s="236"/>
      <c r="G9" s="238"/>
      <c r="H9" s="236">
        <f>H12+H19+H10</f>
        <v>0</v>
      </c>
      <c r="I9" s="236">
        <f t="shared" ref="I9:K9" si="1">I12+I19++I17+I10+I27+I16</f>
        <v>737984</v>
      </c>
      <c r="J9" s="236">
        <f t="shared" si="1"/>
        <v>103651071</v>
      </c>
      <c r="K9" s="237">
        <f t="shared" si="1"/>
        <v>104389055</v>
      </c>
      <c r="L9" s="239"/>
      <c r="M9" s="240"/>
    </row>
    <row r="10" spans="1:13" s="249" customFormat="1" ht="26.25" customHeight="1">
      <c r="A10" s="242" t="s">
        <v>214</v>
      </c>
      <c r="B10" s="243"/>
      <c r="C10" s="244"/>
      <c r="D10" s="244">
        <v>-9958500</v>
      </c>
      <c r="E10" s="245">
        <f>SUM(B10:D10)</f>
        <v>-9958500</v>
      </c>
      <c r="F10" s="246"/>
      <c r="G10" s="242" t="s">
        <v>215</v>
      </c>
      <c r="H10" s="243"/>
      <c r="I10" s="244"/>
      <c r="J10" s="244">
        <v>9958500</v>
      </c>
      <c r="K10" s="245">
        <f>SUM(H10:J10)</f>
        <v>9958500</v>
      </c>
      <c r="L10" s="247" t="s">
        <v>216</v>
      </c>
      <c r="M10" s="248" t="s">
        <v>217</v>
      </c>
    </row>
    <row r="11" spans="1:13" s="249" customFormat="1" ht="14.25" customHeight="1">
      <c r="A11" s="242"/>
      <c r="B11" s="243"/>
      <c r="C11" s="243"/>
      <c r="D11" s="243"/>
      <c r="E11" s="250"/>
      <c r="F11" s="246"/>
      <c r="G11" s="242"/>
      <c r="H11" s="243"/>
      <c r="I11" s="243"/>
      <c r="J11" s="243"/>
      <c r="K11" s="250"/>
      <c r="L11" s="247"/>
      <c r="M11" s="248"/>
    </row>
    <row r="12" spans="1:13" s="256" customFormat="1" ht="16.5" customHeight="1">
      <c r="A12" s="251" t="s">
        <v>218</v>
      </c>
      <c r="B12" s="236">
        <f t="shared" ref="B12:C12" si="2">B13+B14</f>
        <v>0</v>
      </c>
      <c r="C12" s="252">
        <f t="shared" si="2"/>
        <v>0</v>
      </c>
      <c r="D12" s="252">
        <f>D13+D14</f>
        <v>-88496656</v>
      </c>
      <c r="E12" s="253">
        <f>E13+E14</f>
        <v>-88496656</v>
      </c>
      <c r="F12" s="254"/>
      <c r="G12" s="251" t="s">
        <v>215</v>
      </c>
      <c r="H12" s="236">
        <f t="shared" ref="H12:K12" si="3">H13+H14</f>
        <v>0</v>
      </c>
      <c r="I12" s="252">
        <f t="shared" si="3"/>
        <v>0</v>
      </c>
      <c r="J12" s="252">
        <f t="shared" si="3"/>
        <v>88496656</v>
      </c>
      <c r="K12" s="253">
        <f t="shared" si="3"/>
        <v>88496656</v>
      </c>
      <c r="L12" s="239"/>
      <c r="M12" s="255"/>
    </row>
    <row r="13" spans="1:13" ht="27" customHeight="1">
      <c r="A13" s="257"/>
      <c r="B13" s="258"/>
      <c r="C13" s="258"/>
      <c r="D13" s="258">
        <v>-3500000</v>
      </c>
      <c r="E13" s="259">
        <f>SUM(B13:D13)</f>
        <v>-3500000</v>
      </c>
      <c r="F13" s="260"/>
      <c r="G13" s="261" t="s">
        <v>219</v>
      </c>
      <c r="H13" s="258"/>
      <c r="I13" s="258"/>
      <c r="J13" s="258">
        <f>3500000</f>
        <v>3500000</v>
      </c>
      <c r="K13" s="259">
        <f>SUM(H13:J13)</f>
        <v>3500000</v>
      </c>
      <c r="L13" s="444" t="s">
        <v>220</v>
      </c>
      <c r="M13" s="444" t="s">
        <v>221</v>
      </c>
    </row>
    <row r="14" spans="1:13" ht="16.5" customHeight="1">
      <c r="A14" s="257"/>
      <c r="B14" s="260"/>
      <c r="C14" s="260"/>
      <c r="D14" s="260">
        <v>-84996656</v>
      </c>
      <c r="E14" s="262">
        <f>SUM(B14:D14)</f>
        <v>-84996656</v>
      </c>
      <c r="F14" s="260"/>
      <c r="G14" s="257" t="s">
        <v>222</v>
      </c>
      <c r="H14" s="260"/>
      <c r="I14" s="260"/>
      <c r="J14" s="260">
        <v>84996656</v>
      </c>
      <c r="K14" s="262">
        <f>SUM(H14:J14)</f>
        <v>84996656</v>
      </c>
      <c r="L14" s="444"/>
      <c r="M14" s="444"/>
    </row>
    <row r="15" spans="1:13" ht="14.25" customHeight="1">
      <c r="A15" s="257"/>
      <c r="B15" s="260"/>
      <c r="C15" s="260"/>
      <c r="D15" s="260"/>
      <c r="E15" s="262"/>
      <c r="F15" s="260"/>
      <c r="G15" s="257"/>
      <c r="H15" s="260"/>
      <c r="I15" s="260"/>
      <c r="J15" s="260"/>
      <c r="K15" s="262"/>
      <c r="L15" s="263"/>
      <c r="M15" s="264"/>
    </row>
    <row r="16" spans="1:13" ht="30" customHeight="1">
      <c r="A16" s="251" t="s">
        <v>218</v>
      </c>
      <c r="B16" s="260"/>
      <c r="C16" s="246"/>
      <c r="D16" s="246">
        <v>-67199</v>
      </c>
      <c r="E16" s="265">
        <f>SUM(C16:D16)</f>
        <v>-67199</v>
      </c>
      <c r="F16" s="260"/>
      <c r="G16" s="251" t="s">
        <v>223</v>
      </c>
      <c r="H16" s="246"/>
      <c r="I16" s="246"/>
      <c r="J16" s="246">
        <v>67199</v>
      </c>
      <c r="K16" s="265">
        <f>SUM(I16:J16)</f>
        <v>67199</v>
      </c>
      <c r="L16" s="266" t="s">
        <v>224</v>
      </c>
      <c r="M16" s="267" t="s">
        <v>225</v>
      </c>
    </row>
    <row r="17" spans="1:13" s="268" customFormat="1" ht="16.5" customHeight="1">
      <c r="A17" s="242" t="s">
        <v>226</v>
      </c>
      <c r="B17" s="243"/>
      <c r="C17" s="243">
        <v>-439554</v>
      </c>
      <c r="D17" s="243"/>
      <c r="E17" s="250">
        <f>SUM(B17:D17)</f>
        <v>-439554</v>
      </c>
      <c r="F17" s="243"/>
      <c r="G17" s="242" t="s">
        <v>223</v>
      </c>
      <c r="H17" s="243"/>
      <c r="I17" s="243">
        <v>439554</v>
      </c>
      <c r="J17" s="243"/>
      <c r="K17" s="250">
        <f>SUM(H17:J17)</f>
        <v>439554</v>
      </c>
      <c r="L17" s="263" t="s">
        <v>227</v>
      </c>
      <c r="M17" s="248" t="s">
        <v>228</v>
      </c>
    </row>
    <row r="18" spans="1:13" ht="13.5" customHeight="1">
      <c r="A18" s="257"/>
      <c r="B18" s="260"/>
      <c r="C18" s="260"/>
      <c r="D18" s="260"/>
      <c r="E18" s="262"/>
      <c r="F18" s="260"/>
      <c r="G18" s="257"/>
      <c r="H18" s="260"/>
      <c r="I18" s="260"/>
      <c r="J18" s="260"/>
      <c r="K18" s="262"/>
      <c r="L18" s="266"/>
      <c r="M18" s="267"/>
    </row>
    <row r="19" spans="1:13" s="268" customFormat="1" ht="27" customHeight="1">
      <c r="A19" s="242" t="s">
        <v>229</v>
      </c>
      <c r="B19" s="243"/>
      <c r="C19" s="243"/>
      <c r="D19" s="243">
        <v>-5128716</v>
      </c>
      <c r="E19" s="250">
        <f>SUM(B19:D19)</f>
        <v>-5128716</v>
      </c>
      <c r="F19" s="243"/>
      <c r="G19" s="242" t="s">
        <v>215</v>
      </c>
      <c r="H19" s="243"/>
      <c r="I19" s="243"/>
      <c r="J19" s="243">
        <v>5128716</v>
      </c>
      <c r="K19" s="250">
        <f>SUM(H19:J19)</f>
        <v>5128716</v>
      </c>
      <c r="L19" s="263" t="s">
        <v>230</v>
      </c>
      <c r="M19" s="248" t="s">
        <v>231</v>
      </c>
    </row>
    <row r="20" spans="1:13" s="276" customFormat="1" ht="9" hidden="1" customHeight="1">
      <c r="A20" s="269"/>
      <c r="B20" s="270"/>
      <c r="C20" s="270"/>
      <c r="D20" s="270"/>
      <c r="E20" s="271"/>
      <c r="F20" s="270"/>
      <c r="G20" s="272"/>
      <c r="H20" s="270"/>
      <c r="I20" s="273"/>
      <c r="J20" s="273"/>
      <c r="K20" s="274"/>
      <c r="L20" s="275"/>
      <c r="M20" s="248"/>
    </row>
    <row r="21" spans="1:13" ht="32.25" hidden="1" customHeight="1">
      <c r="A21" s="277"/>
      <c r="B21" s="278"/>
      <c r="C21" s="278"/>
      <c r="D21" s="278"/>
      <c r="E21" s="279"/>
      <c r="F21" s="278"/>
      <c r="G21" s="280"/>
      <c r="H21" s="278"/>
      <c r="I21" s="278"/>
      <c r="J21" s="278"/>
      <c r="K21" s="279"/>
      <c r="L21" s="281"/>
      <c r="M21" s="282"/>
    </row>
    <row r="22" spans="1:13" ht="32.25" hidden="1" customHeight="1">
      <c r="A22" s="283" t="s">
        <v>218</v>
      </c>
      <c r="B22" s="284"/>
      <c r="C22" s="284"/>
      <c r="D22" s="284"/>
      <c r="E22" s="285"/>
      <c r="F22" s="284"/>
      <c r="G22" s="283" t="s">
        <v>223</v>
      </c>
      <c r="H22" s="284"/>
      <c r="I22" s="284"/>
      <c r="J22" s="284"/>
      <c r="K22" s="285"/>
      <c r="L22" s="286" t="s">
        <v>232</v>
      </c>
      <c r="M22" s="248" t="s">
        <v>233</v>
      </c>
    </row>
    <row r="23" spans="1:13" ht="9" hidden="1" customHeight="1">
      <c r="A23" s="283" t="s">
        <v>218</v>
      </c>
      <c r="B23" s="284"/>
      <c r="C23" s="284"/>
      <c r="D23" s="284"/>
      <c r="E23" s="285"/>
      <c r="F23" s="284"/>
      <c r="G23" s="283" t="s">
        <v>223</v>
      </c>
      <c r="H23" s="284"/>
      <c r="I23" s="284"/>
      <c r="J23" s="284"/>
      <c r="K23" s="285"/>
      <c r="L23" s="286" t="s">
        <v>234</v>
      </c>
      <c r="M23" s="248" t="s">
        <v>233</v>
      </c>
    </row>
    <row r="24" spans="1:13" s="291" customFormat="1" ht="76.5" hidden="1" customHeight="1">
      <c r="A24" s="277"/>
      <c r="B24" s="287"/>
      <c r="C24" s="287"/>
      <c r="D24" s="287"/>
      <c r="E24" s="288"/>
      <c r="F24" s="289"/>
      <c r="G24" s="290"/>
      <c r="H24" s="287"/>
      <c r="I24" s="287"/>
      <c r="J24" s="287"/>
      <c r="K24" s="288"/>
      <c r="L24" s="281"/>
      <c r="M24" s="282"/>
    </row>
    <row r="25" spans="1:13" ht="6.75" hidden="1" customHeight="1">
      <c r="A25" s="292" t="s">
        <v>226</v>
      </c>
      <c r="B25" s="284"/>
      <c r="C25" s="284"/>
      <c r="D25" s="284"/>
      <c r="E25" s="285"/>
      <c r="F25" s="284"/>
      <c r="G25" s="283" t="s">
        <v>223</v>
      </c>
      <c r="H25" s="284"/>
      <c r="I25" s="284"/>
      <c r="J25" s="284"/>
      <c r="K25" s="285"/>
      <c r="L25" s="293" t="s">
        <v>235</v>
      </c>
      <c r="M25" s="248" t="s">
        <v>236</v>
      </c>
    </row>
    <row r="26" spans="1:13" ht="16.5" customHeight="1">
      <c r="A26" s="294"/>
      <c r="B26" s="278"/>
      <c r="C26" s="278"/>
      <c r="D26" s="278"/>
      <c r="E26" s="279"/>
      <c r="F26" s="278"/>
      <c r="G26" s="280"/>
      <c r="H26" s="278"/>
      <c r="I26" s="278"/>
      <c r="J26" s="278"/>
      <c r="K26" s="279"/>
      <c r="L26" s="295"/>
      <c r="M26" s="282"/>
    </row>
    <row r="27" spans="1:13" ht="29.25" customHeight="1">
      <c r="A27" s="251" t="s">
        <v>223</v>
      </c>
      <c r="B27" s="296"/>
      <c r="C27" s="297">
        <f>-47497-47872-53279-50060-49674-50048</f>
        <v>-298430</v>
      </c>
      <c r="D27" s="296"/>
      <c r="E27" s="298">
        <f>SUM(C27:D27)</f>
        <v>-298430</v>
      </c>
      <c r="F27" s="296"/>
      <c r="G27" s="251" t="s">
        <v>237</v>
      </c>
      <c r="H27" s="296"/>
      <c r="I27" s="296">
        <f>148648+50060+49674+50048</f>
        <v>298430</v>
      </c>
      <c r="J27" s="296"/>
      <c r="K27" s="298">
        <f>SUM(I27:J27)</f>
        <v>298430</v>
      </c>
      <c r="L27" s="299" t="s">
        <v>238</v>
      </c>
      <c r="M27" s="248" t="s">
        <v>239</v>
      </c>
    </row>
    <row r="28" spans="1:13" ht="24.75" customHeight="1">
      <c r="A28" s="300" t="s">
        <v>240</v>
      </c>
      <c r="B28" s="301">
        <f>B29</f>
        <v>0</v>
      </c>
      <c r="C28" s="301">
        <f t="shared" ref="C28:E28" si="4">C29</f>
        <v>-2978870</v>
      </c>
      <c r="D28" s="301">
        <f t="shared" si="4"/>
        <v>0</v>
      </c>
      <c r="E28" s="302">
        <f t="shared" si="4"/>
        <v>-2978870</v>
      </c>
      <c r="F28" s="303"/>
      <c r="G28" s="304"/>
      <c r="H28" s="305">
        <f>H29</f>
        <v>0</v>
      </c>
      <c r="I28" s="305">
        <f t="shared" ref="I28:K28" si="5">I29</f>
        <v>2978870</v>
      </c>
      <c r="J28" s="305">
        <f t="shared" si="5"/>
        <v>0</v>
      </c>
      <c r="K28" s="306">
        <f t="shared" si="5"/>
        <v>2978870</v>
      </c>
      <c r="L28" s="299"/>
      <c r="M28" s="248"/>
    </row>
    <row r="29" spans="1:13" ht="34.5" customHeight="1">
      <c r="A29" s="307" t="s">
        <v>241</v>
      </c>
      <c r="B29" s="308"/>
      <c r="C29" s="254">
        <v>-2978870</v>
      </c>
      <c r="D29" s="254"/>
      <c r="E29" s="239">
        <f>SUM(B29:D29)</f>
        <v>-2978870</v>
      </c>
      <c r="F29" s="308"/>
      <c r="G29" s="251" t="s">
        <v>242</v>
      </c>
      <c r="H29" s="236">
        <f>H30+H31</f>
        <v>0</v>
      </c>
      <c r="I29" s="236">
        <f>I30+I31</f>
        <v>2978870</v>
      </c>
      <c r="J29" s="236">
        <f>J30+J31</f>
        <v>0</v>
      </c>
      <c r="K29" s="237">
        <f>K30+K31</f>
        <v>2978870</v>
      </c>
      <c r="L29" s="309"/>
      <c r="M29" s="248"/>
    </row>
    <row r="30" spans="1:13" ht="37.5" customHeight="1">
      <c r="A30" s="310"/>
      <c r="B30" s="311"/>
      <c r="C30" s="311"/>
      <c r="D30" s="311"/>
      <c r="E30" s="312"/>
      <c r="F30" s="311"/>
      <c r="G30" s="313" t="s">
        <v>243</v>
      </c>
      <c r="H30" s="260"/>
      <c r="I30" s="258">
        <v>1498870</v>
      </c>
      <c r="J30" s="258"/>
      <c r="K30" s="259">
        <f>SUM(H30:J30)</f>
        <v>1498870</v>
      </c>
      <c r="L30" s="314" t="s">
        <v>244</v>
      </c>
      <c r="M30" s="282" t="s">
        <v>245</v>
      </c>
    </row>
    <row r="31" spans="1:13" ht="24.75" customHeight="1">
      <c r="A31" s="292"/>
      <c r="B31" s="315"/>
      <c r="C31" s="315"/>
      <c r="D31" s="315"/>
      <c r="E31" s="316"/>
      <c r="F31" s="315"/>
      <c r="G31" s="317" t="s">
        <v>246</v>
      </c>
      <c r="H31" s="318"/>
      <c r="I31" s="258">
        <v>1480000</v>
      </c>
      <c r="J31" s="258"/>
      <c r="K31" s="259">
        <f>SUM(H31:J31)</f>
        <v>1480000</v>
      </c>
      <c r="L31" s="314" t="s">
        <v>247</v>
      </c>
      <c r="M31" s="282" t="s">
        <v>248</v>
      </c>
    </row>
    <row r="32" spans="1:13" ht="13.5" thickBot="1">
      <c r="A32" s="304" t="s">
        <v>42</v>
      </c>
      <c r="B32" s="319">
        <f>B28+B9</f>
        <v>0</v>
      </c>
      <c r="C32" s="319">
        <f>C28+C9</f>
        <v>-3716854</v>
      </c>
      <c r="D32" s="319">
        <f>D28+D9</f>
        <v>-103651071</v>
      </c>
      <c r="E32" s="320">
        <f>E28+E9</f>
        <v>-107367925</v>
      </c>
      <c r="F32" s="230"/>
      <c r="G32" s="321" t="s">
        <v>42</v>
      </c>
      <c r="H32" s="319">
        <f>H28+H9</f>
        <v>0</v>
      </c>
      <c r="I32" s="319">
        <f>I28+I9</f>
        <v>3716854</v>
      </c>
      <c r="J32" s="319">
        <f>J28+J9</f>
        <v>103651071</v>
      </c>
      <c r="K32" s="320">
        <f>K28+K9</f>
        <v>107367925</v>
      </c>
      <c r="L32" s="322"/>
      <c r="M32" s="323"/>
    </row>
    <row r="33" spans="1:13" ht="13.5" thickTop="1">
      <c r="A33" s="324"/>
      <c r="B33" s="324"/>
      <c r="C33" s="324"/>
      <c r="D33" s="324"/>
      <c r="E33" s="324"/>
      <c r="F33" s="325"/>
      <c r="G33" s="326"/>
      <c r="H33" s="324"/>
      <c r="I33" s="324"/>
      <c r="J33" s="324"/>
      <c r="K33" s="324"/>
      <c r="L33" s="327"/>
      <c r="M33" s="324"/>
    </row>
    <row r="34" spans="1:13">
      <c r="A34" s="324"/>
      <c r="B34" s="324"/>
      <c r="C34" s="324"/>
      <c r="D34" s="324"/>
      <c r="E34" s="324"/>
      <c r="F34" s="325"/>
      <c r="G34" s="326"/>
      <c r="H34" s="324"/>
      <c r="I34" s="324"/>
      <c r="J34" s="324"/>
      <c r="K34" s="324"/>
      <c r="L34" s="327"/>
      <c r="M34" s="324"/>
    </row>
    <row r="35" spans="1:13">
      <c r="A35" s="324"/>
      <c r="B35" s="324"/>
      <c r="C35" s="324"/>
      <c r="D35" s="324"/>
      <c r="E35" s="324"/>
      <c r="F35" s="325"/>
      <c r="G35" s="326"/>
      <c r="H35" s="324"/>
      <c r="I35" s="324"/>
      <c r="J35" s="324"/>
      <c r="K35" s="324"/>
      <c r="L35" s="327"/>
      <c r="M35" s="328"/>
    </row>
    <row r="36" spans="1:13" s="332" customFormat="1">
      <c r="A36" s="329"/>
      <c r="B36" s="329"/>
      <c r="C36" s="329"/>
      <c r="D36" s="329"/>
      <c r="E36" s="329"/>
      <c r="F36" s="325"/>
      <c r="G36" s="330"/>
      <c r="H36" s="329"/>
      <c r="I36" s="329"/>
      <c r="J36" s="329"/>
      <c r="K36" s="329"/>
      <c r="L36" s="331"/>
      <c r="M36" s="329"/>
    </row>
    <row r="37" spans="1:13" s="332" customFormat="1">
      <c r="A37" s="329"/>
      <c r="B37" s="329"/>
      <c r="C37" s="329"/>
      <c r="D37" s="329"/>
      <c r="E37" s="329"/>
      <c r="F37" s="325"/>
      <c r="G37" s="330"/>
      <c r="H37" s="329"/>
      <c r="I37" s="329"/>
      <c r="J37" s="329"/>
      <c r="K37" s="329"/>
      <c r="L37" s="329"/>
      <c r="M37" s="329"/>
    </row>
    <row r="38" spans="1:13" s="332" customFormat="1">
      <c r="A38" s="329"/>
      <c r="B38" s="329"/>
      <c r="C38" s="329"/>
      <c r="D38" s="329"/>
      <c r="E38" s="329"/>
      <c r="F38" s="325"/>
      <c r="G38" s="330"/>
      <c r="H38" s="329"/>
      <c r="I38" s="329"/>
      <c r="J38" s="329"/>
      <c r="K38" s="329"/>
      <c r="L38" s="329"/>
      <c r="M38" s="329"/>
    </row>
    <row r="39" spans="1:13" s="332" customFormat="1">
      <c r="A39" s="329"/>
      <c r="B39" s="329"/>
      <c r="C39" s="329"/>
      <c r="D39" s="329"/>
      <c r="E39" s="329"/>
      <c r="F39" s="325"/>
      <c r="G39" s="330"/>
      <c r="H39" s="329"/>
      <c r="I39" s="329"/>
      <c r="J39" s="329"/>
      <c r="K39" s="329"/>
      <c r="L39" s="329"/>
      <c r="M39" s="329"/>
    </row>
    <row r="40" spans="1:13" s="332" customFormat="1">
      <c r="A40" s="329"/>
      <c r="B40" s="329"/>
      <c r="C40" s="329"/>
      <c r="D40" s="329"/>
      <c r="E40" s="329"/>
      <c r="F40" s="325"/>
      <c r="G40" s="330"/>
      <c r="H40" s="329"/>
      <c r="I40" s="329"/>
      <c r="J40" s="329"/>
      <c r="K40" s="329"/>
      <c r="L40" s="329"/>
      <c r="M40" s="329"/>
    </row>
    <row r="41" spans="1:13" s="332" customFormat="1">
      <c r="A41" s="329"/>
      <c r="B41" s="329"/>
      <c r="C41" s="329"/>
      <c r="D41" s="329"/>
      <c r="E41" s="329"/>
      <c r="F41" s="325"/>
      <c r="G41" s="330"/>
      <c r="H41" s="329"/>
      <c r="I41" s="329"/>
      <c r="J41" s="329"/>
      <c r="K41" s="329"/>
      <c r="L41" s="329"/>
      <c r="M41" s="329"/>
    </row>
    <row r="42" spans="1:13" s="332" customFormat="1">
      <c r="A42" s="329"/>
      <c r="B42" s="329"/>
      <c r="C42" s="329"/>
      <c r="D42" s="329"/>
      <c r="E42" s="329"/>
      <c r="F42" s="325"/>
      <c r="G42" s="329"/>
      <c r="H42" s="329"/>
      <c r="I42" s="329"/>
      <c r="J42" s="329"/>
      <c r="K42" s="329"/>
      <c r="L42" s="329"/>
      <c r="M42" s="329"/>
    </row>
    <row r="43" spans="1:13" s="332" customFormat="1">
      <c r="A43" s="329"/>
      <c r="B43" s="329"/>
      <c r="C43" s="329"/>
      <c r="D43" s="329"/>
      <c r="E43" s="329"/>
      <c r="F43" s="325"/>
      <c r="G43" s="329"/>
      <c r="H43" s="329"/>
      <c r="I43" s="329"/>
      <c r="J43" s="329"/>
      <c r="K43" s="329"/>
      <c r="L43" s="329"/>
      <c r="M43" s="329"/>
    </row>
    <row r="44" spans="1:13" s="332" customFormat="1">
      <c r="A44" s="329"/>
      <c r="B44" s="329"/>
      <c r="C44" s="329"/>
      <c r="D44" s="329"/>
      <c r="E44" s="329"/>
      <c r="F44" s="325"/>
      <c r="G44" s="329"/>
      <c r="H44" s="329"/>
      <c r="I44" s="329"/>
      <c r="J44" s="329"/>
      <c r="K44" s="329"/>
      <c r="L44" s="329"/>
      <c r="M44" s="329"/>
    </row>
    <row r="45" spans="1:13" s="332" customFormat="1">
      <c r="A45" s="329"/>
      <c r="B45" s="329"/>
      <c r="C45" s="329"/>
      <c r="D45" s="329"/>
      <c r="E45" s="329"/>
      <c r="F45" s="325"/>
      <c r="G45" s="329"/>
      <c r="H45" s="329"/>
      <c r="I45" s="329"/>
      <c r="J45" s="329"/>
      <c r="K45" s="329"/>
      <c r="L45" s="329"/>
      <c r="M45" s="329"/>
    </row>
    <row r="46" spans="1:13" s="332" customFormat="1">
      <c r="A46" s="329"/>
      <c r="B46" s="329"/>
      <c r="C46" s="329"/>
      <c r="D46" s="329"/>
      <c r="E46" s="329"/>
      <c r="F46" s="325"/>
      <c r="G46" s="329"/>
      <c r="H46" s="329"/>
      <c r="I46" s="329"/>
      <c r="J46" s="329"/>
      <c r="K46" s="329"/>
      <c r="L46" s="329"/>
      <c r="M46" s="329"/>
    </row>
    <row r="47" spans="1:13" s="332" customFormat="1">
      <c r="A47" s="329"/>
      <c r="B47" s="329"/>
      <c r="C47" s="329"/>
      <c r="D47" s="329"/>
      <c r="E47" s="329"/>
      <c r="F47" s="325"/>
      <c r="G47" s="329"/>
      <c r="H47" s="329"/>
      <c r="I47" s="329"/>
      <c r="J47" s="329"/>
      <c r="K47" s="329"/>
      <c r="L47" s="329"/>
      <c r="M47" s="329"/>
    </row>
    <row r="48" spans="1:13" s="332" customFormat="1">
      <c r="A48" s="329"/>
      <c r="B48" s="329"/>
      <c r="C48" s="329"/>
      <c r="D48" s="329"/>
      <c r="E48" s="329"/>
      <c r="F48" s="325"/>
      <c r="G48" s="329"/>
      <c r="H48" s="329"/>
      <c r="I48" s="329"/>
      <c r="J48" s="329"/>
      <c r="K48" s="329"/>
      <c r="L48" s="329"/>
      <c r="M48" s="329"/>
    </row>
    <row r="49" spans="1:13" s="332" customFormat="1">
      <c r="A49" s="329"/>
      <c r="B49" s="329"/>
      <c r="C49" s="329"/>
      <c r="D49" s="329"/>
      <c r="E49" s="329"/>
      <c r="F49" s="325"/>
      <c r="G49" s="329"/>
      <c r="H49" s="329"/>
      <c r="I49" s="329"/>
      <c r="J49" s="329"/>
      <c r="K49" s="329"/>
      <c r="L49" s="329"/>
      <c r="M49" s="329"/>
    </row>
    <row r="50" spans="1:13" s="332" customFormat="1">
      <c r="A50" s="329"/>
      <c r="B50" s="329"/>
      <c r="C50" s="329"/>
      <c r="D50" s="329"/>
      <c r="E50" s="329"/>
      <c r="F50" s="325"/>
      <c r="G50" s="329"/>
      <c r="H50" s="329"/>
      <c r="I50" s="329"/>
      <c r="J50" s="329"/>
      <c r="K50" s="329"/>
      <c r="L50" s="329"/>
      <c r="M50" s="329"/>
    </row>
    <row r="51" spans="1:13" s="332" customFormat="1">
      <c r="A51" s="329"/>
      <c r="B51" s="329"/>
      <c r="C51" s="329"/>
      <c r="D51" s="329"/>
      <c r="E51" s="329"/>
      <c r="F51" s="325"/>
      <c r="G51" s="329"/>
      <c r="H51" s="329"/>
      <c r="I51" s="329"/>
      <c r="J51" s="329"/>
      <c r="K51" s="329"/>
      <c r="L51" s="329"/>
      <c r="M51" s="329"/>
    </row>
    <row r="52" spans="1:13">
      <c r="A52" s="329"/>
      <c r="B52" s="329"/>
      <c r="C52" s="329"/>
      <c r="D52" s="329"/>
      <c r="E52" s="329"/>
      <c r="F52" s="325"/>
      <c r="G52" s="329"/>
      <c r="H52" s="329"/>
      <c r="I52" s="329"/>
      <c r="J52" s="329"/>
      <c r="K52" s="329"/>
      <c r="L52" s="329"/>
      <c r="M52" s="329"/>
    </row>
    <row r="53" spans="1:13">
      <c r="A53" s="329"/>
      <c r="B53" s="329"/>
      <c r="C53" s="329"/>
      <c r="D53" s="329"/>
      <c r="E53" s="329"/>
      <c r="F53" s="325"/>
      <c r="G53" s="329"/>
      <c r="H53" s="329"/>
      <c r="I53" s="329"/>
      <c r="J53" s="329"/>
      <c r="K53" s="329"/>
      <c r="L53" s="329"/>
      <c r="M53" s="329"/>
    </row>
    <row r="54" spans="1:13">
      <c r="A54" s="329"/>
      <c r="B54" s="329"/>
      <c r="C54" s="329"/>
      <c r="D54" s="329"/>
      <c r="E54" s="329"/>
      <c r="F54" s="325"/>
      <c r="G54" s="329"/>
      <c r="H54" s="329"/>
      <c r="I54" s="329"/>
      <c r="J54" s="329"/>
      <c r="K54" s="329"/>
      <c r="L54" s="329"/>
      <c r="M54" s="329"/>
    </row>
    <row r="55" spans="1:13">
      <c r="A55" s="329"/>
      <c r="B55" s="329"/>
      <c r="C55" s="329"/>
      <c r="D55" s="329"/>
      <c r="E55" s="329"/>
      <c r="F55" s="325"/>
      <c r="G55" s="329"/>
      <c r="H55" s="329"/>
      <c r="I55" s="329"/>
      <c r="J55" s="329"/>
      <c r="K55" s="329"/>
      <c r="L55" s="329"/>
      <c r="M55" s="329"/>
    </row>
    <row r="56" spans="1:13">
      <c r="A56" s="329"/>
      <c r="B56" s="329"/>
      <c r="C56" s="329"/>
      <c r="D56" s="329"/>
      <c r="E56" s="329"/>
      <c r="F56" s="325"/>
      <c r="G56" s="329"/>
      <c r="H56" s="329"/>
      <c r="I56" s="329"/>
      <c r="J56" s="329"/>
      <c r="K56" s="329"/>
      <c r="L56" s="329"/>
      <c r="M56" s="329"/>
    </row>
    <row r="57" spans="1:13">
      <c r="A57" s="329"/>
      <c r="B57" s="329"/>
      <c r="C57" s="329"/>
      <c r="D57" s="329"/>
      <c r="E57" s="329"/>
      <c r="F57" s="325"/>
      <c r="G57" s="329"/>
      <c r="H57" s="329"/>
      <c r="I57" s="329"/>
      <c r="J57" s="329"/>
      <c r="K57" s="329"/>
      <c r="L57" s="329"/>
      <c r="M57" s="329"/>
    </row>
    <row r="58" spans="1:13">
      <c r="A58" s="329"/>
      <c r="B58" s="329"/>
      <c r="C58" s="329"/>
      <c r="D58" s="329"/>
      <c r="E58" s="329"/>
      <c r="F58" s="325"/>
      <c r="G58" s="329"/>
      <c r="H58" s="329"/>
      <c r="I58" s="329"/>
      <c r="J58" s="329"/>
      <c r="K58" s="329"/>
      <c r="L58" s="329"/>
      <c r="M58" s="329"/>
    </row>
    <row r="59" spans="1:13">
      <c r="A59" s="329"/>
      <c r="B59" s="329"/>
      <c r="C59" s="329"/>
      <c r="D59" s="329"/>
      <c r="E59" s="329"/>
      <c r="F59" s="325"/>
      <c r="G59" s="329"/>
      <c r="H59" s="329"/>
      <c r="I59" s="329"/>
      <c r="J59" s="329"/>
      <c r="K59" s="329"/>
      <c r="L59" s="329"/>
      <c r="M59" s="329"/>
    </row>
    <row r="60" spans="1:13">
      <c r="A60" s="329"/>
      <c r="B60" s="329"/>
      <c r="C60" s="329"/>
      <c r="D60" s="329"/>
      <c r="E60" s="329"/>
      <c r="F60" s="325"/>
      <c r="G60" s="329"/>
      <c r="H60" s="329"/>
      <c r="I60" s="329"/>
      <c r="J60" s="329"/>
      <c r="K60" s="329"/>
      <c r="L60" s="329"/>
      <c r="M60" s="329"/>
    </row>
    <row r="61" spans="1:13">
      <c r="A61" s="329"/>
      <c r="B61" s="329"/>
      <c r="C61" s="329"/>
      <c r="D61" s="329"/>
      <c r="E61" s="329"/>
      <c r="F61" s="325"/>
      <c r="G61" s="329"/>
      <c r="H61" s="329"/>
      <c r="I61" s="329"/>
      <c r="J61" s="329"/>
      <c r="K61" s="329"/>
      <c r="L61" s="329"/>
      <c r="M61" s="329"/>
    </row>
    <row r="62" spans="1:13">
      <c r="A62" s="329"/>
      <c r="B62" s="329"/>
      <c r="C62" s="329"/>
      <c r="D62" s="329"/>
      <c r="E62" s="329"/>
      <c r="F62" s="325"/>
      <c r="G62" s="329"/>
      <c r="H62" s="329"/>
      <c r="I62" s="329"/>
      <c r="J62" s="329"/>
      <c r="K62" s="329"/>
      <c r="L62" s="329"/>
      <c r="M62" s="329"/>
    </row>
    <row r="63" spans="1:13">
      <c r="A63" s="329"/>
      <c r="B63" s="329"/>
      <c r="C63" s="329"/>
      <c r="D63" s="329"/>
      <c r="E63" s="329"/>
      <c r="F63" s="325"/>
      <c r="G63" s="329"/>
      <c r="H63" s="329"/>
      <c r="I63" s="329"/>
      <c r="J63" s="329"/>
      <c r="K63" s="329"/>
      <c r="L63" s="329"/>
      <c r="M63" s="329"/>
    </row>
    <row r="64" spans="1:13">
      <c r="A64" s="329"/>
      <c r="B64" s="329"/>
      <c r="C64" s="329"/>
      <c r="D64" s="329"/>
      <c r="E64" s="329"/>
      <c r="F64" s="325"/>
      <c r="G64" s="329"/>
      <c r="H64" s="329"/>
      <c r="I64" s="329"/>
      <c r="J64" s="329"/>
      <c r="K64" s="329"/>
      <c r="L64" s="329"/>
      <c r="M64" s="329"/>
    </row>
    <row r="65" spans="1:13">
      <c r="A65" s="329"/>
      <c r="B65" s="329"/>
      <c r="C65" s="329"/>
      <c r="D65" s="329"/>
      <c r="E65" s="329"/>
      <c r="F65" s="325"/>
      <c r="G65" s="329"/>
      <c r="H65" s="329"/>
      <c r="I65" s="329"/>
      <c r="J65" s="329"/>
      <c r="K65" s="329"/>
      <c r="L65" s="329"/>
      <c r="M65" s="329"/>
    </row>
    <row r="66" spans="1:13">
      <c r="A66" s="329"/>
      <c r="B66" s="329"/>
      <c r="C66" s="329"/>
      <c r="D66" s="329"/>
      <c r="E66" s="329"/>
      <c r="F66" s="325"/>
      <c r="G66" s="329"/>
      <c r="H66" s="329"/>
      <c r="I66" s="329"/>
      <c r="J66" s="329"/>
      <c r="K66" s="329"/>
      <c r="L66" s="329"/>
      <c r="M66" s="329"/>
    </row>
    <row r="67" spans="1:13">
      <c r="A67" s="329"/>
      <c r="B67" s="329"/>
      <c r="C67" s="329"/>
      <c r="D67" s="329"/>
      <c r="E67" s="329"/>
      <c r="F67" s="325"/>
      <c r="G67" s="329"/>
      <c r="H67" s="329"/>
      <c r="I67" s="329"/>
      <c r="J67" s="329"/>
      <c r="K67" s="329"/>
      <c r="L67" s="329"/>
      <c r="M67" s="329"/>
    </row>
    <row r="68" spans="1:13">
      <c r="A68" s="329"/>
      <c r="B68" s="329"/>
      <c r="C68" s="329"/>
      <c r="D68" s="329"/>
      <c r="E68" s="329"/>
      <c r="F68" s="325"/>
      <c r="G68" s="329"/>
      <c r="H68" s="329"/>
      <c r="I68" s="329"/>
      <c r="J68" s="329"/>
      <c r="K68" s="329"/>
      <c r="L68" s="329"/>
      <c r="M68" s="329"/>
    </row>
    <row r="69" spans="1:13">
      <c r="A69" s="329"/>
      <c r="B69" s="329"/>
      <c r="C69" s="329"/>
      <c r="D69" s="329"/>
      <c r="E69" s="329"/>
      <c r="F69" s="325"/>
      <c r="G69" s="329"/>
      <c r="H69" s="329"/>
      <c r="I69" s="329"/>
      <c r="J69" s="329"/>
      <c r="K69" s="329"/>
      <c r="L69" s="329"/>
      <c r="M69" s="329"/>
    </row>
    <row r="70" spans="1:13">
      <c r="A70" s="329"/>
      <c r="B70" s="329"/>
      <c r="C70" s="329"/>
      <c r="D70" s="329"/>
      <c r="E70" s="329"/>
      <c r="F70" s="325"/>
      <c r="G70" s="329"/>
      <c r="H70" s="329"/>
      <c r="I70" s="329"/>
      <c r="J70" s="329"/>
      <c r="K70" s="329"/>
      <c r="L70" s="329"/>
      <c r="M70" s="329"/>
    </row>
    <row r="71" spans="1:13">
      <c r="A71" s="329"/>
      <c r="B71" s="329"/>
      <c r="C71" s="329"/>
      <c r="D71" s="329"/>
      <c r="E71" s="329"/>
      <c r="F71" s="325"/>
      <c r="G71" s="329"/>
      <c r="H71" s="329"/>
      <c r="I71" s="329"/>
      <c r="J71" s="329"/>
      <c r="K71" s="329"/>
      <c r="L71" s="329"/>
      <c r="M71" s="329"/>
    </row>
    <row r="72" spans="1:13">
      <c r="A72" s="329"/>
      <c r="B72" s="329"/>
      <c r="C72" s="329"/>
      <c r="D72" s="329"/>
      <c r="E72" s="329"/>
      <c r="F72" s="325"/>
      <c r="G72" s="329"/>
      <c r="H72" s="329"/>
      <c r="I72" s="329"/>
      <c r="J72" s="329"/>
      <c r="K72" s="329"/>
      <c r="L72" s="329"/>
      <c r="M72" s="329"/>
    </row>
    <row r="73" spans="1:13">
      <c r="A73" s="329"/>
      <c r="B73" s="329"/>
      <c r="C73" s="329"/>
      <c r="D73" s="329"/>
      <c r="E73" s="329"/>
      <c r="F73" s="325"/>
      <c r="G73" s="329"/>
      <c r="H73" s="329"/>
      <c r="I73" s="329"/>
      <c r="J73" s="329"/>
      <c r="K73" s="329"/>
      <c r="L73" s="329"/>
      <c r="M73" s="329"/>
    </row>
    <row r="74" spans="1:13">
      <c r="A74" s="329"/>
      <c r="B74" s="329"/>
      <c r="C74" s="329"/>
      <c r="D74" s="329"/>
      <c r="E74" s="329"/>
      <c r="F74" s="325"/>
      <c r="G74" s="329"/>
      <c r="H74" s="329"/>
      <c r="I74" s="329"/>
      <c r="J74" s="329"/>
      <c r="K74" s="329"/>
      <c r="L74" s="329"/>
      <c r="M74" s="329"/>
    </row>
    <row r="75" spans="1:13">
      <c r="A75" s="329"/>
      <c r="B75" s="329"/>
      <c r="C75" s="329"/>
      <c r="D75" s="329"/>
      <c r="E75" s="329"/>
      <c r="F75" s="325"/>
      <c r="G75" s="329"/>
      <c r="H75" s="329"/>
      <c r="I75" s="329"/>
      <c r="J75" s="329"/>
      <c r="K75" s="329"/>
      <c r="L75" s="329"/>
      <c r="M75" s="329"/>
    </row>
    <row r="76" spans="1:13">
      <c r="F76" s="333"/>
    </row>
    <row r="77" spans="1:13">
      <c r="F77" s="333"/>
    </row>
    <row r="78" spans="1:13">
      <c r="F78" s="333"/>
    </row>
    <row r="79" spans="1:13">
      <c r="F79" s="333"/>
    </row>
    <row r="80" spans="1:13">
      <c r="F80" s="333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33" right="0.19" top="0.64" bottom="0.34" header="0.36" footer="0.2"/>
  <pageSetup paperSize="9" scale="80" orientation="landscape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EX3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5" sqref="M5"/>
    </sheetView>
  </sheetViews>
  <sheetFormatPr defaultRowHeight="12.75"/>
  <cols>
    <col min="1" max="1" width="17.140625" style="368" customWidth="1"/>
    <col min="2" max="2" width="12.42578125" style="368" customWidth="1"/>
    <col min="3" max="3" width="11.7109375" style="368" customWidth="1"/>
    <col min="4" max="4" width="12.7109375" style="368" customWidth="1"/>
    <col min="5" max="5" width="12.42578125" style="220" customWidth="1"/>
    <col min="6" max="6" width="11.7109375" style="368" customWidth="1"/>
    <col min="7" max="7" width="12.5703125" style="368" customWidth="1"/>
    <col min="8" max="8" width="11.140625" style="368" hidden="1" customWidth="1"/>
    <col min="9" max="9" width="12.5703125" style="220" customWidth="1"/>
    <col min="10" max="16384" width="9.140625" style="351"/>
  </cols>
  <sheetData>
    <row r="1" spans="1:9" s="347" customFormat="1">
      <c r="A1" s="346" t="s">
        <v>295</v>
      </c>
      <c r="B1" s="346"/>
      <c r="C1" s="346"/>
      <c r="D1" s="346"/>
      <c r="E1" s="335"/>
      <c r="I1" s="336"/>
    </row>
    <row r="2" spans="1:9" s="347" customFormat="1">
      <c r="A2" s="348" t="s">
        <v>296</v>
      </c>
      <c r="B2" s="349"/>
      <c r="C2" s="348"/>
      <c r="D2" s="348"/>
      <c r="E2" s="335"/>
      <c r="I2" s="335"/>
    </row>
    <row r="3" spans="1:9" s="347" customFormat="1">
      <c r="A3" s="348" t="str">
        <f>'[1]NC-NNC'!$A$2</f>
        <v>JANUARY 1-JULY 31, 2018</v>
      </c>
      <c r="B3" s="334"/>
      <c r="C3" s="346"/>
      <c r="D3" s="346"/>
      <c r="E3" s="335"/>
      <c r="I3" s="335"/>
    </row>
    <row r="4" spans="1:9" s="347" customFormat="1">
      <c r="A4" s="346" t="s">
        <v>1</v>
      </c>
      <c r="B4" s="334"/>
      <c r="C4" s="350"/>
      <c r="D4" s="350"/>
      <c r="E4" s="335"/>
      <c r="I4" s="335"/>
    </row>
    <row r="5" spans="1:9" ht="30.75" customHeight="1">
      <c r="A5" s="458" t="s">
        <v>2</v>
      </c>
      <c r="B5" s="460" t="s">
        <v>297</v>
      </c>
      <c r="C5" s="460"/>
      <c r="D5" s="461"/>
      <c r="E5" s="462" t="s">
        <v>298</v>
      </c>
      <c r="F5" s="462" t="s">
        <v>299</v>
      </c>
      <c r="G5" s="454" t="s">
        <v>332</v>
      </c>
      <c r="H5" s="455"/>
      <c r="I5" s="427" t="s">
        <v>300</v>
      </c>
    </row>
    <row r="6" spans="1:9" ht="37.5" customHeight="1">
      <c r="A6" s="459"/>
      <c r="B6" s="352" t="s">
        <v>301</v>
      </c>
      <c r="C6" s="463" t="s">
        <v>302</v>
      </c>
      <c r="D6" s="353" t="s">
        <v>303</v>
      </c>
      <c r="E6" s="462"/>
      <c r="F6" s="462"/>
      <c r="G6" s="456"/>
      <c r="H6" s="457"/>
      <c r="I6" s="427"/>
    </row>
    <row r="7" spans="1:9" ht="15" customHeight="1">
      <c r="A7" s="196" t="s">
        <v>252</v>
      </c>
      <c r="B7" s="196">
        <f>'[2]NEW GAA'!E7</f>
        <v>17986315</v>
      </c>
      <c r="C7" s="354">
        <f>'[2]NEW GAA'!AT7</f>
        <v>0</v>
      </c>
      <c r="D7" s="355">
        <f t="shared" ref="D7:D12" si="0">SUM(B7:C7)</f>
        <v>17986315</v>
      </c>
      <c r="E7" s="48">
        <f>[2]AUTO!BA7</f>
        <v>532833</v>
      </c>
      <c r="F7" s="81">
        <f>[2]UA!AZ7</f>
        <v>0</v>
      </c>
      <c r="G7" s="81">
        <f>'[2]CONT-RA10924'!AP7</f>
        <v>0</v>
      </c>
      <c r="H7" s="356">
        <f>'[2]CONT-RA10924'!AO7</f>
        <v>0</v>
      </c>
      <c r="I7" s="81">
        <f>SUM(D7:H7)</f>
        <v>18519148</v>
      </c>
    </row>
    <row r="8" spans="1:9" ht="14.25" customHeight="1">
      <c r="A8" s="21" t="s">
        <v>253</v>
      </c>
      <c r="B8" s="21">
        <f>'[2]NEW GAA'!E8</f>
        <v>6031010</v>
      </c>
      <c r="C8" s="48">
        <f>'[2]NEW GAA'!AT8</f>
        <v>10852</v>
      </c>
      <c r="D8" s="131">
        <f t="shared" si="0"/>
        <v>6041862</v>
      </c>
      <c r="E8" s="48">
        <f>[2]AUTO!BA8</f>
        <v>41236</v>
      </c>
      <c r="F8" s="81">
        <f>[2]UA!AZ8</f>
        <v>0</v>
      </c>
      <c r="G8" s="81">
        <f>'[2]CONT-RA10924'!AP8</f>
        <v>0</v>
      </c>
      <c r="H8" s="81">
        <f>'[2]CONT-RA10924'!AO8</f>
        <v>0</v>
      </c>
      <c r="I8" s="81">
        <f t="shared" ref="I8:I74" si="1">SUM(D8:H8)</f>
        <v>6083098</v>
      </c>
    </row>
    <row r="9" spans="1:9">
      <c r="A9" s="21" t="s">
        <v>254</v>
      </c>
      <c r="B9" s="21">
        <f>'[2]NEW GAA'!E9</f>
        <v>543918</v>
      </c>
      <c r="C9" s="48">
        <f>'[2]NEW GAA'!AT9</f>
        <v>2182</v>
      </c>
      <c r="D9" s="131">
        <f t="shared" si="0"/>
        <v>546100</v>
      </c>
      <c r="E9" s="48">
        <f>[2]AUTO!BA9</f>
        <v>7044</v>
      </c>
      <c r="F9" s="81">
        <f>[2]UA!AZ9</f>
        <v>0</v>
      </c>
      <c r="G9" s="81">
        <f>'[2]CONT-RA10924'!AP9</f>
        <v>0</v>
      </c>
      <c r="H9" s="81">
        <f>'[2]CONT-RA10924'!AO9</f>
        <v>0</v>
      </c>
      <c r="I9" s="81">
        <f t="shared" si="1"/>
        <v>553144</v>
      </c>
    </row>
    <row r="10" spans="1:9">
      <c r="A10" s="21" t="s">
        <v>255</v>
      </c>
      <c r="B10" s="21">
        <f>'[2]NEW GAA'!E10</f>
        <v>9468099</v>
      </c>
      <c r="C10" s="48">
        <f>'[2]NEW GAA'!AT10</f>
        <v>40657</v>
      </c>
      <c r="D10" s="131">
        <f t="shared" si="0"/>
        <v>9508756</v>
      </c>
      <c r="E10" s="48">
        <f>[2]AUTO!BA10</f>
        <v>341882</v>
      </c>
      <c r="F10" s="81">
        <f>[2]UA!AZ10</f>
        <v>0</v>
      </c>
      <c r="G10" s="81">
        <f>'[2]CONT-RA10924'!B10</f>
        <v>0</v>
      </c>
      <c r="H10" s="81">
        <f>'[2]CONT-RA10924'!AO10</f>
        <v>0</v>
      </c>
      <c r="I10" s="81">
        <f t="shared" si="1"/>
        <v>9850638</v>
      </c>
    </row>
    <row r="11" spans="1:9">
      <c r="A11" s="21" t="s">
        <v>256</v>
      </c>
      <c r="B11" s="21">
        <f>'[2]NEW GAA'!E11</f>
        <v>40732013</v>
      </c>
      <c r="C11" s="48">
        <f>'[2]NEW GAA'!AT11</f>
        <v>416577</v>
      </c>
      <c r="D11" s="131">
        <f t="shared" si="0"/>
        <v>41148590</v>
      </c>
      <c r="E11" s="48">
        <f>[2]AUTO!BA11</f>
        <v>1770863</v>
      </c>
      <c r="F11" s="81">
        <f>[2]UA!AZ11</f>
        <v>299692</v>
      </c>
      <c r="G11" s="81">
        <f>'[2]CONT-RA10924'!B11</f>
        <v>0</v>
      </c>
      <c r="H11" s="81">
        <f>'[2]CONT-RA10924'!AO11</f>
        <v>0</v>
      </c>
      <c r="I11" s="81">
        <f t="shared" si="1"/>
        <v>43219145</v>
      </c>
    </row>
    <row r="12" spans="1:9">
      <c r="A12" s="21" t="s">
        <v>257</v>
      </c>
      <c r="B12" s="21">
        <f>'[2]NEW GAA'!E12</f>
        <v>2419386</v>
      </c>
      <c r="C12" s="48">
        <f>'[2]NEW GAA'!AT12</f>
        <v>19159</v>
      </c>
      <c r="D12" s="131">
        <f t="shared" si="0"/>
        <v>2438545</v>
      </c>
      <c r="E12" s="48">
        <f>[2]AUTO!BA12</f>
        <v>449438</v>
      </c>
      <c r="F12" s="81">
        <f>[2]UA!AZ12</f>
        <v>0</v>
      </c>
      <c r="G12" s="81"/>
      <c r="H12" s="81">
        <f>'[2]CONT-RA10924'!AO12</f>
        <v>0</v>
      </c>
      <c r="I12" s="81">
        <f t="shared" si="1"/>
        <v>2887983</v>
      </c>
    </row>
    <row r="13" spans="1:9">
      <c r="A13" s="81" t="s">
        <v>258</v>
      </c>
      <c r="B13" s="21">
        <f t="shared" ref="B13:H13" si="2">SUM(B14:B15)</f>
        <v>430875676</v>
      </c>
      <c r="C13" s="48">
        <f t="shared" si="2"/>
        <v>10359660</v>
      </c>
      <c r="D13" s="131">
        <f t="shared" si="2"/>
        <v>441235336</v>
      </c>
      <c r="E13" s="48">
        <f t="shared" si="2"/>
        <v>28600674</v>
      </c>
      <c r="F13" s="81">
        <f t="shared" si="2"/>
        <v>0</v>
      </c>
      <c r="G13" s="81">
        <f t="shared" si="2"/>
        <v>0</v>
      </c>
      <c r="H13" s="81">
        <f t="shared" si="2"/>
        <v>0</v>
      </c>
      <c r="I13" s="81">
        <f t="shared" si="1"/>
        <v>469836010</v>
      </c>
    </row>
    <row r="14" spans="1:9" hidden="1">
      <c r="A14" s="81" t="s">
        <v>259</v>
      </c>
      <c r="B14" s="21">
        <f>'[2]NEW GAA'!E14</f>
        <v>82331689</v>
      </c>
      <c r="C14" s="48">
        <f>'[2]NEW GAA'!AT14</f>
        <v>15020</v>
      </c>
      <c r="D14" s="131">
        <f t="shared" ref="D14:D20" si="3">SUM(B14:C14)</f>
        <v>82346709</v>
      </c>
      <c r="E14" s="48">
        <f>[2]AUTO!BA14</f>
        <v>510625</v>
      </c>
      <c r="F14" s="81">
        <f>[2]UA!AZ14</f>
        <v>0</v>
      </c>
      <c r="G14" s="81">
        <f>'[2]CONT-RA10924'!B14</f>
        <v>0</v>
      </c>
      <c r="H14" s="81">
        <f>'[2]CONT-RA10924'!AO14</f>
        <v>0</v>
      </c>
      <c r="I14" s="81">
        <f t="shared" si="1"/>
        <v>82857334</v>
      </c>
    </row>
    <row r="15" spans="1:9" hidden="1">
      <c r="A15" s="81" t="s">
        <v>260</v>
      </c>
      <c r="B15" s="21">
        <f>'[2]NEW GAA'!E15</f>
        <v>348543987</v>
      </c>
      <c r="C15" s="48">
        <f>'[2]NEW GAA'!AT15</f>
        <v>10344640</v>
      </c>
      <c r="D15" s="131">
        <f t="shared" si="3"/>
        <v>358888627</v>
      </c>
      <c r="E15" s="48">
        <f>[2]AUTO!BA15</f>
        <v>28090049</v>
      </c>
      <c r="F15" s="81">
        <f>[2]UA!AZ15</f>
        <v>0</v>
      </c>
      <c r="G15" s="81">
        <f>'[2]CONT-RA10924'!B15</f>
        <v>0</v>
      </c>
      <c r="H15" s="81">
        <f>'[2]CONT-RA10924'!AO15</f>
        <v>0</v>
      </c>
      <c r="I15" s="81">
        <f t="shared" si="1"/>
        <v>386978676</v>
      </c>
    </row>
    <row r="16" spans="1:9" ht="13.5" customHeight="1">
      <c r="A16" s="81" t="s">
        <v>261</v>
      </c>
      <c r="B16" s="21">
        <f>'[2]NEW GAA'!E16</f>
        <v>58693797</v>
      </c>
      <c r="C16" s="48">
        <f>'[2]NEW GAA'!AT16</f>
        <v>895092</v>
      </c>
      <c r="D16" s="131">
        <f t="shared" si="3"/>
        <v>59588889</v>
      </c>
      <c r="E16" s="48">
        <f>[2]AUTO!BA16</f>
        <v>3222070</v>
      </c>
      <c r="F16" s="81">
        <f>[2]UA!AZ16</f>
        <v>0</v>
      </c>
      <c r="G16" s="81">
        <f>'[2]CONT-RA10924'!B16</f>
        <v>0</v>
      </c>
      <c r="H16" s="81">
        <f>'[2]CONT-RA10924'!AO16</f>
        <v>0</v>
      </c>
      <c r="I16" s="81">
        <f t="shared" si="1"/>
        <v>62810959</v>
      </c>
    </row>
    <row r="17" spans="1:9" ht="13.5" customHeight="1">
      <c r="A17" s="81" t="s">
        <v>262</v>
      </c>
      <c r="B17" s="21">
        <f>'[2]NEW GAA'!E17</f>
        <v>1259528</v>
      </c>
      <c r="C17" s="48">
        <f>'[2]NEW GAA'!AT17</f>
        <v>10015</v>
      </c>
      <c r="D17" s="131">
        <f t="shared" si="3"/>
        <v>1269543</v>
      </c>
      <c r="E17" s="48">
        <f>[2]AUTO!BA17</f>
        <v>1041700</v>
      </c>
      <c r="F17" s="81">
        <f>[2]UA!AZ17</f>
        <v>0</v>
      </c>
      <c r="G17" s="81"/>
      <c r="H17" s="81">
        <f>'[2]CONT-RA10924'!AO17</f>
        <v>0</v>
      </c>
      <c r="I17" s="81">
        <f t="shared" si="1"/>
        <v>2311243</v>
      </c>
    </row>
    <row r="18" spans="1:9">
      <c r="A18" s="81" t="s">
        <v>263</v>
      </c>
      <c r="B18" s="21">
        <f>'[2]NEW GAA'!E18</f>
        <v>24847711</v>
      </c>
      <c r="C18" s="48">
        <f>'[2]NEW GAA'!AT18</f>
        <v>640362</v>
      </c>
      <c r="D18" s="131">
        <f t="shared" si="3"/>
        <v>25488073</v>
      </c>
      <c r="E18" s="48">
        <f>[2]AUTO!BA18</f>
        <v>833465</v>
      </c>
      <c r="F18" s="81">
        <f>[2]UA!AZ18</f>
        <v>0</v>
      </c>
      <c r="G18" s="81"/>
      <c r="H18" s="81">
        <f>'[2]CONT-RA10924'!AO18</f>
        <v>0</v>
      </c>
      <c r="I18" s="81">
        <f t="shared" si="1"/>
        <v>26321538</v>
      </c>
    </row>
    <row r="19" spans="1:9">
      <c r="A19" s="81" t="s">
        <v>264</v>
      </c>
      <c r="B19" s="21">
        <f>'[2]NEW GAA'!E19</f>
        <v>18969975</v>
      </c>
      <c r="C19" s="48">
        <f>'[2]NEW GAA'!AT19</f>
        <v>79549</v>
      </c>
      <c r="D19" s="131">
        <f t="shared" si="3"/>
        <v>19049524</v>
      </c>
      <c r="E19" s="48">
        <f>[2]AUTO!BA19</f>
        <v>7142815</v>
      </c>
      <c r="F19" s="81">
        <f>[2]UA!AZ19</f>
        <v>0</v>
      </c>
      <c r="G19" s="81">
        <f>'[2]CONT-RA10924'!B19</f>
        <v>0</v>
      </c>
      <c r="H19" s="81">
        <f>'[2]CONT-RA10924'!AO19</f>
        <v>0</v>
      </c>
      <c r="I19" s="81">
        <f t="shared" si="1"/>
        <v>26192339</v>
      </c>
    </row>
    <row r="20" spans="1:9">
      <c r="A20" s="81" t="s">
        <v>265</v>
      </c>
      <c r="B20" s="21">
        <f>'[2]NEW GAA'!E20</f>
        <v>19248608</v>
      </c>
      <c r="C20" s="48">
        <f>'[2]NEW GAA'!AT20</f>
        <v>64033</v>
      </c>
      <c r="D20" s="131">
        <f t="shared" si="3"/>
        <v>19312641</v>
      </c>
      <c r="E20" s="48">
        <f>[2]AUTO!BA20</f>
        <v>143199</v>
      </c>
      <c r="F20" s="81">
        <f>[2]UA!AZ20</f>
        <v>0</v>
      </c>
      <c r="G20" s="81">
        <f>'[2]CONT-RA10924'!B20</f>
        <v>0</v>
      </c>
      <c r="H20" s="81">
        <f>'[2]CONT-RA10924'!AO20</f>
        <v>0</v>
      </c>
      <c r="I20" s="81">
        <f t="shared" si="1"/>
        <v>19455840</v>
      </c>
    </row>
    <row r="21" spans="1:9">
      <c r="A21" s="81" t="s">
        <v>266</v>
      </c>
      <c r="B21" s="21">
        <f t="shared" ref="B21:I21" si="4">SUM(B22:B23)</f>
        <v>100744982</v>
      </c>
      <c r="C21" s="48">
        <f t="shared" si="4"/>
        <v>1421149</v>
      </c>
      <c r="D21" s="131">
        <f t="shared" si="4"/>
        <v>102166131</v>
      </c>
      <c r="E21" s="48">
        <f t="shared" si="4"/>
        <v>3231905</v>
      </c>
      <c r="F21" s="81">
        <f t="shared" si="4"/>
        <v>0</v>
      </c>
      <c r="G21" s="81">
        <f t="shared" si="4"/>
        <v>0</v>
      </c>
      <c r="H21" s="81">
        <f t="shared" si="4"/>
        <v>0</v>
      </c>
      <c r="I21" s="81">
        <f t="shared" si="4"/>
        <v>105398036</v>
      </c>
    </row>
    <row r="22" spans="1:9" hidden="1">
      <c r="A22" s="81" t="s">
        <v>259</v>
      </c>
      <c r="B22" s="21">
        <f>'[2]NEW GAA'!E22</f>
        <v>43779060</v>
      </c>
      <c r="C22" s="48">
        <f>'[2]NEW GAA'!AT22</f>
        <v>708344</v>
      </c>
      <c r="D22" s="131">
        <f>SUM(B22:C22)</f>
        <v>44487404</v>
      </c>
      <c r="E22" s="81">
        <f>[2]AUTO!BA22</f>
        <v>1585042</v>
      </c>
      <c r="F22" s="81">
        <f>[2]UA!AZ22</f>
        <v>0</v>
      </c>
      <c r="G22" s="81">
        <f>'[2]CONT-RA10924'!B22</f>
        <v>0</v>
      </c>
      <c r="H22" s="81">
        <f>'[2]CONT-RA10924'!AO22</f>
        <v>0</v>
      </c>
      <c r="I22" s="131">
        <f t="shared" si="1"/>
        <v>46072446</v>
      </c>
    </row>
    <row r="23" spans="1:9" hidden="1">
      <c r="A23" s="81" t="s">
        <v>260</v>
      </c>
      <c r="B23" s="21">
        <f>'[2]NEW GAA'!E23</f>
        <v>56965922</v>
      </c>
      <c r="C23" s="48">
        <f>'[2]NEW GAA'!AT23</f>
        <v>712805</v>
      </c>
      <c r="D23" s="131">
        <f>SUM(B23:C23)</f>
        <v>57678727</v>
      </c>
      <c r="E23" s="81">
        <f>[2]AUTO!BA23</f>
        <v>1646863</v>
      </c>
      <c r="F23" s="81">
        <f>[2]UA!AZ23</f>
        <v>0</v>
      </c>
      <c r="G23" s="81">
        <f>'[2]CONT-RA10924'!B23</f>
        <v>0</v>
      </c>
      <c r="H23" s="81">
        <f>'[2]CONT-RA10924'!AO23</f>
        <v>0</v>
      </c>
      <c r="I23" s="131">
        <f t="shared" si="1"/>
        <v>59325590</v>
      </c>
    </row>
    <row r="24" spans="1:9">
      <c r="A24" s="81" t="s">
        <v>267</v>
      </c>
      <c r="B24" s="21">
        <f>'[2]NEW GAA'!E24</f>
        <v>5362319</v>
      </c>
      <c r="C24" s="48">
        <f>'[2]NEW GAA'!AT24</f>
        <v>4999</v>
      </c>
      <c r="D24" s="131">
        <f>SUM(B24:C24)</f>
        <v>5367318</v>
      </c>
      <c r="E24" s="81">
        <f>[2]AUTO!BA24</f>
        <v>63998</v>
      </c>
      <c r="F24" s="81"/>
      <c r="G24" s="81">
        <f>'[2]CONT-RA10924'!B24</f>
        <v>0</v>
      </c>
      <c r="H24" s="81"/>
      <c r="I24" s="131">
        <f t="shared" si="1"/>
        <v>5431316</v>
      </c>
    </row>
    <row r="25" spans="1:9">
      <c r="A25" s="81" t="s">
        <v>268</v>
      </c>
      <c r="B25" s="21">
        <f>'[2]NEW GAA'!E25</f>
        <v>155577028</v>
      </c>
      <c r="C25" s="48">
        <f>'[2]NEW GAA'!AT25</f>
        <v>65595999</v>
      </c>
      <c r="D25" s="131">
        <f>SUM(B25:C25)</f>
        <v>221173027</v>
      </c>
      <c r="E25" s="81">
        <f>[2]AUTO!BA25</f>
        <v>1699463</v>
      </c>
      <c r="F25" s="81">
        <f>[2]UA!AZ25</f>
        <v>0</v>
      </c>
      <c r="G25" s="81">
        <f>'[2]CONT-RA10924'!B25</f>
        <v>0</v>
      </c>
      <c r="H25" s="81">
        <f>'[2]SUM-CONT.'!H24</f>
        <v>0</v>
      </c>
      <c r="I25" s="81">
        <f t="shared" si="1"/>
        <v>222872490</v>
      </c>
    </row>
    <row r="26" spans="1:9">
      <c r="A26" s="81" t="s">
        <v>269</v>
      </c>
      <c r="B26" s="21">
        <f>'[2]NEW GAA'!E26</f>
        <v>18215161</v>
      </c>
      <c r="C26" s="48">
        <f>'[2]NEW GAA'!AT26</f>
        <v>695224</v>
      </c>
      <c r="D26" s="131">
        <f>SUM(B26:C26)</f>
        <v>18910385</v>
      </c>
      <c r="E26" s="81">
        <f>[2]AUTO!BA26</f>
        <v>1278914</v>
      </c>
      <c r="F26" s="81">
        <f>[2]UA!AZ26</f>
        <v>0</v>
      </c>
      <c r="G26" s="81">
        <f>'[2]CONT-RA10924'!B26</f>
        <v>0</v>
      </c>
      <c r="H26" s="81">
        <f>'[2]CONT-RA10924'!AO26</f>
        <v>0</v>
      </c>
      <c r="I26" s="81">
        <f t="shared" si="1"/>
        <v>20189299</v>
      </c>
    </row>
    <row r="27" spans="1:9" ht="12" customHeight="1">
      <c r="A27" s="81" t="s">
        <v>270</v>
      </c>
      <c r="B27" s="21">
        <f t="shared" ref="B27:I27" si="5">SUM(B28:B29)</f>
        <v>11011759</v>
      </c>
      <c r="C27" s="48">
        <f t="shared" si="5"/>
        <v>618775</v>
      </c>
      <c r="D27" s="131">
        <f t="shared" si="5"/>
        <v>11630534</v>
      </c>
      <c r="E27" s="81">
        <f t="shared" si="5"/>
        <v>494732</v>
      </c>
      <c r="F27" s="81">
        <f t="shared" si="5"/>
        <v>0</v>
      </c>
      <c r="G27" s="81">
        <f t="shared" si="5"/>
        <v>0</v>
      </c>
      <c r="H27" s="81">
        <f t="shared" si="5"/>
        <v>0</v>
      </c>
      <c r="I27" s="81">
        <f t="shared" si="5"/>
        <v>12125266</v>
      </c>
    </row>
    <row r="28" spans="1:9" hidden="1">
      <c r="A28" s="81" t="s">
        <v>259</v>
      </c>
      <c r="B28" s="21">
        <f>'[2]NEW GAA'!E28</f>
        <v>11011759</v>
      </c>
      <c r="C28" s="48">
        <f>'[2]NEW GAA'!AT28</f>
        <v>618775</v>
      </c>
      <c r="D28" s="131">
        <f>SUM(B28:C28)</f>
        <v>11630534</v>
      </c>
      <c r="E28" s="81">
        <f>[2]AUTO!BA28</f>
        <v>494732</v>
      </c>
      <c r="F28" s="81">
        <f>[2]UA!AZ28</f>
        <v>0</v>
      </c>
      <c r="G28" s="81"/>
      <c r="H28" s="81">
        <f>'[2]CONT-RA10924'!AO28</f>
        <v>0</v>
      </c>
      <c r="I28" s="81">
        <f t="shared" si="1"/>
        <v>12125266</v>
      </c>
    </row>
    <row r="29" spans="1:9" hidden="1">
      <c r="A29" s="81" t="s">
        <v>260</v>
      </c>
      <c r="B29" s="21">
        <f>'[2]NEW GAA'!E29</f>
        <v>0</v>
      </c>
      <c r="C29" s="48">
        <f>'[2]NEW GAA'!AT29</f>
        <v>0</v>
      </c>
      <c r="D29" s="131">
        <f>SUM(B29:C29)</f>
        <v>0</v>
      </c>
      <c r="E29" s="81">
        <f>[2]AUTO!BA29</f>
        <v>0</v>
      </c>
      <c r="F29" s="81">
        <f>[2]UA!AZ29</f>
        <v>0</v>
      </c>
      <c r="G29" s="81"/>
      <c r="H29" s="81">
        <f>'[2]CONT-RA10924'!AO29</f>
        <v>0</v>
      </c>
      <c r="I29" s="81">
        <f t="shared" si="1"/>
        <v>0</v>
      </c>
    </row>
    <row r="30" spans="1:9">
      <c r="A30" s="81" t="s">
        <v>271</v>
      </c>
      <c r="B30" s="21">
        <f>'[2]NEW GAA'!E30</f>
        <v>147599305</v>
      </c>
      <c r="C30" s="48">
        <f>'[2]NEW GAA'!AT30</f>
        <v>66933163</v>
      </c>
      <c r="D30" s="131">
        <f>SUM(B30:C30)</f>
        <v>214532468</v>
      </c>
      <c r="E30" s="81">
        <f>[2]AUTO!BA30</f>
        <v>1093236</v>
      </c>
      <c r="F30" s="81">
        <f>[2]UA!AZ30</f>
        <v>0</v>
      </c>
      <c r="G30" s="81">
        <f>'[2]CONT-RA10924'!B30</f>
        <v>1928276</v>
      </c>
      <c r="H30" s="81">
        <f>'[2]CONT-RA10924'!AO30</f>
        <v>0</v>
      </c>
      <c r="I30" s="131">
        <f t="shared" si="1"/>
        <v>217553980</v>
      </c>
    </row>
    <row r="31" spans="1:9">
      <c r="A31" s="81" t="s">
        <v>272</v>
      </c>
      <c r="B31" s="21">
        <f t="shared" ref="B31:I31" si="6">SUM(B32:B33)</f>
        <v>675227834</v>
      </c>
      <c r="C31" s="48">
        <f t="shared" si="6"/>
        <v>6679203</v>
      </c>
      <c r="D31" s="131">
        <f t="shared" si="6"/>
        <v>681907037</v>
      </c>
      <c r="E31" s="48">
        <f t="shared" si="6"/>
        <v>800986</v>
      </c>
      <c r="F31" s="81">
        <f t="shared" si="6"/>
        <v>2108980</v>
      </c>
      <c r="G31" s="81">
        <f t="shared" si="6"/>
        <v>0</v>
      </c>
      <c r="H31" s="81">
        <f t="shared" si="6"/>
        <v>0</v>
      </c>
      <c r="I31" s="81">
        <f t="shared" si="6"/>
        <v>684817003</v>
      </c>
    </row>
    <row r="32" spans="1:9" hidden="1">
      <c r="A32" s="81" t="s">
        <v>259</v>
      </c>
      <c r="B32" s="21">
        <f>'[2]NEW GAA'!E32</f>
        <v>446844026</v>
      </c>
      <c r="C32" s="48">
        <f>'[2]NEW GAA'!AT32</f>
        <v>6542718</v>
      </c>
      <c r="D32" s="131">
        <f t="shared" ref="D32:D48" si="7">SUM(B32:C32)</f>
        <v>453386744</v>
      </c>
      <c r="E32" s="48">
        <f>[2]AUTO!BA32</f>
        <v>208094</v>
      </c>
      <c r="F32" s="81">
        <f>[2]UA!AZ32</f>
        <v>2108980</v>
      </c>
      <c r="G32" s="81">
        <f>'[2]CONT-RA10924'!B32</f>
        <v>0</v>
      </c>
      <c r="H32" s="81">
        <f>'[2]CONT-RA10924'!AO32</f>
        <v>0</v>
      </c>
      <c r="I32" s="81">
        <f t="shared" si="1"/>
        <v>455703818</v>
      </c>
    </row>
    <row r="33" spans="1:144" hidden="1">
      <c r="A33" s="81" t="s">
        <v>260</v>
      </c>
      <c r="B33" s="21">
        <f>'[2]NEW GAA'!E33</f>
        <v>228383808</v>
      </c>
      <c r="C33" s="48">
        <f>'[2]NEW GAA'!AT33</f>
        <v>136485</v>
      </c>
      <c r="D33" s="131">
        <f t="shared" si="7"/>
        <v>228520293</v>
      </c>
      <c r="E33" s="48">
        <f>[2]AUTO!BA33</f>
        <v>592892</v>
      </c>
      <c r="F33" s="81">
        <f>[2]UA!AZ33</f>
        <v>0</v>
      </c>
      <c r="G33" s="81">
        <f>'[2]CONT-RA10924'!B33</f>
        <v>0</v>
      </c>
      <c r="H33" s="81">
        <f>'[2]CONT-RA10924'!AO33</f>
        <v>0</v>
      </c>
      <c r="I33" s="81">
        <f t="shared" si="1"/>
        <v>229113185</v>
      </c>
    </row>
    <row r="34" spans="1:144">
      <c r="A34" s="81" t="s">
        <v>273</v>
      </c>
      <c r="B34" s="21">
        <f>'[2]NEW GAA'!E34</f>
        <v>20683735</v>
      </c>
      <c r="C34" s="48">
        <f>'[2]NEW GAA'!AT34</f>
        <v>39384</v>
      </c>
      <c r="D34" s="131">
        <f t="shared" si="7"/>
        <v>20723119</v>
      </c>
      <c r="E34" s="48">
        <f>[2]AUTO!BA34</f>
        <v>217837</v>
      </c>
      <c r="F34" s="81">
        <f>[2]UA!AZ34</f>
        <v>0</v>
      </c>
      <c r="G34" s="81"/>
      <c r="H34" s="81">
        <f>'[2]CONT-RA10924'!AO34</f>
        <v>0</v>
      </c>
      <c r="I34" s="81">
        <f t="shared" si="1"/>
        <v>20940956</v>
      </c>
    </row>
    <row r="35" spans="1:144">
      <c r="A35" s="81" t="s">
        <v>274</v>
      </c>
      <c r="B35" s="21">
        <f>'[2]NEW GAA'!E35</f>
        <v>139401244</v>
      </c>
      <c r="C35" s="48">
        <f>'[2]NEW GAA'!AT35</f>
        <v>686244</v>
      </c>
      <c r="D35" s="131">
        <f t="shared" si="7"/>
        <v>140087488</v>
      </c>
      <c r="E35" s="48">
        <f>[2]AUTO!BA35</f>
        <v>301826</v>
      </c>
      <c r="F35" s="81">
        <f>[2]UA!AZ35</f>
        <v>0</v>
      </c>
      <c r="G35" s="81"/>
      <c r="H35" s="81">
        <f>'[2]CONT-RA10924'!AO35</f>
        <v>0</v>
      </c>
      <c r="I35" s="81">
        <f t="shared" si="1"/>
        <v>140389314</v>
      </c>
    </row>
    <row r="36" spans="1:144">
      <c r="A36" s="81" t="s">
        <v>275</v>
      </c>
      <c r="B36" s="21">
        <f>'[2]NEW GAA'!E36</f>
        <v>3374743</v>
      </c>
      <c r="C36" s="48">
        <f>'[2]NEW GAA'!AT36</f>
        <v>1531</v>
      </c>
      <c r="D36" s="131">
        <f t="shared" si="7"/>
        <v>3376274</v>
      </c>
      <c r="E36" s="48">
        <f>[2]AUTO!BA36</f>
        <v>41371</v>
      </c>
      <c r="F36" s="81">
        <f>[2]UA!AZ36</f>
        <v>0</v>
      </c>
      <c r="G36" s="81"/>
      <c r="H36" s="81">
        <f>'[2]CONT-RA10924'!AO36</f>
        <v>0</v>
      </c>
      <c r="I36" s="81">
        <f t="shared" si="1"/>
        <v>3417645</v>
      </c>
    </row>
    <row r="37" spans="1:144">
      <c r="A37" s="81" t="s">
        <v>276</v>
      </c>
      <c r="B37" s="21">
        <f>'[2]NEW GAA'!E37</f>
        <v>5849415</v>
      </c>
      <c r="C37" s="48">
        <f>'[2]NEW GAA'!AT37</f>
        <v>896714</v>
      </c>
      <c r="D37" s="131">
        <f t="shared" si="7"/>
        <v>6746129</v>
      </c>
      <c r="E37" s="48">
        <f>[2]AUTO!BA37</f>
        <v>344458</v>
      </c>
      <c r="F37" s="81">
        <f>[2]UA!AZ37</f>
        <v>0</v>
      </c>
      <c r="G37" s="81"/>
      <c r="H37" s="81">
        <f>'[2]CONT-RA10924'!AO37</f>
        <v>0</v>
      </c>
      <c r="I37" s="81">
        <f t="shared" si="1"/>
        <v>7090587</v>
      </c>
    </row>
    <row r="38" spans="1:144">
      <c r="A38" s="81" t="s">
        <v>277</v>
      </c>
      <c r="B38" s="21">
        <f>'[2]NEW GAA'!E38</f>
        <v>66247333</v>
      </c>
      <c r="C38" s="48">
        <f>'[2]NEW GAA'!AT38</f>
        <v>817536</v>
      </c>
      <c r="D38" s="131">
        <f t="shared" si="7"/>
        <v>67064869</v>
      </c>
      <c r="E38" s="48">
        <f>[2]AUTO!BA38</f>
        <v>1940960</v>
      </c>
      <c r="F38" s="81">
        <f>[2]UA!AZ38</f>
        <v>1400038</v>
      </c>
      <c r="G38" s="81">
        <f>'[2]CONT-RA10924'!B38</f>
        <v>0</v>
      </c>
      <c r="H38" s="81">
        <f>'[2]CONT-RA10924'!AO38</f>
        <v>0</v>
      </c>
      <c r="I38" s="81">
        <f t="shared" si="1"/>
        <v>70405867</v>
      </c>
    </row>
    <row r="39" spans="1:144">
      <c r="A39" s="81" t="s">
        <v>278</v>
      </c>
      <c r="B39" s="21">
        <f>'[2]NEW GAA'!E39</f>
        <v>8809599</v>
      </c>
      <c r="C39" s="48">
        <f>'[2]NEW GAA'!AT39</f>
        <v>18632</v>
      </c>
      <c r="D39" s="131">
        <f t="shared" si="7"/>
        <v>8828231</v>
      </c>
      <c r="E39" s="48">
        <f>[2]AUTO!BA39</f>
        <v>232069</v>
      </c>
      <c r="F39" s="81">
        <f>[2]UA!AZ39</f>
        <v>0</v>
      </c>
      <c r="G39" s="81">
        <f>'[2]CONT-RA10924'!B39</f>
        <v>0</v>
      </c>
      <c r="H39" s="81">
        <f>'[2]CONT-RA10924'!AO39</f>
        <v>0</v>
      </c>
      <c r="I39" s="81">
        <f t="shared" si="1"/>
        <v>9060300</v>
      </c>
    </row>
    <row r="40" spans="1:144">
      <c r="A40" s="81" t="s">
        <v>279</v>
      </c>
      <c r="B40" s="21">
        <f>'[2]NEW GAA'!E40</f>
        <v>1266240</v>
      </c>
      <c r="C40" s="48">
        <f>'[2]NEW GAA'!AT40</f>
        <v>13884</v>
      </c>
      <c r="D40" s="131">
        <f t="shared" si="7"/>
        <v>1280124</v>
      </c>
      <c r="E40" s="48">
        <f>[2]AUTO!BA40</f>
        <v>53556</v>
      </c>
      <c r="F40" s="81">
        <f>[2]UA!AZ40</f>
        <v>0</v>
      </c>
      <c r="G40" s="81"/>
      <c r="H40" s="81">
        <f>'[2]CONT-RA10924'!AO40</f>
        <v>0</v>
      </c>
      <c r="I40" s="81">
        <f t="shared" si="1"/>
        <v>1333680</v>
      </c>
    </row>
    <row r="41" spans="1:144">
      <c r="A41" s="81" t="s">
        <v>280</v>
      </c>
      <c r="B41" s="21">
        <f>'[2]NEW GAA'!E41</f>
        <v>32498351</v>
      </c>
      <c r="C41" s="48">
        <f>'[2]NEW GAA'!AT41</f>
        <v>266355</v>
      </c>
      <c r="D41" s="131">
        <f t="shared" si="7"/>
        <v>32764706</v>
      </c>
      <c r="E41" s="48">
        <f>[2]AUTO!BA41</f>
        <v>250777</v>
      </c>
      <c r="F41" s="81">
        <f>[2]UA!AZ41</f>
        <v>219003</v>
      </c>
      <c r="G41" s="81">
        <f>'[2]CONT-RA10924'!B41</f>
        <v>0</v>
      </c>
      <c r="H41" s="81">
        <f>'[2]CONT-RA10924'!AO41</f>
        <v>0</v>
      </c>
      <c r="I41" s="81">
        <f t="shared" si="1"/>
        <v>33234486</v>
      </c>
    </row>
    <row r="42" spans="1:144">
      <c r="A42" s="81" t="s">
        <v>281</v>
      </c>
      <c r="B42" s="21">
        <f>'[2]NEW GAA'!E42</f>
        <v>3609</v>
      </c>
      <c r="C42" s="48">
        <f>'[2]NEW GAA'!AT42</f>
        <v>0</v>
      </c>
      <c r="D42" s="131">
        <f t="shared" si="7"/>
        <v>3609</v>
      </c>
      <c r="E42" s="48">
        <f>[2]AUTO!BA42</f>
        <v>254</v>
      </c>
      <c r="F42" s="81">
        <f>[2]UA!AZ42</f>
        <v>0</v>
      </c>
      <c r="G42" s="81"/>
      <c r="H42" s="81">
        <f>'[2]CONT-RA10924'!AO42</f>
        <v>0</v>
      </c>
      <c r="I42" s="81">
        <f t="shared" si="1"/>
        <v>3863</v>
      </c>
    </row>
    <row r="43" spans="1:144">
      <c r="A43" s="81" t="s">
        <v>282</v>
      </c>
      <c r="B43" s="21">
        <f>'[2]NEW GAA'!E43</f>
        <v>33660107</v>
      </c>
      <c r="C43" s="48">
        <f>'[2]NEW GAA'!AT43</f>
        <v>599150</v>
      </c>
      <c r="D43" s="131">
        <f t="shared" si="7"/>
        <v>34259257</v>
      </c>
      <c r="E43" s="48">
        <f>[2]AUTO!BA43</f>
        <v>990962</v>
      </c>
      <c r="F43" s="81">
        <f>[2]UA!AZ43</f>
        <v>0</v>
      </c>
      <c r="G43" s="81"/>
      <c r="H43" s="81">
        <f>'[2]CONT-RA10924'!AO43</f>
        <v>0</v>
      </c>
      <c r="I43" s="81">
        <f t="shared" si="1"/>
        <v>35250219</v>
      </c>
    </row>
    <row r="44" spans="1:144">
      <c r="A44" s="81" t="s">
        <v>283</v>
      </c>
      <c r="B44" s="21">
        <f>'[2]NEW GAA'!E44</f>
        <v>1540157</v>
      </c>
      <c r="C44" s="48">
        <f>'[2]NEW GAA'!AT44</f>
        <v>40914</v>
      </c>
      <c r="D44" s="131">
        <f t="shared" si="7"/>
        <v>1581071</v>
      </c>
      <c r="E44" s="48">
        <f>[2]AUTO!BA44</f>
        <v>97004</v>
      </c>
      <c r="F44" s="81">
        <f>[2]UA!AZ44</f>
        <v>0</v>
      </c>
      <c r="G44" s="81"/>
      <c r="H44" s="81">
        <f>'[2]CONT-RA10924'!AO44</f>
        <v>0</v>
      </c>
      <c r="I44" s="81">
        <f t="shared" si="1"/>
        <v>1678075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357"/>
      <c r="CF44" s="357"/>
      <c r="CG44" s="357"/>
      <c r="CH44" s="357"/>
      <c r="CI44" s="357"/>
      <c r="CJ44" s="357"/>
      <c r="CK44" s="357"/>
      <c r="CL44" s="357"/>
      <c r="CM44" s="357"/>
      <c r="CN44" s="357"/>
      <c r="CO44" s="357"/>
      <c r="CP44" s="357"/>
      <c r="CQ44" s="357"/>
      <c r="CR44" s="357"/>
      <c r="CS44" s="357"/>
      <c r="CT44" s="357"/>
      <c r="CU44" s="357"/>
      <c r="CV44" s="357"/>
      <c r="CW44" s="357"/>
      <c r="CX44" s="357"/>
      <c r="CY44" s="357"/>
      <c r="CZ44" s="357"/>
      <c r="DA44" s="357"/>
      <c r="DB44" s="357"/>
      <c r="DC44" s="357"/>
      <c r="DD44" s="357"/>
      <c r="DE44" s="357"/>
      <c r="DF44" s="357"/>
      <c r="DG44" s="357"/>
      <c r="DH44" s="357"/>
      <c r="DI44" s="357"/>
      <c r="DJ44" s="357"/>
      <c r="DK44" s="357"/>
      <c r="DL44" s="357"/>
      <c r="DM44" s="357"/>
      <c r="DN44" s="357"/>
      <c r="DO44" s="357"/>
      <c r="DP44" s="357"/>
      <c r="DQ44" s="357"/>
      <c r="DR44" s="357"/>
      <c r="DS44" s="357"/>
      <c r="DT44" s="357"/>
      <c r="DU44" s="357"/>
      <c r="DV44" s="357"/>
      <c r="DW44" s="357"/>
      <c r="DX44" s="357"/>
      <c r="DY44" s="357"/>
      <c r="DZ44" s="357"/>
      <c r="EA44" s="357"/>
      <c r="EB44" s="357"/>
      <c r="EC44" s="357"/>
      <c r="ED44" s="357"/>
      <c r="EE44" s="357"/>
      <c r="EF44" s="357"/>
      <c r="EG44" s="357"/>
      <c r="EH44" s="357"/>
      <c r="EI44" s="357"/>
      <c r="EJ44" s="357"/>
      <c r="EK44" s="357"/>
      <c r="EL44" s="357"/>
      <c r="EM44" s="357"/>
      <c r="EN44" s="357"/>
    </row>
    <row r="45" spans="1:144">
      <c r="A45" s="81" t="s">
        <v>284</v>
      </c>
      <c r="B45" s="21">
        <f>'[2]NEW GAA'!E45</f>
        <v>10882543</v>
      </c>
      <c r="C45" s="48">
        <f>'[2]NEW GAA'!AT45</f>
        <v>115818</v>
      </c>
      <c r="D45" s="131">
        <f t="shared" si="7"/>
        <v>10998361</v>
      </c>
      <c r="E45" s="48">
        <f>[2]AUTO!BA45</f>
        <v>924232</v>
      </c>
      <c r="F45" s="81">
        <f>[2]UA!AZ45</f>
        <v>0</v>
      </c>
      <c r="G45" s="81"/>
      <c r="H45" s="81">
        <f>'[2]CONT-RA10924'!AO45</f>
        <v>0</v>
      </c>
      <c r="I45" s="81">
        <f t="shared" si="1"/>
        <v>11922593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</row>
    <row r="46" spans="1:144">
      <c r="A46" s="81" t="s">
        <v>285</v>
      </c>
      <c r="B46" s="21">
        <f>'[2]NEW GAA'!E46</f>
        <v>15932547</v>
      </c>
      <c r="C46" s="48">
        <f>'[2]NEW GAA'!AT46</f>
        <v>66803</v>
      </c>
      <c r="D46" s="131">
        <f t="shared" si="7"/>
        <v>15999350</v>
      </c>
      <c r="E46" s="48">
        <f>[2]AUTO!BA46</f>
        <v>219013</v>
      </c>
      <c r="F46" s="81">
        <f>[2]UA!AZ46</f>
        <v>0</v>
      </c>
      <c r="G46" s="81"/>
      <c r="H46" s="81">
        <f>'[2]CONT-RA10924'!AO46</f>
        <v>0</v>
      </c>
      <c r="I46" s="81">
        <f t="shared" si="1"/>
        <v>16218363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</row>
    <row r="47" spans="1:144">
      <c r="A47" s="81" t="s">
        <v>286</v>
      </c>
      <c r="B47" s="21">
        <f>'[2]NEW GAA'!E47</f>
        <v>2646226</v>
      </c>
      <c r="C47" s="48">
        <f>'[2]NEW GAA'!AT47</f>
        <v>4574</v>
      </c>
      <c r="D47" s="131">
        <f t="shared" si="7"/>
        <v>2650800</v>
      </c>
      <c r="E47" s="48">
        <f>[2]AUTO!BA47</f>
        <v>91084</v>
      </c>
      <c r="F47" s="81">
        <f>[2]UA!AZ47</f>
        <v>0</v>
      </c>
      <c r="G47" s="81"/>
      <c r="H47" s="81">
        <f>'[2]CONT-RA10924'!AO47</f>
        <v>0</v>
      </c>
      <c r="I47" s="81">
        <f t="shared" si="1"/>
        <v>2741884</v>
      </c>
    </row>
    <row r="48" spans="1:144">
      <c r="A48" s="81" t="s">
        <v>287</v>
      </c>
      <c r="B48" s="21">
        <f>'[2]NEW GAA'!E48</f>
        <v>690149</v>
      </c>
      <c r="C48" s="48">
        <f>'[2]NEW GAA'!AT48</f>
        <v>2858</v>
      </c>
      <c r="D48" s="131">
        <f t="shared" si="7"/>
        <v>693007</v>
      </c>
      <c r="E48" s="48">
        <f>[2]AUTO!BA48</f>
        <v>26104</v>
      </c>
      <c r="F48" s="81">
        <f>[2]UA!AZ48</f>
        <v>0</v>
      </c>
      <c r="G48" s="81"/>
      <c r="H48" s="81">
        <f>'[2]CONT-RA10924'!AO48</f>
        <v>0</v>
      </c>
      <c r="I48" s="81">
        <f t="shared" si="1"/>
        <v>719111</v>
      </c>
    </row>
    <row r="49" spans="1:9" hidden="1">
      <c r="A49" s="81"/>
      <c r="B49" s="21"/>
      <c r="C49" s="48"/>
      <c r="D49" s="131"/>
      <c r="E49" s="48"/>
      <c r="F49" s="81"/>
      <c r="G49" s="81"/>
      <c r="H49" s="81"/>
      <c r="I49" s="81">
        <f t="shared" si="1"/>
        <v>0</v>
      </c>
    </row>
    <row r="50" spans="1:9">
      <c r="A50" s="81" t="s">
        <v>288</v>
      </c>
      <c r="B50" s="53">
        <f t="shared" ref="B50:I50" si="8">SUM(B51:B54)+SUM(B57:B70)+SUM(B75:B91)</f>
        <v>68950479</v>
      </c>
      <c r="C50" s="358">
        <f t="shared" si="8"/>
        <v>662502</v>
      </c>
      <c r="D50" s="359">
        <f t="shared" si="8"/>
        <v>69612981</v>
      </c>
      <c r="E50" s="358">
        <f t="shared" si="8"/>
        <v>2933634</v>
      </c>
      <c r="F50" s="52">
        <f t="shared" si="8"/>
        <v>0</v>
      </c>
      <c r="G50" s="52">
        <f t="shared" si="8"/>
        <v>0</v>
      </c>
      <c r="H50" s="52">
        <f t="shared" si="8"/>
        <v>0</v>
      </c>
      <c r="I50" s="360">
        <f t="shared" si="8"/>
        <v>72546615</v>
      </c>
    </row>
    <row r="51" spans="1:9">
      <c r="A51" s="81" t="s">
        <v>94</v>
      </c>
      <c r="B51" s="21">
        <f>'[2]NEW GAA'!E51</f>
        <v>75057</v>
      </c>
      <c r="C51" s="48">
        <f>'[2]NEW GAA'!AT51</f>
        <v>0</v>
      </c>
      <c r="D51" s="131">
        <f>SUM(B51:C51)</f>
        <v>75057</v>
      </c>
      <c r="E51" s="48">
        <f>[2]AUTO!BA51</f>
        <v>0</v>
      </c>
      <c r="F51" s="81">
        <f>[2]UA!AZ51</f>
        <v>0</v>
      </c>
      <c r="G51" s="81"/>
      <c r="H51" s="81">
        <f>'[2]CONT-RA10924'!AO51</f>
        <v>0</v>
      </c>
      <c r="I51" s="81">
        <f t="shared" si="1"/>
        <v>75057</v>
      </c>
    </row>
    <row r="52" spans="1:9">
      <c r="A52" s="81" t="s">
        <v>95</v>
      </c>
      <c r="B52" s="21">
        <f>'[2]NEW GAA'!E52</f>
        <v>163696</v>
      </c>
      <c r="C52" s="48">
        <f>'[2]NEW GAA'!AT52</f>
        <v>0</v>
      </c>
      <c r="D52" s="131">
        <f>SUM(B52:C52)</f>
        <v>163696</v>
      </c>
      <c r="E52" s="48">
        <f>[2]AUTO!BA52</f>
        <v>2773</v>
      </c>
      <c r="F52" s="81">
        <f>[2]UA!AZ52</f>
        <v>0</v>
      </c>
      <c r="G52" s="81"/>
      <c r="H52" s="81">
        <f>'[2]CONT-RA10924'!AO52</f>
        <v>0</v>
      </c>
      <c r="I52" s="81">
        <f t="shared" si="1"/>
        <v>166469</v>
      </c>
    </row>
    <row r="53" spans="1:9">
      <c r="A53" s="81" t="s">
        <v>96</v>
      </c>
      <c r="B53" s="21">
        <f>'[2]NEW GAA'!E53</f>
        <v>82429</v>
      </c>
      <c r="C53" s="48">
        <f>'[2]NEW GAA'!AT53</f>
        <v>1505</v>
      </c>
      <c r="D53" s="131">
        <f>SUM(B53:C53)</f>
        <v>83934</v>
      </c>
      <c r="E53" s="48">
        <f>[2]AUTO!BA53</f>
        <v>2784</v>
      </c>
      <c r="F53" s="81">
        <f>[2]UA!AZ53</f>
        <v>0</v>
      </c>
      <c r="G53" s="81"/>
      <c r="H53" s="81">
        <f>'[2]CONT-RA10924'!AO53</f>
        <v>0</v>
      </c>
      <c r="I53" s="81">
        <f t="shared" si="1"/>
        <v>86718</v>
      </c>
    </row>
    <row r="54" spans="1:9">
      <c r="A54" s="81" t="s">
        <v>97</v>
      </c>
      <c r="B54" s="21">
        <f>+B55+B56</f>
        <v>49174258</v>
      </c>
      <c r="C54" s="48">
        <f t="shared" ref="C54:I54" si="9">+C55+C56</f>
        <v>6007</v>
      </c>
      <c r="D54" s="131">
        <f t="shared" si="9"/>
        <v>49180265</v>
      </c>
      <c r="E54" s="48">
        <f t="shared" si="9"/>
        <v>1107757</v>
      </c>
      <c r="F54" s="81">
        <f t="shared" si="9"/>
        <v>0</v>
      </c>
      <c r="G54" s="81">
        <f t="shared" si="9"/>
        <v>0</v>
      </c>
      <c r="H54" s="81">
        <f t="shared" si="9"/>
        <v>0</v>
      </c>
      <c r="I54" s="81">
        <f t="shared" si="9"/>
        <v>50288022</v>
      </c>
    </row>
    <row r="55" spans="1:9" hidden="1">
      <c r="A55" s="81" t="s">
        <v>98</v>
      </c>
      <c r="B55" s="21">
        <f>'[2]NEW GAA'!E55</f>
        <v>48856225</v>
      </c>
      <c r="C55" s="48">
        <f>'[2]NEW GAA'!AT55</f>
        <v>1785</v>
      </c>
      <c r="D55" s="131">
        <f>SUM(B55:C55)</f>
        <v>48858010</v>
      </c>
      <c r="E55" s="48">
        <f>[2]AUTO!BA55</f>
        <v>1086222</v>
      </c>
      <c r="F55" s="81">
        <f>[2]UA!AZ55</f>
        <v>0</v>
      </c>
      <c r="G55" s="81"/>
      <c r="H55" s="81">
        <f>'[2]CONT-RA10924'!AO55</f>
        <v>0</v>
      </c>
      <c r="I55" s="81">
        <f t="shared" si="1"/>
        <v>49944232</v>
      </c>
    </row>
    <row r="56" spans="1:9" hidden="1">
      <c r="A56" s="81" t="s">
        <v>99</v>
      </c>
      <c r="B56" s="21">
        <f>'[2]NEW GAA'!E56</f>
        <v>318033</v>
      </c>
      <c r="C56" s="48">
        <f>'[2]NEW GAA'!AT56</f>
        <v>4222</v>
      </c>
      <c r="D56" s="131">
        <f>SUM(B56:C56)</f>
        <v>322255</v>
      </c>
      <c r="E56" s="48">
        <f>[2]AUTO!BA56</f>
        <v>21535</v>
      </c>
      <c r="F56" s="81">
        <f>[2]UA!AZ56</f>
        <v>0</v>
      </c>
      <c r="G56" s="81"/>
      <c r="H56" s="81">
        <f>'[2]CONT-RA10924'!AO56</f>
        <v>0</v>
      </c>
      <c r="I56" s="81">
        <f t="shared" si="1"/>
        <v>343790</v>
      </c>
    </row>
    <row r="57" spans="1:9">
      <c r="A57" s="81" t="s">
        <v>100</v>
      </c>
      <c r="B57" s="21">
        <f>'[2]NEW GAA'!E57</f>
        <v>101167</v>
      </c>
      <c r="C57" s="48">
        <f>'[2]NEW GAA'!AT57</f>
        <v>1749</v>
      </c>
      <c r="D57" s="131">
        <f>SUM(B57:C57)</f>
        <v>102916</v>
      </c>
      <c r="E57" s="48">
        <f>[2]AUTO!BA57</f>
        <v>3653</v>
      </c>
      <c r="F57" s="81">
        <f>[2]UA!AZ57</f>
        <v>0</v>
      </c>
      <c r="G57" s="81"/>
      <c r="H57" s="81">
        <f>'[2]CONT-RA10924'!AO57</f>
        <v>0</v>
      </c>
      <c r="I57" s="81">
        <f t="shared" si="1"/>
        <v>106569</v>
      </c>
    </row>
    <row r="58" spans="1:9">
      <c r="A58" s="81" t="s">
        <v>101</v>
      </c>
      <c r="B58" s="21">
        <f>'[2]NEW GAA'!E58</f>
        <v>520034</v>
      </c>
      <c r="C58" s="48">
        <f>'[2]NEW GAA'!AT58</f>
        <v>81318</v>
      </c>
      <c r="D58" s="131">
        <f>SUM(B58:C58)</f>
        <v>601352</v>
      </c>
      <c r="E58" s="48">
        <f>[2]AUTO!BA58</f>
        <v>29086</v>
      </c>
      <c r="F58" s="81"/>
      <c r="G58" s="81"/>
      <c r="H58" s="81"/>
      <c r="I58" s="81">
        <f t="shared" si="1"/>
        <v>630438</v>
      </c>
    </row>
    <row r="59" spans="1:9">
      <c r="A59" s="81" t="s">
        <v>102</v>
      </c>
      <c r="B59" s="21">
        <f>'[2]NEW GAA'!E59</f>
        <v>150927</v>
      </c>
      <c r="C59" s="48">
        <f>'[2]NEW GAA'!AT59</f>
        <v>12639</v>
      </c>
      <c r="D59" s="131">
        <f>SUM(B59:C59)</f>
        <v>163566</v>
      </c>
      <c r="E59" s="48">
        <f>[2]AUTO!BA59</f>
        <v>82014</v>
      </c>
      <c r="F59" s="81">
        <f>[2]UA!AZ59</f>
        <v>0</v>
      </c>
      <c r="G59" s="81"/>
      <c r="H59" s="81">
        <f>'[2]CONT-RA10924'!AO59</f>
        <v>0</v>
      </c>
      <c r="I59" s="81">
        <f t="shared" si="1"/>
        <v>245580</v>
      </c>
    </row>
    <row r="60" spans="1:9">
      <c r="A60" s="81" t="s">
        <v>103</v>
      </c>
      <c r="B60" s="21">
        <f>'[2]NEW GAA'!E60</f>
        <v>380242</v>
      </c>
      <c r="C60" s="48">
        <f>'[2]NEW GAA'!AT60</f>
        <v>77273</v>
      </c>
      <c r="D60" s="131">
        <f t="shared" ref="D60:D69" si="10">SUM(B60:C60)</f>
        <v>457515</v>
      </c>
      <c r="E60" s="48">
        <f>[2]AUTO!BA60</f>
        <v>15380</v>
      </c>
      <c r="F60" s="81">
        <f>[2]UA!AZ60</f>
        <v>0</v>
      </c>
      <c r="G60" s="81"/>
      <c r="H60" s="81">
        <f>'[2]CONT-RA10924'!AO60</f>
        <v>0</v>
      </c>
      <c r="I60" s="81">
        <f t="shared" ref="I60:I69" si="11">SUM(D60:H60)</f>
        <v>472895</v>
      </c>
    </row>
    <row r="61" spans="1:9">
      <c r="A61" s="81" t="s">
        <v>104</v>
      </c>
      <c r="B61" s="21">
        <f>'[2]NEW GAA'!E61</f>
        <v>107879</v>
      </c>
      <c r="C61" s="48">
        <f>'[2]NEW GAA'!AT61</f>
        <v>100</v>
      </c>
      <c r="D61" s="131">
        <f>SUM(B61:C61)</f>
        <v>107979</v>
      </c>
      <c r="E61" s="48">
        <f>[2]AUTO!BA61</f>
        <v>37608</v>
      </c>
      <c r="F61" s="81">
        <f>[2]UA!AZ61</f>
        <v>0</v>
      </c>
      <c r="G61" s="81"/>
      <c r="H61" s="81">
        <f>'[2]CONT-RA10924'!AO61</f>
        <v>0</v>
      </c>
      <c r="I61" s="81">
        <f>SUM(D61:H61)</f>
        <v>145587</v>
      </c>
    </row>
    <row r="62" spans="1:9">
      <c r="A62" s="81" t="s">
        <v>105</v>
      </c>
      <c r="B62" s="21">
        <f>'[2]NEW GAA'!E62</f>
        <v>120517</v>
      </c>
      <c r="C62" s="48">
        <f>'[2]NEW GAA'!AT62</f>
        <v>32990</v>
      </c>
      <c r="D62" s="131">
        <f t="shared" si="10"/>
        <v>153507</v>
      </c>
      <c r="E62" s="48">
        <f>[2]AUTO!BA62</f>
        <v>7339</v>
      </c>
      <c r="F62" s="81">
        <f>[2]UA!AZ62</f>
        <v>0</v>
      </c>
      <c r="G62" s="81"/>
      <c r="H62" s="81">
        <f>'[2]CONT-RA10924'!AO62</f>
        <v>0</v>
      </c>
      <c r="I62" s="81">
        <f t="shared" si="11"/>
        <v>160846</v>
      </c>
    </row>
    <row r="63" spans="1:9">
      <c r="A63" s="81" t="s">
        <v>106</v>
      </c>
      <c r="B63" s="21">
        <f>'[2]NEW GAA'!E63</f>
        <v>128839</v>
      </c>
      <c r="C63" s="48">
        <f>'[2]NEW GAA'!AT63</f>
        <v>2149</v>
      </c>
      <c r="D63" s="131">
        <f t="shared" si="10"/>
        <v>130988</v>
      </c>
      <c r="E63" s="48">
        <f>[2]AUTO!BA63</f>
        <v>15876</v>
      </c>
      <c r="F63" s="81">
        <f>[2]UA!AZ63</f>
        <v>0</v>
      </c>
      <c r="G63" s="81"/>
      <c r="H63" s="81">
        <f>'[2]CONT-RA10924'!AO63</f>
        <v>0</v>
      </c>
      <c r="I63" s="81">
        <f t="shared" si="11"/>
        <v>146864</v>
      </c>
    </row>
    <row r="64" spans="1:9" ht="13.5" customHeight="1">
      <c r="A64" s="81" t="s">
        <v>107</v>
      </c>
      <c r="B64" s="21">
        <f>'[2]NEW GAA'!E64</f>
        <v>150757</v>
      </c>
      <c r="C64" s="48">
        <f>'[2]NEW GAA'!AT64</f>
        <v>36</v>
      </c>
      <c r="D64" s="131">
        <f t="shared" si="10"/>
        <v>150793</v>
      </c>
      <c r="E64" s="48">
        <f>[2]AUTO!BA64</f>
        <v>5848</v>
      </c>
      <c r="F64" s="81">
        <f>[2]UA!AZ64</f>
        <v>0</v>
      </c>
      <c r="G64" s="81"/>
      <c r="H64" s="81">
        <f>'[2]CONT-RA10924'!AO64</f>
        <v>0</v>
      </c>
      <c r="I64" s="81">
        <f t="shared" si="11"/>
        <v>156641</v>
      </c>
    </row>
    <row r="65" spans="1:9">
      <c r="A65" s="81" t="s">
        <v>108</v>
      </c>
      <c r="B65" s="21">
        <f>'[2]NEW GAA'!E65</f>
        <v>240382</v>
      </c>
      <c r="C65" s="48">
        <f>'[2]NEW GAA'!AT65</f>
        <v>10843</v>
      </c>
      <c r="D65" s="131">
        <f t="shared" si="10"/>
        <v>251225</v>
      </c>
      <c r="E65" s="48">
        <f>[2]AUTO!BA65</f>
        <v>302324</v>
      </c>
      <c r="F65" s="81">
        <f>[2]UA!AZ65</f>
        <v>0</v>
      </c>
      <c r="G65" s="81"/>
      <c r="H65" s="81">
        <f>'[2]CONT-RA10924'!AO65</f>
        <v>0</v>
      </c>
      <c r="I65" s="81">
        <f t="shared" si="11"/>
        <v>553549</v>
      </c>
    </row>
    <row r="66" spans="1:9">
      <c r="A66" s="81" t="s">
        <v>109</v>
      </c>
      <c r="B66" s="21">
        <f>'[2]NEW GAA'!E66</f>
        <v>148932</v>
      </c>
      <c r="C66" s="48">
        <f>'[2]NEW GAA'!AT66</f>
        <v>429</v>
      </c>
      <c r="D66" s="131">
        <f t="shared" si="10"/>
        <v>149361</v>
      </c>
      <c r="E66" s="48">
        <f>[2]AUTO!BA66</f>
        <v>3899</v>
      </c>
      <c r="F66" s="81">
        <f>[2]UA!AZ66</f>
        <v>0</v>
      </c>
      <c r="G66" s="81"/>
      <c r="H66" s="81">
        <f>'[2]CONT-RA10924'!AO66</f>
        <v>0</v>
      </c>
      <c r="I66" s="81">
        <f t="shared" si="11"/>
        <v>153260</v>
      </c>
    </row>
    <row r="67" spans="1:9">
      <c r="A67" s="81" t="s">
        <v>110</v>
      </c>
      <c r="B67" s="21">
        <f>'[2]NEW GAA'!E67</f>
        <v>170777</v>
      </c>
      <c r="C67" s="48">
        <f>'[2]NEW GAA'!AT67</f>
        <v>0</v>
      </c>
      <c r="D67" s="131">
        <f t="shared" si="10"/>
        <v>170777</v>
      </c>
      <c r="E67" s="48">
        <f>[2]AUTO!BA67</f>
        <v>5294</v>
      </c>
      <c r="F67" s="81">
        <f>[2]UA!AZ67</f>
        <v>0</v>
      </c>
      <c r="G67" s="81"/>
      <c r="H67" s="81">
        <f>'[2]CONT-RA10924'!AO67</f>
        <v>0</v>
      </c>
      <c r="I67" s="81">
        <f t="shared" si="11"/>
        <v>176071</v>
      </c>
    </row>
    <row r="68" spans="1:9">
      <c r="A68" s="81" t="s">
        <v>111</v>
      </c>
      <c r="B68" s="21">
        <f>'[2]NEW GAA'!E68</f>
        <v>28732</v>
      </c>
      <c r="C68" s="48">
        <f>'[2]NEW GAA'!AT68</f>
        <v>28</v>
      </c>
      <c r="D68" s="131">
        <f t="shared" si="10"/>
        <v>28760</v>
      </c>
      <c r="E68" s="48">
        <f>[2]AUTO!BA68</f>
        <v>59565</v>
      </c>
      <c r="F68" s="81">
        <f>[2]UA!AZ68</f>
        <v>0</v>
      </c>
      <c r="G68" s="81"/>
      <c r="H68" s="81">
        <f>'[2]CONT-RA10924'!AO68</f>
        <v>0</v>
      </c>
      <c r="I68" s="81">
        <f t="shared" si="11"/>
        <v>88325</v>
      </c>
    </row>
    <row r="69" spans="1:9">
      <c r="A69" s="81" t="s">
        <v>112</v>
      </c>
      <c r="B69" s="21">
        <f>'[2]NEW GAA'!E69</f>
        <v>223677</v>
      </c>
      <c r="C69" s="48">
        <f>'[2]NEW GAA'!AT69</f>
        <v>0</v>
      </c>
      <c r="D69" s="131">
        <f t="shared" si="10"/>
        <v>223677</v>
      </c>
      <c r="E69" s="48">
        <f>[2]AUTO!BA69</f>
        <v>7980</v>
      </c>
      <c r="F69" s="81">
        <f>[2]UA!AZ69</f>
        <v>0</v>
      </c>
      <c r="G69" s="81"/>
      <c r="H69" s="81">
        <f>'[2]CONT-RA10924'!AO69</f>
        <v>0</v>
      </c>
      <c r="I69" s="81">
        <f t="shared" si="11"/>
        <v>231657</v>
      </c>
    </row>
    <row r="70" spans="1:9">
      <c r="A70" s="141" t="s">
        <v>113</v>
      </c>
      <c r="B70" s="82">
        <f t="shared" ref="B70:G70" si="12">SUM(B71:B74)</f>
        <v>1500973</v>
      </c>
      <c r="C70" s="361">
        <f t="shared" si="12"/>
        <v>3093</v>
      </c>
      <c r="D70" s="188">
        <f t="shared" si="12"/>
        <v>1504066</v>
      </c>
      <c r="E70" s="361">
        <f t="shared" si="12"/>
        <v>706614</v>
      </c>
      <c r="F70" s="362">
        <f t="shared" si="12"/>
        <v>0</v>
      </c>
      <c r="G70" s="362">
        <f t="shared" si="12"/>
        <v>0</v>
      </c>
      <c r="H70" s="362"/>
      <c r="I70" s="362">
        <f t="shared" si="1"/>
        <v>2210680</v>
      </c>
    </row>
    <row r="71" spans="1:9">
      <c r="A71" s="141" t="s">
        <v>114</v>
      </c>
      <c r="B71" s="21">
        <f>'[2]NEW GAA'!E71</f>
        <v>205210</v>
      </c>
      <c r="C71" s="48">
        <f>'[2]NEW GAA'!AT71</f>
        <v>1040</v>
      </c>
      <c r="D71" s="131">
        <f t="shared" ref="D71:D93" si="13">SUM(B71:C71)</f>
        <v>206250</v>
      </c>
      <c r="E71" s="48">
        <f>[2]AUTO!BA71</f>
        <v>690438</v>
      </c>
      <c r="F71" s="81">
        <f>[2]UA!AZ71</f>
        <v>0</v>
      </c>
      <c r="G71" s="81">
        <f>'[2]CONT-RA10924'!B71</f>
        <v>0</v>
      </c>
      <c r="H71" s="81">
        <f>'[2]CONT-RA10924'!AO71</f>
        <v>0</v>
      </c>
      <c r="I71" s="81">
        <f t="shared" si="1"/>
        <v>896688</v>
      </c>
    </row>
    <row r="72" spans="1:9">
      <c r="A72" s="141" t="s">
        <v>115</v>
      </c>
      <c r="B72" s="21">
        <f>'[2]NEW GAA'!E72</f>
        <v>534423</v>
      </c>
      <c r="C72" s="48">
        <f>'[2]NEW GAA'!AT72</f>
        <v>1754</v>
      </c>
      <c r="D72" s="131">
        <f t="shared" si="13"/>
        <v>536177</v>
      </c>
      <c r="E72" s="48">
        <f>[2]AUTO!BA72</f>
        <v>5937</v>
      </c>
      <c r="F72" s="81">
        <f>[2]UA!AZ72</f>
        <v>0</v>
      </c>
      <c r="G72" s="81"/>
      <c r="H72" s="81">
        <f>'[2]CONT-RA10924'!AO72</f>
        <v>0</v>
      </c>
      <c r="I72" s="81">
        <f t="shared" si="1"/>
        <v>542114</v>
      </c>
    </row>
    <row r="73" spans="1:9">
      <c r="A73" s="141" t="s">
        <v>116</v>
      </c>
      <c r="B73" s="21">
        <f>'[2]NEW GAA'!E73</f>
        <v>329595</v>
      </c>
      <c r="C73" s="48">
        <f>'[2]NEW GAA'!AT73</f>
        <v>0</v>
      </c>
      <c r="D73" s="131">
        <f t="shared" si="13"/>
        <v>329595</v>
      </c>
      <c r="E73" s="48">
        <f>[2]AUTO!BA73</f>
        <v>5632</v>
      </c>
      <c r="F73" s="81">
        <f>[2]UA!AZ73</f>
        <v>0</v>
      </c>
      <c r="G73" s="81"/>
      <c r="H73" s="81">
        <f>'[2]CONT-RA10924'!AO73</f>
        <v>0</v>
      </c>
      <c r="I73" s="81">
        <f t="shared" si="1"/>
        <v>335227</v>
      </c>
    </row>
    <row r="74" spans="1:9">
      <c r="A74" s="141" t="s">
        <v>117</v>
      </c>
      <c r="B74" s="21">
        <f>'[2]NEW GAA'!E74</f>
        <v>431745</v>
      </c>
      <c r="C74" s="48">
        <f>'[2]NEW GAA'!AT74</f>
        <v>299</v>
      </c>
      <c r="D74" s="131">
        <f t="shared" si="13"/>
        <v>432044</v>
      </c>
      <c r="E74" s="48">
        <f>[2]AUTO!BA74</f>
        <v>4607</v>
      </c>
      <c r="F74" s="81">
        <f>[2]UA!AZ74</f>
        <v>0</v>
      </c>
      <c r="G74" s="81"/>
      <c r="H74" s="81">
        <f>'[2]CONT-RA10924'!AO74</f>
        <v>0</v>
      </c>
      <c r="I74" s="81">
        <f t="shared" si="1"/>
        <v>436651</v>
      </c>
    </row>
    <row r="75" spans="1:9">
      <c r="A75" s="141" t="s">
        <v>118</v>
      </c>
      <c r="B75" s="21">
        <f>'[2]NEW GAA'!E75</f>
        <v>965889</v>
      </c>
      <c r="C75" s="48">
        <f>'[2]NEW GAA'!AT75</f>
        <v>16278</v>
      </c>
      <c r="D75" s="131">
        <f t="shared" si="13"/>
        <v>982167</v>
      </c>
      <c r="E75" s="48">
        <f>[2]AUTO!BA75</f>
        <v>56170</v>
      </c>
      <c r="F75" s="81">
        <f>[2]UA!AZ75</f>
        <v>0</v>
      </c>
      <c r="G75" s="81"/>
      <c r="H75" s="81">
        <f>'[2]CONT-RA10924'!AO75</f>
        <v>0</v>
      </c>
      <c r="I75" s="81">
        <f t="shared" ref="I75:I90" si="14">SUM(D75:H75)</f>
        <v>1038337</v>
      </c>
    </row>
    <row r="76" spans="1:9">
      <c r="A76" s="141" t="s">
        <v>119</v>
      </c>
      <c r="B76" s="21">
        <f>'[2]NEW GAA'!E76</f>
        <v>514953</v>
      </c>
      <c r="C76" s="48">
        <f>'[2]NEW GAA'!AT76</f>
        <v>78771</v>
      </c>
      <c r="D76" s="131">
        <f t="shared" si="13"/>
        <v>593724</v>
      </c>
      <c r="E76" s="48">
        <f>[2]AUTO!BA76</f>
        <v>38796</v>
      </c>
      <c r="F76" s="81">
        <f>[2]UA!AZ76</f>
        <v>0</v>
      </c>
      <c r="G76" s="81"/>
      <c r="H76" s="81">
        <f>'[2]CONT-RA10924'!AO76</f>
        <v>0</v>
      </c>
      <c r="I76" s="81">
        <f t="shared" si="14"/>
        <v>632520</v>
      </c>
    </row>
    <row r="77" spans="1:9">
      <c r="A77" s="141" t="s">
        <v>120</v>
      </c>
      <c r="B77" s="21">
        <f>'[2]NEW GAA'!E77</f>
        <v>866398</v>
      </c>
      <c r="C77" s="48">
        <f>'[2]NEW GAA'!AT77</f>
        <v>10667</v>
      </c>
      <c r="D77" s="131">
        <f t="shared" si="13"/>
        <v>877065</v>
      </c>
      <c r="E77" s="48">
        <f>[2]AUTO!BA77</f>
        <v>45042</v>
      </c>
      <c r="F77" s="81">
        <f>[2]UA!AZ77</f>
        <v>0</v>
      </c>
      <c r="G77" s="81"/>
      <c r="H77" s="81">
        <f>'[2]CONT-RA10924'!AO77</f>
        <v>0</v>
      </c>
      <c r="I77" s="81">
        <f t="shared" si="14"/>
        <v>922107</v>
      </c>
    </row>
    <row r="78" spans="1:9">
      <c r="A78" s="141" t="s">
        <v>121</v>
      </c>
      <c r="B78" s="21">
        <f>'[2]NEW GAA'!E78</f>
        <v>260808</v>
      </c>
      <c r="C78" s="48">
        <f>'[2]NEW GAA'!AT78</f>
        <v>0</v>
      </c>
      <c r="D78" s="131">
        <f t="shared" si="13"/>
        <v>260808</v>
      </c>
      <c r="E78" s="48">
        <f>[2]AUTO!BA78</f>
        <v>6523</v>
      </c>
      <c r="F78" s="81">
        <f>[2]UA!AZ78</f>
        <v>0</v>
      </c>
      <c r="G78" s="81"/>
      <c r="H78" s="81">
        <f>'[2]CONT-RA10924'!AO78</f>
        <v>0</v>
      </c>
      <c r="I78" s="81">
        <f t="shared" si="14"/>
        <v>267331</v>
      </c>
    </row>
    <row r="79" spans="1:9">
      <c r="A79" s="141" t="s">
        <v>122</v>
      </c>
      <c r="B79" s="21">
        <f>'[2]NEW GAA'!E79</f>
        <v>164567</v>
      </c>
      <c r="C79" s="48">
        <f>'[2]NEW GAA'!AT79</f>
        <v>513</v>
      </c>
      <c r="D79" s="131">
        <f t="shared" si="13"/>
        <v>165080</v>
      </c>
      <c r="E79" s="48">
        <f>[2]AUTO!BA79</f>
        <v>3791</v>
      </c>
      <c r="F79" s="81">
        <f>[2]UA!AZ79</f>
        <v>0</v>
      </c>
      <c r="G79" s="81"/>
      <c r="H79" s="81">
        <f>'[2]CONT-RA10924'!AO79</f>
        <v>0</v>
      </c>
      <c r="I79" s="81">
        <f t="shared" si="14"/>
        <v>168871</v>
      </c>
    </row>
    <row r="80" spans="1:9">
      <c r="A80" s="141" t="s">
        <v>123</v>
      </c>
      <c r="B80" s="21">
        <f>'[2]NEW GAA'!E80</f>
        <v>755107</v>
      </c>
      <c r="C80" s="48">
        <f>'[2]NEW GAA'!AT80</f>
        <v>631</v>
      </c>
      <c r="D80" s="131">
        <f t="shared" si="13"/>
        <v>755738</v>
      </c>
      <c r="E80" s="48">
        <f>[2]AUTO!BA80</f>
        <v>27386</v>
      </c>
      <c r="F80" s="81">
        <f>[2]UA!AZ80</f>
        <v>0</v>
      </c>
      <c r="G80" s="81"/>
      <c r="H80" s="81">
        <f>'[2]CONT-RA10924'!AO80</f>
        <v>0</v>
      </c>
      <c r="I80" s="81">
        <f t="shared" si="14"/>
        <v>783124</v>
      </c>
    </row>
    <row r="81" spans="1:9">
      <c r="A81" s="141" t="s">
        <v>289</v>
      </c>
      <c r="B81" s="21">
        <f>'[2]NEW GAA'!E81</f>
        <v>66040</v>
      </c>
      <c r="C81" s="48">
        <f>'[2]NEW GAA'!AT81</f>
        <v>23</v>
      </c>
      <c r="D81" s="131">
        <f t="shared" si="13"/>
        <v>66063</v>
      </c>
      <c r="E81" s="48">
        <f>[2]AUTO!BA81</f>
        <v>3084</v>
      </c>
      <c r="F81" s="81">
        <f>[2]UA!AZ81</f>
        <v>0</v>
      </c>
      <c r="G81" s="81"/>
      <c r="H81" s="81">
        <f>'[2]CONT-RA10924'!AO81</f>
        <v>0</v>
      </c>
      <c r="I81" s="81">
        <f t="shared" si="14"/>
        <v>69147</v>
      </c>
    </row>
    <row r="82" spans="1:9">
      <c r="A82" s="141" t="s">
        <v>166</v>
      </c>
      <c r="B82" s="21">
        <f>'[2]NEW GAA'!E82</f>
        <v>230772</v>
      </c>
      <c r="C82" s="48">
        <f>'[2]NEW GAA'!AT82</f>
        <v>609</v>
      </c>
      <c r="D82" s="131">
        <f t="shared" si="13"/>
        <v>231381</v>
      </c>
      <c r="E82" s="48">
        <f>[2]AUTO!BA82</f>
        <v>1385</v>
      </c>
      <c r="F82" s="81">
        <f>[2]UA!AZ82</f>
        <v>0</v>
      </c>
      <c r="G82" s="81"/>
      <c r="H82" s="81">
        <f>'[2]CONT-RA10924'!AO82</f>
        <v>0</v>
      </c>
      <c r="I82" s="81">
        <f t="shared" si="14"/>
        <v>232766</v>
      </c>
    </row>
    <row r="83" spans="1:9">
      <c r="A83" s="141" t="s">
        <v>167</v>
      </c>
      <c r="B83" s="21">
        <f>'[2]NEW GAA'!E83</f>
        <v>111815</v>
      </c>
      <c r="C83" s="48">
        <f>'[2]NEW GAA'!AT83</f>
        <v>0</v>
      </c>
      <c r="D83" s="131">
        <f t="shared" si="13"/>
        <v>111815</v>
      </c>
      <c r="E83" s="48">
        <f>[2]AUTO!BA83</f>
        <v>35466</v>
      </c>
      <c r="F83" s="81">
        <f>[2]UA!AZ83</f>
        <v>0</v>
      </c>
      <c r="G83" s="81"/>
      <c r="H83" s="81">
        <f>'[2]CONT-RA10924'!AO83</f>
        <v>0</v>
      </c>
      <c r="I83" s="81">
        <f t="shared" si="14"/>
        <v>147281</v>
      </c>
    </row>
    <row r="84" spans="1:9">
      <c r="A84" s="141" t="s">
        <v>168</v>
      </c>
      <c r="B84" s="21">
        <f>'[2]NEW GAA'!E84</f>
        <v>402266</v>
      </c>
      <c r="C84" s="48">
        <f>'[2]NEW GAA'!AT84</f>
        <v>9890</v>
      </c>
      <c r="D84" s="131">
        <f t="shared" si="13"/>
        <v>412156</v>
      </c>
      <c r="E84" s="48">
        <f>[2]AUTO!BA84</f>
        <v>13188</v>
      </c>
      <c r="F84" s="81">
        <f>[2]UA!AZ84</f>
        <v>0</v>
      </c>
      <c r="G84" s="81"/>
      <c r="H84" s="81">
        <f>'[2]CONT-RA10924'!AO84</f>
        <v>0</v>
      </c>
      <c r="I84" s="81">
        <f t="shared" si="14"/>
        <v>425344</v>
      </c>
    </row>
    <row r="85" spans="1:9">
      <c r="A85" s="141" t="s">
        <v>169</v>
      </c>
      <c r="B85" s="21">
        <f>'[2]NEW GAA'!E85</f>
        <v>2588763</v>
      </c>
      <c r="C85" s="48">
        <f>'[2]NEW GAA'!AT85</f>
        <v>78464</v>
      </c>
      <c r="D85" s="131">
        <f t="shared" si="13"/>
        <v>2667227</v>
      </c>
      <c r="E85" s="48">
        <f>[2]AUTO!BA85</f>
        <v>84042</v>
      </c>
      <c r="F85" s="81">
        <f>[2]UA!AZ85</f>
        <v>0</v>
      </c>
      <c r="G85" s="81"/>
      <c r="H85" s="81">
        <f>'[2]CONT-RA10924'!AO85</f>
        <v>0</v>
      </c>
      <c r="I85" s="81">
        <f t="shared" si="14"/>
        <v>2751269</v>
      </c>
    </row>
    <row r="86" spans="1:9" s="363" customFormat="1">
      <c r="A86" s="141" t="s">
        <v>170</v>
      </c>
      <c r="B86" s="21">
        <f>'[2]NEW GAA'!E86</f>
        <v>191602</v>
      </c>
      <c r="C86" s="48">
        <f>'[2]NEW GAA'!AT86</f>
        <v>600</v>
      </c>
      <c r="D86" s="131">
        <f t="shared" si="13"/>
        <v>192202</v>
      </c>
      <c r="E86" s="48">
        <f>[2]AUTO!BA86</f>
        <v>3129</v>
      </c>
      <c r="F86" s="81">
        <f>[2]UA!AZ86</f>
        <v>0</v>
      </c>
      <c r="G86" s="81"/>
      <c r="H86" s="81">
        <f>'[2]CONT-RA10924'!AO86</f>
        <v>0</v>
      </c>
      <c r="I86" s="81">
        <f t="shared" si="14"/>
        <v>195331</v>
      </c>
    </row>
    <row r="87" spans="1:9">
      <c r="A87" s="141" t="s">
        <v>171</v>
      </c>
      <c r="B87" s="21">
        <f>'[2]NEW GAA'!E87</f>
        <v>197992</v>
      </c>
      <c r="C87" s="48">
        <f>'[2]NEW GAA'!AT87</f>
        <v>15227</v>
      </c>
      <c r="D87" s="131">
        <f t="shared" si="13"/>
        <v>213219</v>
      </c>
      <c r="E87" s="48">
        <f>[2]AUTO!BA87</f>
        <v>28305</v>
      </c>
      <c r="F87" s="81">
        <f>[2]UA!AZ87</f>
        <v>0</v>
      </c>
      <c r="G87" s="81"/>
      <c r="H87" s="81">
        <f>'[2]CONT-RA10924'!AO87</f>
        <v>0</v>
      </c>
      <c r="I87" s="81">
        <f t="shared" si="14"/>
        <v>241524</v>
      </c>
    </row>
    <row r="88" spans="1:9">
      <c r="A88" s="141" t="s">
        <v>172</v>
      </c>
      <c r="B88" s="21">
        <f>'[2]NEW GAA'!E88</f>
        <v>167739</v>
      </c>
      <c r="C88" s="48">
        <f>'[2]NEW GAA'!AT88</f>
        <v>3281</v>
      </c>
      <c r="D88" s="131">
        <f t="shared" si="13"/>
        <v>171020</v>
      </c>
      <c r="E88" s="48">
        <f>[2]AUTO!BA88</f>
        <v>7343</v>
      </c>
      <c r="F88" s="81">
        <f>[2]UA!AZ88</f>
        <v>0</v>
      </c>
      <c r="G88" s="81"/>
      <c r="H88" s="81">
        <f>'[2]CONT-RA10924'!AO88</f>
        <v>0</v>
      </c>
      <c r="I88" s="81">
        <f t="shared" si="14"/>
        <v>178363</v>
      </c>
    </row>
    <row r="89" spans="1:9" ht="13.5" customHeight="1">
      <c r="A89" s="141" t="s">
        <v>173</v>
      </c>
      <c r="B89" s="21">
        <f>'[2]NEW GAA'!E89</f>
        <v>81247</v>
      </c>
      <c r="C89" s="48">
        <f>'[2]NEW GAA'!AT89</f>
        <v>2932</v>
      </c>
      <c r="D89" s="131">
        <f t="shared" si="13"/>
        <v>84179</v>
      </c>
      <c r="E89" s="48">
        <f>[2]AUTO!BA89</f>
        <v>3059</v>
      </c>
      <c r="F89" s="81">
        <f>[2]UA!AZ89</f>
        <v>0</v>
      </c>
      <c r="G89" s="81"/>
      <c r="H89" s="81">
        <f>'[2]CONT-RA10924'!AO89</f>
        <v>0</v>
      </c>
      <c r="I89" s="81">
        <f t="shared" si="14"/>
        <v>87238</v>
      </c>
    </row>
    <row r="90" spans="1:9">
      <c r="A90" s="141" t="s">
        <v>174</v>
      </c>
      <c r="B90" s="21">
        <f>'[2]NEW GAA'!E90</f>
        <v>574775</v>
      </c>
      <c r="C90" s="48">
        <f>'[2]NEW GAA'!AT90</f>
        <v>119159</v>
      </c>
      <c r="D90" s="131">
        <f t="shared" si="13"/>
        <v>693934</v>
      </c>
      <c r="E90" s="48">
        <f>[2]AUTO!BA90</f>
        <v>19152</v>
      </c>
      <c r="F90" s="81">
        <f>[2]UA!AZ90</f>
        <v>0</v>
      </c>
      <c r="G90" s="81"/>
      <c r="H90" s="81">
        <f>'[2]CONT-RA10924'!AO90</f>
        <v>0</v>
      </c>
      <c r="I90" s="81">
        <f t="shared" si="14"/>
        <v>713086</v>
      </c>
    </row>
    <row r="91" spans="1:9">
      <c r="A91" s="343" t="s">
        <v>176</v>
      </c>
      <c r="B91" s="21">
        <f>SUM(B92:B93)</f>
        <v>7340471</v>
      </c>
      <c r="C91" s="48">
        <f t="shared" ref="C91:I91" si="15">SUM(C92:C93)</f>
        <v>95298</v>
      </c>
      <c r="D91" s="131">
        <f t="shared" si="15"/>
        <v>7435769</v>
      </c>
      <c r="E91" s="48">
        <f t="shared" si="15"/>
        <v>161979</v>
      </c>
      <c r="F91" s="81">
        <f t="shared" si="15"/>
        <v>0</v>
      </c>
      <c r="G91" s="81">
        <f t="shared" si="15"/>
        <v>0</v>
      </c>
      <c r="H91" s="81">
        <f t="shared" si="15"/>
        <v>0</v>
      </c>
      <c r="I91" s="81">
        <f t="shared" si="15"/>
        <v>7597748</v>
      </c>
    </row>
    <row r="92" spans="1:9" hidden="1">
      <c r="A92" s="343" t="s">
        <v>135</v>
      </c>
      <c r="B92" s="21">
        <f>'[2]NEW GAA'!E92</f>
        <v>4626753</v>
      </c>
      <c r="C92" s="48">
        <f>'[2]NEW GAA'!AT92</f>
        <v>26040</v>
      </c>
      <c r="D92" s="131">
        <f t="shared" si="13"/>
        <v>4652793</v>
      </c>
      <c r="E92" s="48">
        <f>[2]AUTO!BA92</f>
        <v>15782</v>
      </c>
      <c r="F92" s="81"/>
      <c r="G92" s="81">
        <f>'[2]CONT-RA10924'!B92</f>
        <v>0</v>
      </c>
      <c r="H92" s="81">
        <f>'[2]CONT-RA10924'!AO92</f>
        <v>0</v>
      </c>
      <c r="I92" s="81">
        <f t="shared" ref="I92:I99" si="16">SUM(D92:H92)</f>
        <v>4668575</v>
      </c>
    </row>
    <row r="93" spans="1:9" hidden="1">
      <c r="A93" s="343" t="s">
        <v>136</v>
      </c>
      <c r="B93" s="21">
        <f>'[2]NEW GAA'!E93</f>
        <v>2713718</v>
      </c>
      <c r="C93" s="48">
        <f>'[2]NEW GAA'!AT93</f>
        <v>69258</v>
      </c>
      <c r="D93" s="131">
        <f t="shared" si="13"/>
        <v>2782976</v>
      </c>
      <c r="E93" s="48">
        <f>[2]AUTO!BA93</f>
        <v>146197</v>
      </c>
      <c r="F93" s="81"/>
      <c r="G93" s="81"/>
      <c r="H93" s="81"/>
      <c r="I93" s="81">
        <f t="shared" si="16"/>
        <v>2929173</v>
      </c>
    </row>
    <row r="94" spans="1:9" ht="14.25" customHeight="1">
      <c r="A94" s="81" t="s">
        <v>290</v>
      </c>
      <c r="B94" s="21"/>
      <c r="C94" s="48">
        <f>'[2]NEW GAA'!AT95</f>
        <v>152298530</v>
      </c>
      <c r="D94" s="131">
        <f t="shared" ref="D94:D99" si="17">SUM(B94:C94)</f>
        <v>152298530</v>
      </c>
      <c r="E94" s="48">
        <f>[2]AUTO!BA95</f>
        <v>6259904</v>
      </c>
      <c r="F94" s="81">
        <f>[2]UA!AZ95</f>
        <v>0</v>
      </c>
      <c r="G94" s="81"/>
      <c r="H94" s="81">
        <f>'[2]CONT-RA10924'!AO95</f>
        <v>0</v>
      </c>
      <c r="I94" s="81">
        <f t="shared" si="16"/>
        <v>158558434</v>
      </c>
    </row>
    <row r="95" spans="1:9" ht="15" customHeight="1">
      <c r="A95" s="345" t="s">
        <v>291</v>
      </c>
      <c r="B95" s="21"/>
      <c r="C95" s="48">
        <f>SUM(C96:C97)</f>
        <v>23460057</v>
      </c>
      <c r="D95" s="364">
        <f t="shared" si="17"/>
        <v>23460057</v>
      </c>
      <c r="E95" s="365">
        <f>SUM(E96:E97)</f>
        <v>522756584</v>
      </c>
      <c r="F95" s="345">
        <f>SUM(F96:F97)</f>
        <v>0</v>
      </c>
      <c r="G95" s="345">
        <f>SUM(G96:G97)</f>
        <v>0</v>
      </c>
      <c r="H95" s="345">
        <f>SUM(H96:H97)</f>
        <v>0</v>
      </c>
      <c r="I95" s="345">
        <f t="shared" si="16"/>
        <v>546216641</v>
      </c>
    </row>
    <row r="96" spans="1:9" ht="14.25" hidden="1" customHeight="1">
      <c r="A96" s="345" t="s">
        <v>292</v>
      </c>
      <c r="B96" s="21">
        <f>'[2]NEW GAA'!E97</f>
        <v>0</v>
      </c>
      <c r="C96" s="48">
        <f>'[2]NEW GAA'!AT97</f>
        <v>23460057</v>
      </c>
      <c r="D96" s="131">
        <f t="shared" si="17"/>
        <v>23460057</v>
      </c>
      <c r="E96" s="48">
        <f>[2]AUTO!BA97</f>
        <v>522756584</v>
      </c>
      <c r="F96" s="81">
        <f>[2]UA!AZ97</f>
        <v>0</v>
      </c>
      <c r="G96" s="81"/>
      <c r="H96" s="81">
        <f>'[2]CONT-RA10924'!AO97</f>
        <v>0</v>
      </c>
      <c r="I96" s="81">
        <f t="shared" si="16"/>
        <v>546216641</v>
      </c>
    </row>
    <row r="97" spans="1:9" ht="14.25" hidden="1" customHeight="1">
      <c r="A97" s="345" t="s">
        <v>293</v>
      </c>
      <c r="B97" s="21">
        <f>'[2]NEW GAA'!E98</f>
        <v>0</v>
      </c>
      <c r="C97" s="48">
        <f>'[2]NEW GAA'!AT98</f>
        <v>0</v>
      </c>
      <c r="D97" s="131">
        <f t="shared" si="17"/>
        <v>0</v>
      </c>
      <c r="E97" s="48">
        <f>[2]AUTO!BA98</f>
        <v>0</v>
      </c>
      <c r="F97" s="81">
        <f>[2]UA!AZ98</f>
        <v>0</v>
      </c>
      <c r="G97" s="81"/>
      <c r="H97" s="81">
        <f>'[2]CONT-RA10924'!AO98</f>
        <v>0</v>
      </c>
      <c r="I97" s="81">
        <f t="shared" si="16"/>
        <v>0</v>
      </c>
    </row>
    <row r="98" spans="1:9">
      <c r="A98" s="81" t="s">
        <v>294</v>
      </c>
      <c r="B98" s="21">
        <f>'[2]NEW GAA'!E99</f>
        <v>0</v>
      </c>
      <c r="C98" s="48">
        <f>'[2]NEW GAA'!AT99</f>
        <v>3559246</v>
      </c>
      <c r="D98" s="131">
        <f t="shared" si="17"/>
        <v>3559246</v>
      </c>
      <c r="E98" s="48">
        <f>[2]AUTO!BA99</f>
        <v>4138</v>
      </c>
      <c r="F98" s="81">
        <f>[2]UA!AZ99</f>
        <v>123167</v>
      </c>
      <c r="G98" s="81"/>
      <c r="H98" s="81">
        <f>'[2]CONT-RA10924'!H99</f>
        <v>0</v>
      </c>
      <c r="I98" s="81">
        <f t="shared" si="16"/>
        <v>3686551</v>
      </c>
    </row>
    <row r="99" spans="1:9" ht="14.25" customHeight="1">
      <c r="A99" s="343" t="s">
        <v>304</v>
      </c>
      <c r="B99" s="21">
        <f>'[2]NEW GAA'!E100</f>
        <v>0</v>
      </c>
      <c r="C99" s="48">
        <f>'[2]NEW GAA'!AT100</f>
        <v>0</v>
      </c>
      <c r="D99" s="131">
        <f t="shared" si="17"/>
        <v>0</v>
      </c>
      <c r="E99" s="48">
        <f>[2]AUTO!BA100</f>
        <v>354010000</v>
      </c>
      <c r="F99" s="81"/>
      <c r="G99" s="81">
        <f>'[2]CONT-RA10924'!AP100</f>
        <v>0</v>
      </c>
      <c r="H99" s="81"/>
      <c r="I99" s="81">
        <f t="shared" si="16"/>
        <v>354010000</v>
      </c>
    </row>
    <row r="100" spans="1:9" ht="14.25" hidden="1" customHeight="1">
      <c r="A100" s="366"/>
      <c r="B100" s="21"/>
      <c r="C100" s="48"/>
      <c r="D100" s="131"/>
      <c r="E100" s="48"/>
      <c r="F100" s="81"/>
      <c r="G100" s="81"/>
      <c r="H100" s="81"/>
      <c r="I100" s="81"/>
    </row>
    <row r="101" spans="1:9" ht="21" customHeight="1" thickBot="1">
      <c r="A101" s="400" t="s">
        <v>42</v>
      </c>
      <c r="B101" s="367">
        <f t="shared" ref="B101:I101" si="18">SUM(B7:B13)+SUM(B16:B21)+SUM(B24:B27)+SUM(B30:B31)+SUM(B34:B50)+B95+B99+B94+B98</f>
        <v>2157250901</v>
      </c>
      <c r="C101" s="367">
        <f t="shared" si="18"/>
        <v>338037382</v>
      </c>
      <c r="D101" s="367">
        <f t="shared" si="18"/>
        <v>2495288283</v>
      </c>
      <c r="E101" s="367">
        <f t="shared" si="18"/>
        <v>944486220</v>
      </c>
      <c r="F101" s="367">
        <f t="shared" si="18"/>
        <v>4150880</v>
      </c>
      <c r="G101" s="367">
        <f t="shared" si="18"/>
        <v>1928276</v>
      </c>
      <c r="H101" s="367">
        <f t="shared" si="18"/>
        <v>0</v>
      </c>
      <c r="I101" s="372">
        <f t="shared" si="18"/>
        <v>3445853659</v>
      </c>
    </row>
    <row r="102" spans="1:9" ht="13.5" thickTop="1">
      <c r="B102" s="220"/>
      <c r="D102" s="220"/>
      <c r="F102" s="220"/>
      <c r="G102" s="220"/>
      <c r="H102" s="220"/>
    </row>
    <row r="103" spans="1:9">
      <c r="B103" s="220"/>
      <c r="C103" s="220"/>
      <c r="D103" s="220"/>
      <c r="F103" s="220"/>
      <c r="G103" s="220"/>
      <c r="H103" s="220"/>
    </row>
    <row r="104" spans="1:9">
      <c r="B104" s="220"/>
      <c r="D104" s="369"/>
      <c r="G104" s="370"/>
      <c r="H104" s="370"/>
    </row>
    <row r="105" spans="1:9">
      <c r="B105" s="220"/>
      <c r="G105" s="371"/>
      <c r="H105" s="371"/>
    </row>
    <row r="106" spans="1:9">
      <c r="B106" s="220"/>
    </row>
    <row r="107" spans="1:9">
      <c r="B107" s="220"/>
    </row>
    <row r="108" spans="1:9">
      <c r="B108" s="220"/>
    </row>
    <row r="109" spans="1:9">
      <c r="B109" s="220"/>
    </row>
    <row r="110" spans="1:9">
      <c r="B110" s="220"/>
    </row>
    <row r="111" spans="1:9">
      <c r="B111" s="220"/>
    </row>
    <row r="112" spans="1:9">
      <c r="B112" s="220"/>
    </row>
    <row r="113" spans="2:154">
      <c r="B113" s="220"/>
    </row>
    <row r="114" spans="2:154">
      <c r="B114" s="220"/>
    </row>
    <row r="115" spans="2:154">
      <c r="B115" s="220"/>
    </row>
    <row r="116" spans="2:154">
      <c r="B116" s="220"/>
    </row>
    <row r="117" spans="2:154">
      <c r="B117" s="220"/>
    </row>
    <row r="118" spans="2:154">
      <c r="B118" s="220"/>
    </row>
    <row r="119" spans="2:154">
      <c r="B119" s="220"/>
    </row>
    <row r="120" spans="2:154" s="368" customFormat="1">
      <c r="B120" s="220"/>
      <c r="E120" s="220"/>
      <c r="I120" s="220"/>
      <c r="J120" s="351"/>
      <c r="K120" s="351"/>
      <c r="L120" s="351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/>
      <c r="AG120" s="351"/>
      <c r="AH120" s="351"/>
      <c r="AI120" s="351"/>
      <c r="AJ120" s="351"/>
      <c r="AK120" s="351"/>
      <c r="AL120" s="351"/>
      <c r="AM120" s="351"/>
      <c r="AN120" s="351"/>
      <c r="AO120" s="351"/>
      <c r="AP120" s="351"/>
      <c r="AQ120" s="351"/>
      <c r="AR120" s="351"/>
      <c r="AS120" s="351"/>
      <c r="AT120" s="351"/>
      <c r="AU120" s="351"/>
      <c r="AV120" s="351"/>
      <c r="AW120" s="351"/>
      <c r="AX120" s="351"/>
      <c r="AY120" s="351"/>
      <c r="AZ120" s="351"/>
      <c r="BA120" s="351"/>
      <c r="BB120" s="351"/>
      <c r="BC120" s="351"/>
      <c r="BD120" s="351"/>
      <c r="BE120" s="351"/>
      <c r="BF120" s="351"/>
      <c r="BG120" s="351"/>
      <c r="BH120" s="351"/>
      <c r="BI120" s="351"/>
      <c r="BJ120" s="351"/>
      <c r="BK120" s="351"/>
      <c r="BL120" s="351"/>
      <c r="BM120" s="351"/>
      <c r="BN120" s="351"/>
      <c r="BO120" s="351"/>
      <c r="BP120" s="351"/>
      <c r="BQ120" s="351"/>
      <c r="BR120" s="351"/>
      <c r="BS120" s="351"/>
      <c r="BT120" s="351"/>
      <c r="BU120" s="351"/>
      <c r="BV120" s="351"/>
      <c r="BW120" s="351"/>
      <c r="BX120" s="351"/>
      <c r="BY120" s="351"/>
      <c r="BZ120" s="351"/>
      <c r="CA120" s="351"/>
      <c r="CB120" s="351"/>
      <c r="CC120" s="351"/>
      <c r="CD120" s="351"/>
      <c r="CE120" s="351"/>
      <c r="CF120" s="351"/>
      <c r="CG120" s="351"/>
      <c r="CH120" s="351"/>
      <c r="CI120" s="351"/>
      <c r="CJ120" s="351"/>
      <c r="CK120" s="351"/>
      <c r="CL120" s="351"/>
      <c r="CM120" s="351"/>
      <c r="CN120" s="351"/>
      <c r="CO120" s="351"/>
      <c r="CP120" s="351"/>
      <c r="CQ120" s="351"/>
      <c r="CR120" s="351"/>
      <c r="CS120" s="351"/>
      <c r="CT120" s="351"/>
      <c r="CU120" s="351"/>
      <c r="CV120" s="351"/>
      <c r="CW120" s="351"/>
      <c r="CX120" s="351"/>
      <c r="CY120" s="351"/>
      <c r="CZ120" s="351"/>
      <c r="DA120" s="351"/>
      <c r="DB120" s="351"/>
      <c r="DC120" s="351"/>
      <c r="DD120" s="351"/>
      <c r="DE120" s="351"/>
      <c r="DF120" s="351"/>
      <c r="DG120" s="351"/>
      <c r="DH120" s="351"/>
      <c r="DI120" s="351"/>
      <c r="DJ120" s="351"/>
      <c r="DK120" s="351"/>
      <c r="DL120" s="351"/>
      <c r="DM120" s="351"/>
      <c r="DN120" s="351"/>
      <c r="DO120" s="351"/>
      <c r="DP120" s="351"/>
      <c r="DQ120" s="351"/>
      <c r="DR120" s="351"/>
      <c r="DS120" s="351"/>
      <c r="DT120" s="351"/>
      <c r="DU120" s="351"/>
      <c r="DV120" s="351"/>
      <c r="DW120" s="351"/>
      <c r="DX120" s="351"/>
      <c r="DY120" s="351"/>
      <c r="DZ120" s="351"/>
      <c r="EA120" s="351"/>
      <c r="EB120" s="351"/>
      <c r="EC120" s="351"/>
      <c r="ED120" s="351"/>
      <c r="EE120" s="351"/>
      <c r="EF120" s="351"/>
      <c r="EG120" s="351"/>
      <c r="EH120" s="351"/>
      <c r="EI120" s="351"/>
      <c r="EJ120" s="351"/>
      <c r="EK120" s="351"/>
      <c r="EL120" s="351"/>
      <c r="EM120" s="351"/>
      <c r="EN120" s="351"/>
      <c r="EO120" s="351"/>
      <c r="EP120" s="351"/>
      <c r="EQ120" s="351"/>
      <c r="ER120" s="351"/>
      <c r="ES120" s="351"/>
      <c r="ET120" s="351"/>
      <c r="EU120" s="351"/>
      <c r="EV120" s="351"/>
      <c r="EW120" s="351"/>
      <c r="EX120" s="351"/>
    </row>
    <row r="121" spans="2:154" s="368" customFormat="1">
      <c r="B121" s="220"/>
      <c r="E121" s="220"/>
      <c r="I121" s="220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1"/>
      <c r="Z121" s="351"/>
      <c r="AA121" s="351"/>
      <c r="AB121" s="351"/>
      <c r="AC121" s="351"/>
      <c r="AD121" s="351"/>
      <c r="AE121" s="351"/>
      <c r="AF121" s="351"/>
      <c r="AG121" s="351"/>
      <c r="AH121" s="351"/>
      <c r="AI121" s="351"/>
      <c r="AJ121" s="351"/>
      <c r="AK121" s="351"/>
      <c r="AL121" s="351"/>
      <c r="AM121" s="351"/>
      <c r="AN121" s="351"/>
      <c r="AO121" s="351"/>
      <c r="AP121" s="351"/>
      <c r="AQ121" s="351"/>
      <c r="AR121" s="351"/>
      <c r="AS121" s="351"/>
      <c r="AT121" s="351"/>
      <c r="AU121" s="351"/>
      <c r="AV121" s="351"/>
      <c r="AW121" s="351"/>
      <c r="AX121" s="351"/>
      <c r="AY121" s="351"/>
      <c r="AZ121" s="351"/>
      <c r="BA121" s="351"/>
      <c r="BB121" s="351"/>
      <c r="BC121" s="351"/>
      <c r="BD121" s="351"/>
      <c r="BE121" s="351"/>
      <c r="BF121" s="351"/>
      <c r="BG121" s="351"/>
      <c r="BH121" s="351"/>
      <c r="BI121" s="351"/>
      <c r="BJ121" s="351"/>
      <c r="BK121" s="351"/>
      <c r="BL121" s="351"/>
      <c r="BM121" s="351"/>
      <c r="BN121" s="351"/>
      <c r="BO121" s="351"/>
      <c r="BP121" s="351"/>
      <c r="BQ121" s="351"/>
      <c r="BR121" s="351"/>
      <c r="BS121" s="351"/>
      <c r="BT121" s="351"/>
      <c r="BU121" s="351"/>
      <c r="BV121" s="351"/>
      <c r="BW121" s="351"/>
      <c r="BX121" s="351"/>
      <c r="BY121" s="351"/>
      <c r="BZ121" s="351"/>
      <c r="CA121" s="351"/>
      <c r="CB121" s="351"/>
      <c r="CC121" s="351"/>
      <c r="CD121" s="351"/>
      <c r="CE121" s="351"/>
      <c r="CF121" s="351"/>
      <c r="CG121" s="351"/>
      <c r="CH121" s="351"/>
      <c r="CI121" s="351"/>
      <c r="CJ121" s="351"/>
      <c r="CK121" s="351"/>
      <c r="CL121" s="351"/>
      <c r="CM121" s="351"/>
      <c r="CN121" s="351"/>
      <c r="CO121" s="351"/>
      <c r="CP121" s="351"/>
      <c r="CQ121" s="351"/>
      <c r="CR121" s="351"/>
      <c r="CS121" s="351"/>
      <c r="CT121" s="351"/>
      <c r="CU121" s="351"/>
      <c r="CV121" s="351"/>
      <c r="CW121" s="351"/>
      <c r="CX121" s="351"/>
      <c r="CY121" s="351"/>
      <c r="CZ121" s="351"/>
      <c r="DA121" s="351"/>
      <c r="DB121" s="351"/>
      <c r="DC121" s="351"/>
      <c r="DD121" s="351"/>
      <c r="DE121" s="351"/>
      <c r="DF121" s="351"/>
      <c r="DG121" s="351"/>
      <c r="DH121" s="351"/>
      <c r="DI121" s="351"/>
      <c r="DJ121" s="351"/>
      <c r="DK121" s="351"/>
      <c r="DL121" s="351"/>
      <c r="DM121" s="351"/>
      <c r="DN121" s="351"/>
      <c r="DO121" s="351"/>
      <c r="DP121" s="351"/>
      <c r="DQ121" s="351"/>
      <c r="DR121" s="351"/>
      <c r="DS121" s="351"/>
      <c r="DT121" s="351"/>
      <c r="DU121" s="351"/>
      <c r="DV121" s="351"/>
      <c r="DW121" s="351"/>
      <c r="DX121" s="351"/>
      <c r="DY121" s="351"/>
      <c r="DZ121" s="351"/>
      <c r="EA121" s="351"/>
      <c r="EB121" s="351"/>
      <c r="EC121" s="351"/>
      <c r="ED121" s="351"/>
      <c r="EE121" s="351"/>
      <c r="EF121" s="351"/>
      <c r="EG121" s="351"/>
      <c r="EH121" s="351"/>
      <c r="EI121" s="351"/>
      <c r="EJ121" s="351"/>
      <c r="EK121" s="351"/>
      <c r="EL121" s="351"/>
      <c r="EM121" s="351"/>
      <c r="EN121" s="351"/>
      <c r="EO121" s="351"/>
      <c r="EP121" s="351"/>
      <c r="EQ121" s="351"/>
      <c r="ER121" s="351"/>
      <c r="ES121" s="351"/>
      <c r="ET121" s="351"/>
      <c r="EU121" s="351"/>
      <c r="EV121" s="351"/>
      <c r="EW121" s="351"/>
      <c r="EX121" s="351"/>
    </row>
    <row r="122" spans="2:154" s="368" customFormat="1">
      <c r="B122" s="220"/>
      <c r="E122" s="220"/>
      <c r="I122" s="220"/>
      <c r="J122" s="351"/>
      <c r="K122" s="351"/>
      <c r="L122" s="351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351"/>
      <c r="AA122" s="351"/>
      <c r="AB122" s="351"/>
      <c r="AC122" s="351"/>
      <c r="AD122" s="351"/>
      <c r="AE122" s="351"/>
      <c r="AF122" s="351"/>
      <c r="AG122" s="351"/>
      <c r="AH122" s="351"/>
      <c r="AI122" s="351"/>
      <c r="AJ122" s="351"/>
      <c r="AK122" s="351"/>
      <c r="AL122" s="351"/>
      <c r="AM122" s="351"/>
      <c r="AN122" s="351"/>
      <c r="AO122" s="351"/>
      <c r="AP122" s="351"/>
      <c r="AQ122" s="351"/>
      <c r="AR122" s="351"/>
      <c r="AS122" s="351"/>
      <c r="AT122" s="351"/>
      <c r="AU122" s="351"/>
      <c r="AV122" s="351"/>
      <c r="AW122" s="351"/>
      <c r="AX122" s="351"/>
      <c r="AY122" s="351"/>
      <c r="AZ122" s="351"/>
      <c r="BA122" s="351"/>
      <c r="BB122" s="351"/>
      <c r="BC122" s="351"/>
      <c r="BD122" s="351"/>
      <c r="BE122" s="351"/>
      <c r="BF122" s="351"/>
      <c r="BG122" s="351"/>
      <c r="BH122" s="351"/>
      <c r="BI122" s="351"/>
      <c r="BJ122" s="351"/>
      <c r="BK122" s="351"/>
      <c r="BL122" s="351"/>
      <c r="BM122" s="351"/>
      <c r="BN122" s="351"/>
      <c r="BO122" s="351"/>
      <c r="BP122" s="351"/>
      <c r="BQ122" s="351"/>
      <c r="BR122" s="351"/>
      <c r="BS122" s="351"/>
      <c r="BT122" s="351"/>
      <c r="BU122" s="351"/>
      <c r="BV122" s="351"/>
      <c r="BW122" s="351"/>
      <c r="BX122" s="351"/>
      <c r="BY122" s="351"/>
      <c r="BZ122" s="351"/>
      <c r="CA122" s="351"/>
      <c r="CB122" s="351"/>
      <c r="CC122" s="351"/>
      <c r="CD122" s="351"/>
      <c r="CE122" s="351"/>
      <c r="CF122" s="351"/>
      <c r="CG122" s="351"/>
      <c r="CH122" s="351"/>
      <c r="CI122" s="351"/>
      <c r="CJ122" s="351"/>
      <c r="CK122" s="351"/>
      <c r="CL122" s="351"/>
      <c r="CM122" s="351"/>
      <c r="CN122" s="351"/>
      <c r="CO122" s="351"/>
      <c r="CP122" s="351"/>
      <c r="CQ122" s="351"/>
      <c r="CR122" s="351"/>
      <c r="CS122" s="351"/>
      <c r="CT122" s="351"/>
      <c r="CU122" s="351"/>
      <c r="CV122" s="351"/>
      <c r="CW122" s="351"/>
      <c r="CX122" s="351"/>
      <c r="CY122" s="351"/>
      <c r="CZ122" s="351"/>
      <c r="DA122" s="351"/>
      <c r="DB122" s="351"/>
      <c r="DC122" s="351"/>
      <c r="DD122" s="351"/>
      <c r="DE122" s="351"/>
      <c r="DF122" s="351"/>
      <c r="DG122" s="351"/>
      <c r="DH122" s="351"/>
      <c r="DI122" s="351"/>
      <c r="DJ122" s="351"/>
      <c r="DK122" s="351"/>
      <c r="DL122" s="351"/>
      <c r="DM122" s="351"/>
      <c r="DN122" s="351"/>
      <c r="DO122" s="351"/>
      <c r="DP122" s="351"/>
      <c r="DQ122" s="351"/>
      <c r="DR122" s="351"/>
      <c r="DS122" s="351"/>
      <c r="DT122" s="351"/>
      <c r="DU122" s="351"/>
      <c r="DV122" s="351"/>
      <c r="DW122" s="351"/>
      <c r="DX122" s="351"/>
      <c r="DY122" s="351"/>
      <c r="DZ122" s="351"/>
      <c r="EA122" s="351"/>
      <c r="EB122" s="351"/>
      <c r="EC122" s="351"/>
      <c r="ED122" s="351"/>
      <c r="EE122" s="351"/>
      <c r="EF122" s="351"/>
      <c r="EG122" s="351"/>
      <c r="EH122" s="351"/>
      <c r="EI122" s="351"/>
      <c r="EJ122" s="351"/>
      <c r="EK122" s="351"/>
      <c r="EL122" s="351"/>
      <c r="EM122" s="351"/>
      <c r="EN122" s="351"/>
      <c r="EO122" s="351"/>
      <c r="EP122" s="351"/>
      <c r="EQ122" s="351"/>
      <c r="ER122" s="351"/>
      <c r="ES122" s="351"/>
      <c r="ET122" s="351"/>
      <c r="EU122" s="351"/>
      <c r="EV122" s="351"/>
      <c r="EW122" s="351"/>
      <c r="EX122" s="351"/>
    </row>
    <row r="123" spans="2:154" s="368" customFormat="1">
      <c r="B123" s="220"/>
      <c r="E123" s="220"/>
      <c r="I123" s="220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351"/>
      <c r="AA123" s="351"/>
      <c r="AB123" s="351"/>
      <c r="AC123" s="351"/>
      <c r="AD123" s="351"/>
      <c r="AE123" s="351"/>
      <c r="AF123" s="351"/>
      <c r="AG123" s="351"/>
      <c r="AH123" s="351"/>
      <c r="AI123" s="351"/>
      <c r="AJ123" s="351"/>
      <c r="AK123" s="351"/>
      <c r="AL123" s="351"/>
      <c r="AM123" s="351"/>
      <c r="AN123" s="351"/>
      <c r="AO123" s="351"/>
      <c r="AP123" s="351"/>
      <c r="AQ123" s="351"/>
      <c r="AR123" s="351"/>
      <c r="AS123" s="351"/>
      <c r="AT123" s="351"/>
      <c r="AU123" s="351"/>
      <c r="AV123" s="351"/>
      <c r="AW123" s="351"/>
      <c r="AX123" s="351"/>
      <c r="AY123" s="351"/>
      <c r="AZ123" s="351"/>
      <c r="BA123" s="351"/>
      <c r="BB123" s="351"/>
      <c r="BC123" s="351"/>
      <c r="BD123" s="351"/>
      <c r="BE123" s="351"/>
      <c r="BF123" s="351"/>
      <c r="BG123" s="351"/>
      <c r="BH123" s="351"/>
      <c r="BI123" s="351"/>
      <c r="BJ123" s="351"/>
      <c r="BK123" s="351"/>
      <c r="BL123" s="351"/>
      <c r="BM123" s="351"/>
      <c r="BN123" s="351"/>
      <c r="BO123" s="351"/>
      <c r="BP123" s="351"/>
      <c r="BQ123" s="351"/>
      <c r="BR123" s="351"/>
      <c r="BS123" s="351"/>
      <c r="BT123" s="351"/>
      <c r="BU123" s="351"/>
      <c r="BV123" s="351"/>
      <c r="BW123" s="351"/>
      <c r="BX123" s="351"/>
      <c r="BY123" s="351"/>
      <c r="BZ123" s="351"/>
      <c r="CA123" s="351"/>
      <c r="CB123" s="351"/>
      <c r="CC123" s="351"/>
      <c r="CD123" s="351"/>
      <c r="CE123" s="351"/>
      <c r="CF123" s="351"/>
      <c r="CG123" s="351"/>
      <c r="CH123" s="351"/>
      <c r="CI123" s="351"/>
      <c r="CJ123" s="351"/>
      <c r="CK123" s="351"/>
      <c r="CL123" s="351"/>
      <c r="CM123" s="351"/>
      <c r="CN123" s="351"/>
      <c r="CO123" s="351"/>
      <c r="CP123" s="351"/>
      <c r="CQ123" s="351"/>
      <c r="CR123" s="351"/>
      <c r="CS123" s="351"/>
      <c r="CT123" s="351"/>
      <c r="CU123" s="351"/>
      <c r="CV123" s="351"/>
      <c r="CW123" s="351"/>
      <c r="CX123" s="351"/>
      <c r="CY123" s="351"/>
      <c r="CZ123" s="351"/>
      <c r="DA123" s="351"/>
      <c r="DB123" s="351"/>
      <c r="DC123" s="351"/>
      <c r="DD123" s="351"/>
      <c r="DE123" s="351"/>
      <c r="DF123" s="351"/>
      <c r="DG123" s="351"/>
      <c r="DH123" s="351"/>
      <c r="DI123" s="351"/>
      <c r="DJ123" s="351"/>
      <c r="DK123" s="351"/>
      <c r="DL123" s="351"/>
      <c r="DM123" s="351"/>
      <c r="DN123" s="351"/>
      <c r="DO123" s="351"/>
      <c r="DP123" s="351"/>
      <c r="DQ123" s="351"/>
      <c r="DR123" s="351"/>
      <c r="DS123" s="351"/>
      <c r="DT123" s="351"/>
      <c r="DU123" s="351"/>
      <c r="DV123" s="351"/>
      <c r="DW123" s="351"/>
      <c r="DX123" s="351"/>
      <c r="DY123" s="351"/>
      <c r="DZ123" s="351"/>
      <c r="EA123" s="351"/>
      <c r="EB123" s="351"/>
      <c r="EC123" s="351"/>
      <c r="ED123" s="351"/>
      <c r="EE123" s="351"/>
      <c r="EF123" s="351"/>
      <c r="EG123" s="351"/>
      <c r="EH123" s="351"/>
      <c r="EI123" s="351"/>
      <c r="EJ123" s="351"/>
      <c r="EK123" s="351"/>
      <c r="EL123" s="351"/>
      <c r="EM123" s="351"/>
      <c r="EN123" s="351"/>
      <c r="EO123" s="351"/>
      <c r="EP123" s="351"/>
      <c r="EQ123" s="351"/>
      <c r="ER123" s="351"/>
      <c r="ES123" s="351"/>
      <c r="ET123" s="351"/>
      <c r="EU123" s="351"/>
      <c r="EV123" s="351"/>
      <c r="EW123" s="351"/>
      <c r="EX123" s="351"/>
    </row>
    <row r="124" spans="2:154" s="368" customFormat="1">
      <c r="B124" s="220"/>
      <c r="E124" s="220"/>
      <c r="I124" s="220"/>
      <c r="J124" s="351"/>
      <c r="K124" s="351"/>
      <c r="L124" s="351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1"/>
      <c r="Z124" s="351"/>
      <c r="AA124" s="351"/>
      <c r="AB124" s="351"/>
      <c r="AC124" s="351"/>
      <c r="AD124" s="351"/>
      <c r="AE124" s="351"/>
      <c r="AF124" s="351"/>
      <c r="AG124" s="351"/>
      <c r="AH124" s="351"/>
      <c r="AI124" s="351"/>
      <c r="AJ124" s="351"/>
      <c r="AK124" s="351"/>
      <c r="AL124" s="351"/>
      <c r="AM124" s="351"/>
      <c r="AN124" s="351"/>
      <c r="AO124" s="351"/>
      <c r="AP124" s="351"/>
      <c r="AQ124" s="351"/>
      <c r="AR124" s="351"/>
      <c r="AS124" s="351"/>
      <c r="AT124" s="351"/>
      <c r="AU124" s="351"/>
      <c r="AV124" s="351"/>
      <c r="AW124" s="351"/>
      <c r="AX124" s="351"/>
      <c r="AY124" s="351"/>
      <c r="AZ124" s="351"/>
      <c r="BA124" s="351"/>
      <c r="BB124" s="351"/>
      <c r="BC124" s="351"/>
      <c r="BD124" s="351"/>
      <c r="BE124" s="351"/>
      <c r="BF124" s="351"/>
      <c r="BG124" s="351"/>
      <c r="BH124" s="351"/>
      <c r="BI124" s="351"/>
      <c r="BJ124" s="351"/>
      <c r="BK124" s="351"/>
      <c r="BL124" s="351"/>
      <c r="BM124" s="351"/>
      <c r="BN124" s="351"/>
      <c r="BO124" s="351"/>
      <c r="BP124" s="351"/>
      <c r="BQ124" s="351"/>
      <c r="BR124" s="351"/>
      <c r="BS124" s="351"/>
      <c r="BT124" s="351"/>
      <c r="BU124" s="351"/>
      <c r="BV124" s="351"/>
      <c r="BW124" s="351"/>
      <c r="BX124" s="351"/>
      <c r="BY124" s="351"/>
      <c r="BZ124" s="351"/>
      <c r="CA124" s="351"/>
      <c r="CB124" s="351"/>
      <c r="CC124" s="351"/>
      <c r="CD124" s="351"/>
      <c r="CE124" s="351"/>
      <c r="CF124" s="351"/>
      <c r="CG124" s="351"/>
      <c r="CH124" s="351"/>
      <c r="CI124" s="351"/>
      <c r="CJ124" s="351"/>
      <c r="CK124" s="351"/>
      <c r="CL124" s="351"/>
      <c r="CM124" s="351"/>
      <c r="CN124" s="351"/>
      <c r="CO124" s="351"/>
      <c r="CP124" s="351"/>
      <c r="CQ124" s="351"/>
      <c r="CR124" s="351"/>
      <c r="CS124" s="351"/>
      <c r="CT124" s="351"/>
      <c r="CU124" s="351"/>
      <c r="CV124" s="351"/>
      <c r="CW124" s="351"/>
      <c r="CX124" s="351"/>
      <c r="CY124" s="351"/>
      <c r="CZ124" s="351"/>
      <c r="DA124" s="351"/>
      <c r="DB124" s="351"/>
      <c r="DC124" s="351"/>
      <c r="DD124" s="351"/>
      <c r="DE124" s="351"/>
      <c r="DF124" s="351"/>
      <c r="DG124" s="351"/>
      <c r="DH124" s="351"/>
      <c r="DI124" s="351"/>
      <c r="DJ124" s="351"/>
      <c r="DK124" s="351"/>
      <c r="DL124" s="351"/>
      <c r="DM124" s="351"/>
      <c r="DN124" s="351"/>
      <c r="DO124" s="351"/>
      <c r="DP124" s="351"/>
      <c r="DQ124" s="351"/>
      <c r="DR124" s="351"/>
      <c r="DS124" s="351"/>
      <c r="DT124" s="351"/>
      <c r="DU124" s="351"/>
      <c r="DV124" s="351"/>
      <c r="DW124" s="351"/>
      <c r="DX124" s="351"/>
      <c r="DY124" s="351"/>
      <c r="DZ124" s="351"/>
      <c r="EA124" s="351"/>
      <c r="EB124" s="351"/>
      <c r="EC124" s="351"/>
      <c r="ED124" s="351"/>
      <c r="EE124" s="351"/>
      <c r="EF124" s="351"/>
      <c r="EG124" s="351"/>
      <c r="EH124" s="351"/>
      <c r="EI124" s="351"/>
      <c r="EJ124" s="351"/>
      <c r="EK124" s="351"/>
      <c r="EL124" s="351"/>
      <c r="EM124" s="351"/>
      <c r="EN124" s="351"/>
      <c r="EO124" s="351"/>
      <c r="EP124" s="351"/>
      <c r="EQ124" s="351"/>
      <c r="ER124" s="351"/>
      <c r="ES124" s="351"/>
      <c r="ET124" s="351"/>
      <c r="EU124" s="351"/>
      <c r="EV124" s="351"/>
      <c r="EW124" s="351"/>
      <c r="EX124" s="351"/>
    </row>
    <row r="125" spans="2:154" s="368" customFormat="1">
      <c r="B125" s="220"/>
      <c r="E125" s="220"/>
      <c r="I125" s="220"/>
      <c r="J125" s="351"/>
      <c r="K125" s="351"/>
      <c r="L125" s="351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1"/>
      <c r="Z125" s="351"/>
      <c r="AA125" s="351"/>
      <c r="AB125" s="351"/>
      <c r="AC125" s="351"/>
      <c r="AD125" s="351"/>
      <c r="AE125" s="351"/>
      <c r="AF125" s="351"/>
      <c r="AG125" s="351"/>
      <c r="AH125" s="351"/>
      <c r="AI125" s="351"/>
      <c r="AJ125" s="351"/>
      <c r="AK125" s="351"/>
      <c r="AL125" s="351"/>
      <c r="AM125" s="351"/>
      <c r="AN125" s="351"/>
      <c r="AO125" s="351"/>
      <c r="AP125" s="351"/>
      <c r="AQ125" s="351"/>
      <c r="AR125" s="351"/>
      <c r="AS125" s="351"/>
      <c r="AT125" s="351"/>
      <c r="AU125" s="351"/>
      <c r="AV125" s="351"/>
      <c r="AW125" s="351"/>
      <c r="AX125" s="351"/>
      <c r="AY125" s="351"/>
      <c r="AZ125" s="351"/>
      <c r="BA125" s="351"/>
      <c r="BB125" s="351"/>
      <c r="BC125" s="351"/>
      <c r="BD125" s="351"/>
      <c r="BE125" s="351"/>
      <c r="BF125" s="351"/>
      <c r="BG125" s="351"/>
      <c r="BH125" s="351"/>
      <c r="BI125" s="351"/>
      <c r="BJ125" s="351"/>
      <c r="BK125" s="351"/>
      <c r="BL125" s="351"/>
      <c r="BM125" s="351"/>
      <c r="BN125" s="351"/>
      <c r="BO125" s="351"/>
      <c r="BP125" s="351"/>
      <c r="BQ125" s="351"/>
      <c r="BR125" s="351"/>
      <c r="BS125" s="351"/>
      <c r="BT125" s="351"/>
      <c r="BU125" s="351"/>
      <c r="BV125" s="351"/>
      <c r="BW125" s="351"/>
      <c r="BX125" s="351"/>
      <c r="BY125" s="351"/>
      <c r="BZ125" s="351"/>
      <c r="CA125" s="351"/>
      <c r="CB125" s="351"/>
      <c r="CC125" s="351"/>
      <c r="CD125" s="351"/>
      <c r="CE125" s="351"/>
      <c r="CF125" s="351"/>
      <c r="CG125" s="351"/>
      <c r="CH125" s="351"/>
      <c r="CI125" s="351"/>
      <c r="CJ125" s="351"/>
      <c r="CK125" s="351"/>
      <c r="CL125" s="351"/>
      <c r="CM125" s="351"/>
      <c r="CN125" s="351"/>
      <c r="CO125" s="351"/>
      <c r="CP125" s="351"/>
      <c r="CQ125" s="351"/>
      <c r="CR125" s="351"/>
      <c r="CS125" s="351"/>
      <c r="CT125" s="351"/>
      <c r="CU125" s="351"/>
      <c r="CV125" s="351"/>
      <c r="CW125" s="351"/>
      <c r="CX125" s="351"/>
      <c r="CY125" s="351"/>
      <c r="CZ125" s="351"/>
      <c r="DA125" s="351"/>
      <c r="DB125" s="351"/>
      <c r="DC125" s="351"/>
      <c r="DD125" s="351"/>
      <c r="DE125" s="351"/>
      <c r="DF125" s="351"/>
      <c r="DG125" s="351"/>
      <c r="DH125" s="351"/>
      <c r="DI125" s="351"/>
      <c r="DJ125" s="351"/>
      <c r="DK125" s="351"/>
      <c r="DL125" s="351"/>
      <c r="DM125" s="351"/>
      <c r="DN125" s="351"/>
      <c r="DO125" s="351"/>
      <c r="DP125" s="351"/>
      <c r="DQ125" s="351"/>
      <c r="DR125" s="351"/>
      <c r="DS125" s="351"/>
      <c r="DT125" s="351"/>
      <c r="DU125" s="351"/>
      <c r="DV125" s="351"/>
      <c r="DW125" s="351"/>
      <c r="DX125" s="351"/>
      <c r="DY125" s="351"/>
      <c r="DZ125" s="351"/>
      <c r="EA125" s="351"/>
      <c r="EB125" s="351"/>
      <c r="EC125" s="351"/>
      <c r="ED125" s="351"/>
      <c r="EE125" s="351"/>
      <c r="EF125" s="351"/>
      <c r="EG125" s="351"/>
      <c r="EH125" s="351"/>
      <c r="EI125" s="351"/>
      <c r="EJ125" s="351"/>
      <c r="EK125" s="351"/>
      <c r="EL125" s="351"/>
      <c r="EM125" s="351"/>
      <c r="EN125" s="351"/>
      <c r="EO125" s="351"/>
      <c r="EP125" s="351"/>
      <c r="EQ125" s="351"/>
      <c r="ER125" s="351"/>
      <c r="ES125" s="351"/>
      <c r="ET125" s="351"/>
      <c r="EU125" s="351"/>
      <c r="EV125" s="351"/>
      <c r="EW125" s="351"/>
      <c r="EX125" s="351"/>
    </row>
    <row r="126" spans="2:154" s="368" customFormat="1">
      <c r="B126" s="220"/>
      <c r="E126" s="220"/>
      <c r="I126" s="220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1"/>
      <c r="Z126" s="351"/>
      <c r="AA126" s="351"/>
      <c r="AB126" s="351"/>
      <c r="AC126" s="351"/>
      <c r="AD126" s="351"/>
      <c r="AE126" s="351"/>
      <c r="AF126" s="351"/>
      <c r="AG126" s="351"/>
      <c r="AH126" s="351"/>
      <c r="AI126" s="351"/>
      <c r="AJ126" s="351"/>
      <c r="AK126" s="351"/>
      <c r="AL126" s="351"/>
      <c r="AM126" s="351"/>
      <c r="AN126" s="351"/>
      <c r="AO126" s="351"/>
      <c r="AP126" s="351"/>
      <c r="AQ126" s="351"/>
      <c r="AR126" s="351"/>
      <c r="AS126" s="351"/>
      <c r="AT126" s="351"/>
      <c r="AU126" s="351"/>
      <c r="AV126" s="351"/>
      <c r="AW126" s="351"/>
      <c r="AX126" s="351"/>
      <c r="AY126" s="351"/>
      <c r="AZ126" s="351"/>
      <c r="BA126" s="351"/>
      <c r="BB126" s="351"/>
      <c r="BC126" s="351"/>
      <c r="BD126" s="351"/>
      <c r="BE126" s="351"/>
      <c r="BF126" s="351"/>
      <c r="BG126" s="351"/>
      <c r="BH126" s="351"/>
      <c r="BI126" s="351"/>
      <c r="BJ126" s="351"/>
      <c r="BK126" s="351"/>
      <c r="BL126" s="351"/>
      <c r="BM126" s="351"/>
      <c r="BN126" s="351"/>
      <c r="BO126" s="351"/>
      <c r="BP126" s="351"/>
      <c r="BQ126" s="351"/>
      <c r="BR126" s="351"/>
      <c r="BS126" s="351"/>
      <c r="BT126" s="351"/>
      <c r="BU126" s="351"/>
      <c r="BV126" s="351"/>
      <c r="BW126" s="351"/>
      <c r="BX126" s="351"/>
      <c r="BY126" s="351"/>
      <c r="BZ126" s="351"/>
      <c r="CA126" s="351"/>
      <c r="CB126" s="351"/>
      <c r="CC126" s="351"/>
      <c r="CD126" s="351"/>
      <c r="CE126" s="351"/>
      <c r="CF126" s="351"/>
      <c r="CG126" s="351"/>
      <c r="CH126" s="351"/>
      <c r="CI126" s="351"/>
      <c r="CJ126" s="351"/>
      <c r="CK126" s="351"/>
      <c r="CL126" s="351"/>
      <c r="CM126" s="351"/>
      <c r="CN126" s="351"/>
      <c r="CO126" s="351"/>
      <c r="CP126" s="351"/>
      <c r="CQ126" s="351"/>
      <c r="CR126" s="351"/>
      <c r="CS126" s="351"/>
      <c r="CT126" s="351"/>
      <c r="CU126" s="351"/>
      <c r="CV126" s="351"/>
      <c r="CW126" s="351"/>
      <c r="CX126" s="351"/>
      <c r="CY126" s="351"/>
      <c r="CZ126" s="351"/>
      <c r="DA126" s="351"/>
      <c r="DB126" s="351"/>
      <c r="DC126" s="351"/>
      <c r="DD126" s="351"/>
      <c r="DE126" s="351"/>
      <c r="DF126" s="351"/>
      <c r="DG126" s="351"/>
      <c r="DH126" s="351"/>
      <c r="DI126" s="351"/>
      <c r="DJ126" s="351"/>
      <c r="DK126" s="351"/>
      <c r="DL126" s="351"/>
      <c r="DM126" s="351"/>
      <c r="DN126" s="351"/>
      <c r="DO126" s="351"/>
      <c r="DP126" s="351"/>
      <c r="DQ126" s="351"/>
      <c r="DR126" s="351"/>
      <c r="DS126" s="351"/>
      <c r="DT126" s="351"/>
      <c r="DU126" s="351"/>
      <c r="DV126" s="351"/>
      <c r="DW126" s="351"/>
      <c r="DX126" s="351"/>
      <c r="DY126" s="351"/>
      <c r="DZ126" s="351"/>
      <c r="EA126" s="351"/>
      <c r="EB126" s="351"/>
      <c r="EC126" s="351"/>
      <c r="ED126" s="351"/>
      <c r="EE126" s="351"/>
      <c r="EF126" s="351"/>
      <c r="EG126" s="351"/>
      <c r="EH126" s="351"/>
      <c r="EI126" s="351"/>
      <c r="EJ126" s="351"/>
      <c r="EK126" s="351"/>
      <c r="EL126" s="351"/>
      <c r="EM126" s="351"/>
      <c r="EN126" s="351"/>
      <c r="EO126" s="351"/>
      <c r="EP126" s="351"/>
      <c r="EQ126" s="351"/>
      <c r="ER126" s="351"/>
      <c r="ES126" s="351"/>
      <c r="ET126" s="351"/>
      <c r="EU126" s="351"/>
      <c r="EV126" s="351"/>
      <c r="EW126" s="351"/>
      <c r="EX126" s="351"/>
    </row>
    <row r="127" spans="2:154" s="368" customFormat="1">
      <c r="B127" s="220"/>
      <c r="E127" s="220"/>
      <c r="I127" s="220"/>
      <c r="J127" s="351"/>
      <c r="K127" s="351"/>
      <c r="L127" s="351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1"/>
      <c r="Z127" s="351"/>
      <c r="AA127" s="351"/>
      <c r="AB127" s="351"/>
      <c r="AC127" s="351"/>
      <c r="AD127" s="351"/>
      <c r="AE127" s="351"/>
      <c r="AF127" s="351"/>
      <c r="AG127" s="351"/>
      <c r="AH127" s="351"/>
      <c r="AI127" s="351"/>
      <c r="AJ127" s="351"/>
      <c r="AK127" s="351"/>
      <c r="AL127" s="351"/>
      <c r="AM127" s="351"/>
      <c r="AN127" s="351"/>
      <c r="AO127" s="351"/>
      <c r="AP127" s="351"/>
      <c r="AQ127" s="351"/>
      <c r="AR127" s="351"/>
      <c r="AS127" s="351"/>
      <c r="AT127" s="351"/>
      <c r="AU127" s="351"/>
      <c r="AV127" s="351"/>
      <c r="AW127" s="351"/>
      <c r="AX127" s="351"/>
      <c r="AY127" s="351"/>
      <c r="AZ127" s="351"/>
      <c r="BA127" s="351"/>
      <c r="BB127" s="351"/>
      <c r="BC127" s="351"/>
      <c r="BD127" s="351"/>
      <c r="BE127" s="351"/>
      <c r="BF127" s="351"/>
      <c r="BG127" s="351"/>
      <c r="BH127" s="351"/>
      <c r="BI127" s="351"/>
      <c r="BJ127" s="351"/>
      <c r="BK127" s="351"/>
      <c r="BL127" s="351"/>
      <c r="BM127" s="351"/>
      <c r="BN127" s="351"/>
      <c r="BO127" s="351"/>
      <c r="BP127" s="351"/>
      <c r="BQ127" s="351"/>
      <c r="BR127" s="351"/>
      <c r="BS127" s="351"/>
      <c r="BT127" s="351"/>
      <c r="BU127" s="351"/>
      <c r="BV127" s="351"/>
      <c r="BW127" s="351"/>
      <c r="BX127" s="351"/>
      <c r="BY127" s="351"/>
      <c r="BZ127" s="351"/>
      <c r="CA127" s="351"/>
      <c r="CB127" s="351"/>
      <c r="CC127" s="351"/>
      <c r="CD127" s="351"/>
      <c r="CE127" s="351"/>
      <c r="CF127" s="351"/>
      <c r="CG127" s="351"/>
      <c r="CH127" s="351"/>
      <c r="CI127" s="351"/>
      <c r="CJ127" s="351"/>
      <c r="CK127" s="351"/>
      <c r="CL127" s="351"/>
      <c r="CM127" s="351"/>
      <c r="CN127" s="351"/>
      <c r="CO127" s="351"/>
      <c r="CP127" s="351"/>
      <c r="CQ127" s="351"/>
      <c r="CR127" s="351"/>
      <c r="CS127" s="351"/>
      <c r="CT127" s="351"/>
      <c r="CU127" s="351"/>
      <c r="CV127" s="351"/>
      <c r="CW127" s="351"/>
      <c r="CX127" s="351"/>
      <c r="CY127" s="351"/>
      <c r="CZ127" s="351"/>
      <c r="DA127" s="351"/>
      <c r="DB127" s="351"/>
      <c r="DC127" s="351"/>
      <c r="DD127" s="351"/>
      <c r="DE127" s="351"/>
      <c r="DF127" s="351"/>
      <c r="DG127" s="351"/>
      <c r="DH127" s="351"/>
      <c r="DI127" s="351"/>
      <c r="DJ127" s="351"/>
      <c r="DK127" s="351"/>
      <c r="DL127" s="351"/>
      <c r="DM127" s="351"/>
      <c r="DN127" s="351"/>
      <c r="DO127" s="351"/>
      <c r="DP127" s="351"/>
      <c r="DQ127" s="351"/>
      <c r="DR127" s="351"/>
      <c r="DS127" s="351"/>
      <c r="DT127" s="351"/>
      <c r="DU127" s="351"/>
      <c r="DV127" s="351"/>
      <c r="DW127" s="351"/>
      <c r="DX127" s="351"/>
      <c r="DY127" s="351"/>
      <c r="DZ127" s="351"/>
      <c r="EA127" s="351"/>
      <c r="EB127" s="351"/>
      <c r="EC127" s="351"/>
      <c r="ED127" s="351"/>
      <c r="EE127" s="351"/>
      <c r="EF127" s="351"/>
      <c r="EG127" s="351"/>
      <c r="EH127" s="351"/>
      <c r="EI127" s="351"/>
      <c r="EJ127" s="351"/>
      <c r="EK127" s="351"/>
      <c r="EL127" s="351"/>
      <c r="EM127" s="351"/>
      <c r="EN127" s="351"/>
      <c r="EO127" s="351"/>
      <c r="EP127" s="351"/>
      <c r="EQ127" s="351"/>
      <c r="ER127" s="351"/>
      <c r="ES127" s="351"/>
      <c r="ET127" s="351"/>
      <c r="EU127" s="351"/>
      <c r="EV127" s="351"/>
      <c r="EW127" s="351"/>
      <c r="EX127" s="351"/>
    </row>
    <row r="128" spans="2:154" s="368" customFormat="1">
      <c r="B128" s="220"/>
      <c r="E128" s="220"/>
      <c r="I128" s="220"/>
      <c r="J128" s="351"/>
      <c r="K128" s="351"/>
      <c r="L128" s="351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351"/>
      <c r="AA128" s="351"/>
      <c r="AB128" s="351"/>
      <c r="AC128" s="351"/>
      <c r="AD128" s="351"/>
      <c r="AE128" s="351"/>
      <c r="AF128" s="351"/>
      <c r="AG128" s="351"/>
      <c r="AH128" s="351"/>
      <c r="AI128" s="351"/>
      <c r="AJ128" s="351"/>
      <c r="AK128" s="351"/>
      <c r="AL128" s="351"/>
      <c r="AM128" s="351"/>
      <c r="AN128" s="351"/>
      <c r="AO128" s="351"/>
      <c r="AP128" s="351"/>
      <c r="AQ128" s="351"/>
      <c r="AR128" s="351"/>
      <c r="AS128" s="351"/>
      <c r="AT128" s="351"/>
      <c r="AU128" s="351"/>
      <c r="AV128" s="351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351"/>
      <c r="BI128" s="351"/>
      <c r="BJ128" s="351"/>
      <c r="BK128" s="351"/>
      <c r="BL128" s="351"/>
      <c r="BM128" s="351"/>
      <c r="BN128" s="351"/>
      <c r="BO128" s="351"/>
      <c r="BP128" s="351"/>
      <c r="BQ128" s="351"/>
      <c r="BR128" s="351"/>
      <c r="BS128" s="351"/>
      <c r="BT128" s="351"/>
      <c r="BU128" s="351"/>
      <c r="BV128" s="351"/>
      <c r="BW128" s="351"/>
      <c r="BX128" s="351"/>
      <c r="BY128" s="351"/>
      <c r="BZ128" s="351"/>
      <c r="CA128" s="351"/>
      <c r="CB128" s="351"/>
      <c r="CC128" s="351"/>
      <c r="CD128" s="351"/>
      <c r="CE128" s="351"/>
      <c r="CF128" s="351"/>
      <c r="CG128" s="351"/>
      <c r="CH128" s="351"/>
      <c r="CI128" s="351"/>
      <c r="CJ128" s="351"/>
      <c r="CK128" s="351"/>
      <c r="CL128" s="351"/>
      <c r="CM128" s="351"/>
      <c r="CN128" s="351"/>
      <c r="CO128" s="351"/>
      <c r="CP128" s="35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351"/>
      <c r="DC128" s="351"/>
      <c r="DD128" s="351"/>
      <c r="DE128" s="351"/>
      <c r="DF128" s="351"/>
      <c r="DG128" s="351"/>
      <c r="DH128" s="351"/>
      <c r="DI128" s="351"/>
      <c r="DJ128" s="351"/>
      <c r="DK128" s="351"/>
      <c r="DL128" s="351"/>
      <c r="DM128" s="351"/>
      <c r="DN128" s="351"/>
      <c r="DO128" s="351"/>
      <c r="DP128" s="351"/>
      <c r="DQ128" s="351"/>
      <c r="DR128" s="351"/>
      <c r="DS128" s="351"/>
      <c r="DT128" s="351"/>
      <c r="DU128" s="351"/>
      <c r="DV128" s="351"/>
      <c r="DW128" s="351"/>
      <c r="DX128" s="351"/>
      <c r="DY128" s="351"/>
      <c r="DZ128" s="351"/>
      <c r="EA128" s="351"/>
      <c r="EB128" s="351"/>
      <c r="EC128" s="351"/>
      <c r="ED128" s="351"/>
      <c r="EE128" s="351"/>
      <c r="EF128" s="351"/>
      <c r="EG128" s="351"/>
      <c r="EH128" s="351"/>
      <c r="EI128" s="351"/>
      <c r="EJ128" s="351"/>
      <c r="EK128" s="351"/>
      <c r="EL128" s="351"/>
      <c r="EM128" s="351"/>
      <c r="EN128" s="351"/>
      <c r="EO128" s="351"/>
      <c r="EP128" s="351"/>
      <c r="EQ128" s="351"/>
      <c r="ER128" s="351"/>
      <c r="ES128" s="351"/>
      <c r="ET128" s="351"/>
      <c r="EU128" s="351"/>
      <c r="EV128" s="351"/>
      <c r="EW128" s="351"/>
      <c r="EX128" s="351"/>
    </row>
    <row r="129" spans="2:154" s="368" customFormat="1">
      <c r="B129" s="220"/>
      <c r="E129" s="220"/>
      <c r="I129" s="220"/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351"/>
      <c r="Y129" s="351"/>
      <c r="Z129" s="351"/>
      <c r="AA129" s="351"/>
      <c r="AB129" s="351"/>
      <c r="AC129" s="351"/>
      <c r="AD129" s="351"/>
      <c r="AE129" s="351"/>
      <c r="AF129" s="351"/>
      <c r="AG129" s="351"/>
      <c r="AH129" s="351"/>
      <c r="AI129" s="351"/>
      <c r="AJ129" s="351"/>
      <c r="AK129" s="351"/>
      <c r="AL129" s="351"/>
      <c r="AM129" s="351"/>
      <c r="AN129" s="351"/>
      <c r="AO129" s="351"/>
      <c r="AP129" s="351"/>
      <c r="AQ129" s="351"/>
      <c r="AR129" s="351"/>
      <c r="AS129" s="351"/>
      <c r="AT129" s="351"/>
      <c r="AU129" s="351"/>
      <c r="AV129" s="351"/>
      <c r="AW129" s="351"/>
      <c r="AX129" s="351"/>
      <c r="AY129" s="351"/>
      <c r="AZ129" s="351"/>
      <c r="BA129" s="351"/>
      <c r="BB129" s="351"/>
      <c r="BC129" s="351"/>
      <c r="BD129" s="351"/>
      <c r="BE129" s="351"/>
      <c r="BF129" s="351"/>
      <c r="BG129" s="351"/>
      <c r="BH129" s="351"/>
      <c r="BI129" s="351"/>
      <c r="BJ129" s="351"/>
      <c r="BK129" s="351"/>
      <c r="BL129" s="351"/>
      <c r="BM129" s="351"/>
      <c r="BN129" s="351"/>
      <c r="BO129" s="351"/>
      <c r="BP129" s="351"/>
      <c r="BQ129" s="351"/>
      <c r="BR129" s="351"/>
      <c r="BS129" s="351"/>
      <c r="BT129" s="351"/>
      <c r="BU129" s="351"/>
      <c r="BV129" s="351"/>
      <c r="BW129" s="351"/>
      <c r="BX129" s="351"/>
      <c r="BY129" s="351"/>
      <c r="BZ129" s="351"/>
      <c r="CA129" s="351"/>
      <c r="CB129" s="351"/>
      <c r="CC129" s="351"/>
      <c r="CD129" s="351"/>
      <c r="CE129" s="351"/>
      <c r="CF129" s="351"/>
      <c r="CG129" s="351"/>
      <c r="CH129" s="351"/>
      <c r="CI129" s="351"/>
      <c r="CJ129" s="351"/>
      <c r="CK129" s="351"/>
      <c r="CL129" s="351"/>
      <c r="CM129" s="351"/>
      <c r="CN129" s="351"/>
      <c r="CO129" s="351"/>
      <c r="CP129" s="351"/>
      <c r="CQ129" s="351"/>
      <c r="CR129" s="351"/>
      <c r="CS129" s="351"/>
      <c r="CT129" s="351"/>
      <c r="CU129" s="351"/>
      <c r="CV129" s="351"/>
      <c r="CW129" s="351"/>
      <c r="CX129" s="351"/>
      <c r="CY129" s="351"/>
      <c r="CZ129" s="351"/>
      <c r="DA129" s="351"/>
      <c r="DB129" s="351"/>
      <c r="DC129" s="351"/>
      <c r="DD129" s="351"/>
      <c r="DE129" s="351"/>
      <c r="DF129" s="351"/>
      <c r="DG129" s="351"/>
      <c r="DH129" s="351"/>
      <c r="DI129" s="351"/>
      <c r="DJ129" s="351"/>
      <c r="DK129" s="351"/>
      <c r="DL129" s="351"/>
      <c r="DM129" s="351"/>
      <c r="DN129" s="351"/>
      <c r="DO129" s="351"/>
      <c r="DP129" s="351"/>
      <c r="DQ129" s="351"/>
      <c r="DR129" s="351"/>
      <c r="DS129" s="351"/>
      <c r="DT129" s="351"/>
      <c r="DU129" s="351"/>
      <c r="DV129" s="351"/>
      <c r="DW129" s="351"/>
      <c r="DX129" s="351"/>
      <c r="DY129" s="351"/>
      <c r="DZ129" s="351"/>
      <c r="EA129" s="351"/>
      <c r="EB129" s="351"/>
      <c r="EC129" s="351"/>
      <c r="ED129" s="351"/>
      <c r="EE129" s="351"/>
      <c r="EF129" s="351"/>
      <c r="EG129" s="351"/>
      <c r="EH129" s="351"/>
      <c r="EI129" s="351"/>
      <c r="EJ129" s="351"/>
      <c r="EK129" s="351"/>
      <c r="EL129" s="351"/>
      <c r="EM129" s="351"/>
      <c r="EN129" s="351"/>
      <c r="EO129" s="351"/>
      <c r="EP129" s="351"/>
      <c r="EQ129" s="351"/>
      <c r="ER129" s="351"/>
      <c r="ES129" s="351"/>
      <c r="ET129" s="351"/>
      <c r="EU129" s="351"/>
      <c r="EV129" s="351"/>
      <c r="EW129" s="351"/>
      <c r="EX129" s="351"/>
    </row>
    <row r="130" spans="2:154" s="368" customFormat="1">
      <c r="B130" s="220"/>
      <c r="E130" s="220"/>
      <c r="I130" s="220"/>
      <c r="J130" s="351"/>
      <c r="K130" s="351"/>
      <c r="L130" s="351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/>
      <c r="Z130" s="351"/>
      <c r="AA130" s="351"/>
      <c r="AB130" s="351"/>
      <c r="AC130" s="351"/>
      <c r="AD130" s="351"/>
      <c r="AE130" s="351"/>
      <c r="AF130" s="351"/>
      <c r="AG130" s="351"/>
      <c r="AH130" s="351"/>
      <c r="AI130" s="351"/>
      <c r="AJ130" s="351"/>
      <c r="AK130" s="351"/>
      <c r="AL130" s="351"/>
      <c r="AM130" s="351"/>
      <c r="AN130" s="351"/>
      <c r="AO130" s="351"/>
      <c r="AP130" s="351"/>
      <c r="AQ130" s="351"/>
      <c r="AR130" s="351"/>
      <c r="AS130" s="351"/>
      <c r="AT130" s="351"/>
      <c r="AU130" s="351"/>
      <c r="AV130" s="351"/>
      <c r="AW130" s="351"/>
      <c r="AX130" s="351"/>
      <c r="AY130" s="351"/>
      <c r="AZ130" s="351"/>
      <c r="BA130" s="351"/>
      <c r="BB130" s="351"/>
      <c r="BC130" s="351"/>
      <c r="BD130" s="351"/>
      <c r="BE130" s="351"/>
      <c r="BF130" s="351"/>
      <c r="BG130" s="351"/>
      <c r="BH130" s="351"/>
      <c r="BI130" s="351"/>
      <c r="BJ130" s="351"/>
      <c r="BK130" s="351"/>
      <c r="BL130" s="351"/>
      <c r="BM130" s="351"/>
      <c r="BN130" s="351"/>
      <c r="BO130" s="351"/>
      <c r="BP130" s="351"/>
      <c r="BQ130" s="351"/>
      <c r="BR130" s="351"/>
      <c r="BS130" s="351"/>
      <c r="BT130" s="351"/>
      <c r="BU130" s="351"/>
      <c r="BV130" s="351"/>
      <c r="BW130" s="351"/>
      <c r="BX130" s="351"/>
      <c r="BY130" s="351"/>
      <c r="BZ130" s="351"/>
      <c r="CA130" s="351"/>
      <c r="CB130" s="351"/>
      <c r="CC130" s="351"/>
      <c r="CD130" s="351"/>
      <c r="CE130" s="351"/>
      <c r="CF130" s="351"/>
      <c r="CG130" s="351"/>
      <c r="CH130" s="351"/>
      <c r="CI130" s="351"/>
      <c r="CJ130" s="351"/>
      <c r="CK130" s="351"/>
      <c r="CL130" s="351"/>
      <c r="CM130" s="351"/>
      <c r="CN130" s="351"/>
      <c r="CO130" s="351"/>
      <c r="CP130" s="351"/>
      <c r="CQ130" s="351"/>
      <c r="CR130" s="351"/>
      <c r="CS130" s="351"/>
      <c r="CT130" s="351"/>
      <c r="CU130" s="351"/>
      <c r="CV130" s="351"/>
      <c r="CW130" s="351"/>
      <c r="CX130" s="351"/>
      <c r="CY130" s="351"/>
      <c r="CZ130" s="351"/>
      <c r="DA130" s="351"/>
      <c r="DB130" s="351"/>
      <c r="DC130" s="351"/>
      <c r="DD130" s="351"/>
      <c r="DE130" s="351"/>
      <c r="DF130" s="351"/>
      <c r="DG130" s="351"/>
      <c r="DH130" s="351"/>
      <c r="DI130" s="351"/>
      <c r="DJ130" s="351"/>
      <c r="DK130" s="351"/>
      <c r="DL130" s="351"/>
      <c r="DM130" s="351"/>
      <c r="DN130" s="351"/>
      <c r="DO130" s="351"/>
      <c r="DP130" s="351"/>
      <c r="DQ130" s="351"/>
      <c r="DR130" s="351"/>
      <c r="DS130" s="351"/>
      <c r="DT130" s="351"/>
      <c r="DU130" s="351"/>
      <c r="DV130" s="351"/>
      <c r="DW130" s="351"/>
      <c r="DX130" s="351"/>
      <c r="DY130" s="351"/>
      <c r="DZ130" s="351"/>
      <c r="EA130" s="351"/>
      <c r="EB130" s="351"/>
      <c r="EC130" s="351"/>
      <c r="ED130" s="351"/>
      <c r="EE130" s="351"/>
      <c r="EF130" s="351"/>
      <c r="EG130" s="351"/>
      <c r="EH130" s="351"/>
      <c r="EI130" s="351"/>
      <c r="EJ130" s="351"/>
      <c r="EK130" s="351"/>
      <c r="EL130" s="351"/>
      <c r="EM130" s="351"/>
      <c r="EN130" s="351"/>
      <c r="EO130" s="351"/>
      <c r="EP130" s="351"/>
      <c r="EQ130" s="351"/>
      <c r="ER130" s="351"/>
      <c r="ES130" s="351"/>
      <c r="ET130" s="351"/>
      <c r="EU130" s="351"/>
      <c r="EV130" s="351"/>
      <c r="EW130" s="351"/>
      <c r="EX130" s="351"/>
    </row>
    <row r="131" spans="2:154" s="368" customFormat="1">
      <c r="B131" s="220"/>
      <c r="E131" s="220"/>
      <c r="I131" s="220"/>
      <c r="J131" s="351"/>
      <c r="K131" s="351"/>
      <c r="L131" s="351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1"/>
      <c r="Z131" s="351"/>
      <c r="AA131" s="351"/>
      <c r="AB131" s="351"/>
      <c r="AC131" s="351"/>
      <c r="AD131" s="351"/>
      <c r="AE131" s="351"/>
      <c r="AF131" s="351"/>
      <c r="AG131" s="351"/>
      <c r="AH131" s="351"/>
      <c r="AI131" s="351"/>
      <c r="AJ131" s="351"/>
      <c r="AK131" s="351"/>
      <c r="AL131" s="351"/>
      <c r="AM131" s="351"/>
      <c r="AN131" s="351"/>
      <c r="AO131" s="351"/>
      <c r="AP131" s="351"/>
      <c r="AQ131" s="351"/>
      <c r="AR131" s="351"/>
      <c r="AS131" s="351"/>
      <c r="AT131" s="351"/>
      <c r="AU131" s="351"/>
      <c r="AV131" s="351"/>
      <c r="AW131" s="351"/>
      <c r="AX131" s="351"/>
      <c r="AY131" s="351"/>
      <c r="AZ131" s="351"/>
      <c r="BA131" s="351"/>
      <c r="BB131" s="351"/>
      <c r="BC131" s="351"/>
      <c r="BD131" s="351"/>
      <c r="BE131" s="351"/>
      <c r="BF131" s="351"/>
      <c r="BG131" s="351"/>
      <c r="BH131" s="351"/>
      <c r="BI131" s="351"/>
      <c r="BJ131" s="351"/>
      <c r="BK131" s="351"/>
      <c r="BL131" s="351"/>
      <c r="BM131" s="351"/>
      <c r="BN131" s="351"/>
      <c r="BO131" s="351"/>
      <c r="BP131" s="351"/>
      <c r="BQ131" s="351"/>
      <c r="BR131" s="351"/>
      <c r="BS131" s="351"/>
      <c r="BT131" s="351"/>
      <c r="BU131" s="351"/>
      <c r="BV131" s="351"/>
      <c r="BW131" s="351"/>
      <c r="BX131" s="351"/>
      <c r="BY131" s="351"/>
      <c r="BZ131" s="351"/>
      <c r="CA131" s="351"/>
      <c r="CB131" s="351"/>
      <c r="CC131" s="351"/>
      <c r="CD131" s="351"/>
      <c r="CE131" s="351"/>
      <c r="CF131" s="351"/>
      <c r="CG131" s="351"/>
      <c r="CH131" s="351"/>
      <c r="CI131" s="351"/>
      <c r="CJ131" s="351"/>
      <c r="CK131" s="351"/>
      <c r="CL131" s="351"/>
      <c r="CM131" s="351"/>
      <c r="CN131" s="351"/>
      <c r="CO131" s="351"/>
      <c r="CP131" s="351"/>
      <c r="CQ131" s="351"/>
      <c r="CR131" s="351"/>
      <c r="CS131" s="351"/>
      <c r="CT131" s="351"/>
      <c r="CU131" s="351"/>
      <c r="CV131" s="351"/>
      <c r="CW131" s="351"/>
      <c r="CX131" s="351"/>
      <c r="CY131" s="351"/>
      <c r="CZ131" s="351"/>
      <c r="DA131" s="351"/>
      <c r="DB131" s="351"/>
      <c r="DC131" s="351"/>
      <c r="DD131" s="351"/>
      <c r="DE131" s="351"/>
      <c r="DF131" s="351"/>
      <c r="DG131" s="351"/>
      <c r="DH131" s="351"/>
      <c r="DI131" s="351"/>
      <c r="DJ131" s="351"/>
      <c r="DK131" s="351"/>
      <c r="DL131" s="351"/>
      <c r="DM131" s="351"/>
      <c r="DN131" s="351"/>
      <c r="DO131" s="351"/>
      <c r="DP131" s="351"/>
      <c r="DQ131" s="351"/>
      <c r="DR131" s="351"/>
      <c r="DS131" s="351"/>
      <c r="DT131" s="351"/>
      <c r="DU131" s="351"/>
      <c r="DV131" s="351"/>
      <c r="DW131" s="351"/>
      <c r="DX131" s="351"/>
      <c r="DY131" s="351"/>
      <c r="DZ131" s="351"/>
      <c r="EA131" s="351"/>
      <c r="EB131" s="351"/>
      <c r="EC131" s="351"/>
      <c r="ED131" s="351"/>
      <c r="EE131" s="351"/>
      <c r="EF131" s="351"/>
      <c r="EG131" s="351"/>
      <c r="EH131" s="351"/>
      <c r="EI131" s="351"/>
      <c r="EJ131" s="351"/>
      <c r="EK131" s="351"/>
      <c r="EL131" s="351"/>
      <c r="EM131" s="351"/>
      <c r="EN131" s="351"/>
      <c r="EO131" s="351"/>
      <c r="EP131" s="351"/>
      <c r="EQ131" s="351"/>
      <c r="ER131" s="351"/>
      <c r="ES131" s="351"/>
      <c r="ET131" s="351"/>
      <c r="EU131" s="351"/>
      <c r="EV131" s="351"/>
      <c r="EW131" s="351"/>
      <c r="EX131" s="351"/>
    </row>
    <row r="132" spans="2:154" s="368" customFormat="1">
      <c r="B132" s="220"/>
      <c r="E132" s="220"/>
      <c r="I132" s="220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351"/>
      <c r="AN132" s="351"/>
      <c r="AO132" s="351"/>
      <c r="AP132" s="351"/>
      <c r="AQ132" s="351"/>
      <c r="AR132" s="351"/>
      <c r="AS132" s="351"/>
      <c r="AT132" s="351"/>
      <c r="AU132" s="351"/>
      <c r="AV132" s="351"/>
      <c r="AW132" s="351"/>
      <c r="AX132" s="351"/>
      <c r="AY132" s="351"/>
      <c r="AZ132" s="351"/>
      <c r="BA132" s="351"/>
      <c r="BB132" s="351"/>
      <c r="BC132" s="351"/>
      <c r="BD132" s="351"/>
      <c r="BE132" s="351"/>
      <c r="BF132" s="351"/>
      <c r="BG132" s="351"/>
      <c r="BH132" s="351"/>
      <c r="BI132" s="351"/>
      <c r="BJ132" s="351"/>
      <c r="BK132" s="351"/>
      <c r="BL132" s="351"/>
      <c r="BM132" s="351"/>
      <c r="BN132" s="351"/>
      <c r="BO132" s="351"/>
      <c r="BP132" s="351"/>
      <c r="BQ132" s="351"/>
      <c r="BR132" s="351"/>
      <c r="BS132" s="351"/>
      <c r="BT132" s="351"/>
      <c r="BU132" s="351"/>
      <c r="BV132" s="351"/>
      <c r="BW132" s="351"/>
      <c r="BX132" s="351"/>
      <c r="BY132" s="351"/>
      <c r="BZ132" s="351"/>
      <c r="CA132" s="351"/>
      <c r="CB132" s="351"/>
      <c r="CC132" s="351"/>
      <c r="CD132" s="351"/>
      <c r="CE132" s="351"/>
      <c r="CF132" s="351"/>
      <c r="CG132" s="351"/>
      <c r="CH132" s="351"/>
      <c r="CI132" s="351"/>
      <c r="CJ132" s="351"/>
      <c r="CK132" s="351"/>
      <c r="CL132" s="351"/>
      <c r="CM132" s="351"/>
      <c r="CN132" s="351"/>
      <c r="CO132" s="351"/>
      <c r="CP132" s="351"/>
      <c r="CQ132" s="351"/>
      <c r="CR132" s="351"/>
      <c r="CS132" s="351"/>
      <c r="CT132" s="351"/>
      <c r="CU132" s="351"/>
      <c r="CV132" s="351"/>
      <c r="CW132" s="351"/>
      <c r="CX132" s="351"/>
      <c r="CY132" s="351"/>
      <c r="CZ132" s="351"/>
      <c r="DA132" s="351"/>
      <c r="DB132" s="351"/>
      <c r="DC132" s="351"/>
      <c r="DD132" s="351"/>
      <c r="DE132" s="351"/>
      <c r="DF132" s="351"/>
      <c r="DG132" s="351"/>
      <c r="DH132" s="351"/>
      <c r="DI132" s="351"/>
      <c r="DJ132" s="351"/>
      <c r="DK132" s="351"/>
      <c r="DL132" s="351"/>
      <c r="DM132" s="351"/>
      <c r="DN132" s="351"/>
      <c r="DO132" s="351"/>
      <c r="DP132" s="351"/>
      <c r="DQ132" s="351"/>
      <c r="DR132" s="351"/>
      <c r="DS132" s="351"/>
      <c r="DT132" s="351"/>
      <c r="DU132" s="351"/>
      <c r="DV132" s="351"/>
      <c r="DW132" s="351"/>
      <c r="DX132" s="351"/>
      <c r="DY132" s="351"/>
      <c r="DZ132" s="351"/>
      <c r="EA132" s="351"/>
      <c r="EB132" s="351"/>
      <c r="EC132" s="351"/>
      <c r="ED132" s="351"/>
      <c r="EE132" s="351"/>
      <c r="EF132" s="351"/>
      <c r="EG132" s="351"/>
      <c r="EH132" s="351"/>
      <c r="EI132" s="351"/>
      <c r="EJ132" s="351"/>
      <c r="EK132" s="351"/>
      <c r="EL132" s="351"/>
      <c r="EM132" s="351"/>
      <c r="EN132" s="351"/>
      <c r="EO132" s="351"/>
      <c r="EP132" s="351"/>
      <c r="EQ132" s="351"/>
      <c r="ER132" s="351"/>
      <c r="ES132" s="351"/>
      <c r="ET132" s="351"/>
      <c r="EU132" s="351"/>
      <c r="EV132" s="351"/>
      <c r="EW132" s="351"/>
      <c r="EX132" s="351"/>
    </row>
    <row r="133" spans="2:154" s="368" customFormat="1">
      <c r="B133" s="220"/>
      <c r="E133" s="220"/>
      <c r="I133" s="220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1"/>
      <c r="Z133" s="351"/>
      <c r="AA133" s="351"/>
      <c r="AB133" s="351"/>
      <c r="AC133" s="351"/>
      <c r="AD133" s="351"/>
      <c r="AE133" s="351"/>
      <c r="AF133" s="351"/>
      <c r="AG133" s="351"/>
      <c r="AH133" s="351"/>
      <c r="AI133" s="351"/>
      <c r="AJ133" s="351"/>
      <c r="AK133" s="351"/>
      <c r="AL133" s="351"/>
      <c r="AM133" s="351"/>
      <c r="AN133" s="351"/>
      <c r="AO133" s="351"/>
      <c r="AP133" s="351"/>
      <c r="AQ133" s="351"/>
      <c r="AR133" s="351"/>
      <c r="AS133" s="351"/>
      <c r="AT133" s="351"/>
      <c r="AU133" s="351"/>
      <c r="AV133" s="351"/>
      <c r="AW133" s="351"/>
      <c r="AX133" s="351"/>
      <c r="AY133" s="351"/>
      <c r="AZ133" s="351"/>
      <c r="BA133" s="351"/>
      <c r="BB133" s="351"/>
      <c r="BC133" s="351"/>
      <c r="BD133" s="351"/>
      <c r="BE133" s="351"/>
      <c r="BF133" s="351"/>
      <c r="BG133" s="351"/>
      <c r="BH133" s="351"/>
      <c r="BI133" s="351"/>
      <c r="BJ133" s="351"/>
      <c r="BK133" s="351"/>
      <c r="BL133" s="351"/>
      <c r="BM133" s="351"/>
      <c r="BN133" s="351"/>
      <c r="BO133" s="351"/>
      <c r="BP133" s="351"/>
      <c r="BQ133" s="351"/>
      <c r="BR133" s="351"/>
      <c r="BS133" s="351"/>
      <c r="BT133" s="351"/>
      <c r="BU133" s="351"/>
      <c r="BV133" s="351"/>
      <c r="BW133" s="351"/>
      <c r="BX133" s="351"/>
      <c r="BY133" s="351"/>
      <c r="BZ133" s="351"/>
      <c r="CA133" s="351"/>
      <c r="CB133" s="351"/>
      <c r="CC133" s="351"/>
      <c r="CD133" s="351"/>
      <c r="CE133" s="351"/>
      <c r="CF133" s="351"/>
      <c r="CG133" s="351"/>
      <c r="CH133" s="351"/>
      <c r="CI133" s="351"/>
      <c r="CJ133" s="351"/>
      <c r="CK133" s="351"/>
      <c r="CL133" s="351"/>
      <c r="CM133" s="351"/>
      <c r="CN133" s="351"/>
      <c r="CO133" s="351"/>
      <c r="CP133" s="351"/>
      <c r="CQ133" s="351"/>
      <c r="CR133" s="351"/>
      <c r="CS133" s="351"/>
      <c r="CT133" s="351"/>
      <c r="CU133" s="351"/>
      <c r="CV133" s="351"/>
      <c r="CW133" s="351"/>
      <c r="CX133" s="351"/>
      <c r="CY133" s="351"/>
      <c r="CZ133" s="351"/>
      <c r="DA133" s="351"/>
      <c r="DB133" s="351"/>
      <c r="DC133" s="351"/>
      <c r="DD133" s="351"/>
      <c r="DE133" s="351"/>
      <c r="DF133" s="351"/>
      <c r="DG133" s="351"/>
      <c r="DH133" s="351"/>
      <c r="DI133" s="351"/>
      <c r="DJ133" s="351"/>
      <c r="DK133" s="351"/>
      <c r="DL133" s="351"/>
      <c r="DM133" s="351"/>
      <c r="DN133" s="351"/>
      <c r="DO133" s="351"/>
      <c r="DP133" s="351"/>
      <c r="DQ133" s="351"/>
      <c r="DR133" s="351"/>
      <c r="DS133" s="351"/>
      <c r="DT133" s="351"/>
      <c r="DU133" s="351"/>
      <c r="DV133" s="351"/>
      <c r="DW133" s="351"/>
      <c r="DX133" s="351"/>
      <c r="DY133" s="351"/>
      <c r="DZ133" s="351"/>
      <c r="EA133" s="351"/>
      <c r="EB133" s="351"/>
      <c r="EC133" s="351"/>
      <c r="ED133" s="351"/>
      <c r="EE133" s="351"/>
      <c r="EF133" s="351"/>
      <c r="EG133" s="351"/>
      <c r="EH133" s="351"/>
      <c r="EI133" s="351"/>
      <c r="EJ133" s="351"/>
      <c r="EK133" s="351"/>
      <c r="EL133" s="351"/>
      <c r="EM133" s="351"/>
      <c r="EN133" s="351"/>
      <c r="EO133" s="351"/>
      <c r="EP133" s="351"/>
      <c r="EQ133" s="351"/>
      <c r="ER133" s="351"/>
      <c r="ES133" s="351"/>
      <c r="ET133" s="351"/>
      <c r="EU133" s="351"/>
      <c r="EV133" s="351"/>
      <c r="EW133" s="351"/>
      <c r="EX133" s="351"/>
    </row>
    <row r="134" spans="2:154" s="368" customFormat="1">
      <c r="B134" s="220"/>
      <c r="E134" s="220"/>
      <c r="I134" s="220"/>
      <c r="J134" s="351"/>
      <c r="K134" s="351"/>
      <c r="L134" s="351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351"/>
      <c r="AA134" s="351"/>
      <c r="AB134" s="351"/>
      <c r="AC134" s="351"/>
      <c r="AD134" s="351"/>
      <c r="AE134" s="351"/>
      <c r="AF134" s="351"/>
      <c r="AG134" s="351"/>
      <c r="AH134" s="351"/>
      <c r="AI134" s="351"/>
      <c r="AJ134" s="351"/>
      <c r="AK134" s="351"/>
      <c r="AL134" s="351"/>
      <c r="AM134" s="351"/>
      <c r="AN134" s="351"/>
      <c r="AO134" s="351"/>
      <c r="AP134" s="351"/>
      <c r="AQ134" s="351"/>
      <c r="AR134" s="351"/>
      <c r="AS134" s="351"/>
      <c r="AT134" s="351"/>
      <c r="AU134" s="351"/>
      <c r="AV134" s="351"/>
      <c r="AW134" s="351"/>
      <c r="AX134" s="351"/>
      <c r="AY134" s="351"/>
      <c r="AZ134" s="351"/>
      <c r="BA134" s="351"/>
      <c r="BB134" s="351"/>
      <c r="BC134" s="351"/>
      <c r="BD134" s="351"/>
      <c r="BE134" s="351"/>
      <c r="BF134" s="351"/>
      <c r="BG134" s="351"/>
      <c r="BH134" s="351"/>
      <c r="BI134" s="351"/>
      <c r="BJ134" s="351"/>
      <c r="BK134" s="351"/>
      <c r="BL134" s="351"/>
      <c r="BM134" s="351"/>
      <c r="BN134" s="351"/>
      <c r="BO134" s="351"/>
      <c r="BP134" s="351"/>
      <c r="BQ134" s="351"/>
      <c r="BR134" s="351"/>
      <c r="BS134" s="351"/>
      <c r="BT134" s="351"/>
      <c r="BU134" s="351"/>
      <c r="BV134" s="351"/>
      <c r="BW134" s="351"/>
      <c r="BX134" s="351"/>
      <c r="BY134" s="351"/>
      <c r="BZ134" s="351"/>
      <c r="CA134" s="351"/>
      <c r="CB134" s="351"/>
      <c r="CC134" s="351"/>
      <c r="CD134" s="351"/>
      <c r="CE134" s="351"/>
      <c r="CF134" s="351"/>
      <c r="CG134" s="351"/>
      <c r="CH134" s="351"/>
      <c r="CI134" s="351"/>
      <c r="CJ134" s="351"/>
      <c r="CK134" s="351"/>
      <c r="CL134" s="351"/>
      <c r="CM134" s="351"/>
      <c r="CN134" s="351"/>
      <c r="CO134" s="351"/>
      <c r="CP134" s="351"/>
      <c r="CQ134" s="351"/>
      <c r="CR134" s="351"/>
      <c r="CS134" s="351"/>
      <c r="CT134" s="351"/>
      <c r="CU134" s="351"/>
      <c r="CV134" s="351"/>
      <c r="CW134" s="351"/>
      <c r="CX134" s="351"/>
      <c r="CY134" s="351"/>
      <c r="CZ134" s="351"/>
      <c r="DA134" s="351"/>
      <c r="DB134" s="351"/>
      <c r="DC134" s="351"/>
      <c r="DD134" s="351"/>
      <c r="DE134" s="351"/>
      <c r="DF134" s="351"/>
      <c r="DG134" s="351"/>
      <c r="DH134" s="351"/>
      <c r="DI134" s="351"/>
      <c r="DJ134" s="351"/>
      <c r="DK134" s="351"/>
      <c r="DL134" s="351"/>
      <c r="DM134" s="351"/>
      <c r="DN134" s="351"/>
      <c r="DO134" s="351"/>
      <c r="DP134" s="351"/>
      <c r="DQ134" s="351"/>
      <c r="DR134" s="351"/>
      <c r="DS134" s="351"/>
      <c r="DT134" s="351"/>
      <c r="DU134" s="351"/>
      <c r="DV134" s="351"/>
      <c r="DW134" s="351"/>
      <c r="DX134" s="351"/>
      <c r="DY134" s="351"/>
      <c r="DZ134" s="351"/>
      <c r="EA134" s="351"/>
      <c r="EB134" s="351"/>
      <c r="EC134" s="351"/>
      <c r="ED134" s="351"/>
      <c r="EE134" s="351"/>
      <c r="EF134" s="351"/>
      <c r="EG134" s="351"/>
      <c r="EH134" s="351"/>
      <c r="EI134" s="351"/>
      <c r="EJ134" s="351"/>
      <c r="EK134" s="351"/>
      <c r="EL134" s="351"/>
      <c r="EM134" s="351"/>
      <c r="EN134" s="351"/>
      <c r="EO134" s="351"/>
      <c r="EP134" s="351"/>
      <c r="EQ134" s="351"/>
      <c r="ER134" s="351"/>
      <c r="ES134" s="351"/>
      <c r="ET134" s="351"/>
      <c r="EU134" s="351"/>
      <c r="EV134" s="351"/>
      <c r="EW134" s="351"/>
      <c r="EX134" s="351"/>
    </row>
    <row r="135" spans="2:154" s="368" customFormat="1">
      <c r="B135" s="220"/>
      <c r="E135" s="220"/>
      <c r="I135" s="220"/>
      <c r="J135" s="351"/>
      <c r="K135" s="351"/>
      <c r="L135" s="351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1"/>
      <c r="Z135" s="351"/>
      <c r="AA135" s="351"/>
      <c r="AB135" s="351"/>
      <c r="AC135" s="351"/>
      <c r="AD135" s="351"/>
      <c r="AE135" s="351"/>
      <c r="AF135" s="351"/>
      <c r="AG135" s="351"/>
      <c r="AH135" s="351"/>
      <c r="AI135" s="351"/>
      <c r="AJ135" s="351"/>
      <c r="AK135" s="351"/>
      <c r="AL135" s="351"/>
      <c r="AM135" s="351"/>
      <c r="AN135" s="351"/>
      <c r="AO135" s="351"/>
      <c r="AP135" s="351"/>
      <c r="AQ135" s="351"/>
      <c r="AR135" s="351"/>
      <c r="AS135" s="351"/>
      <c r="AT135" s="351"/>
      <c r="AU135" s="351"/>
      <c r="AV135" s="351"/>
      <c r="AW135" s="351"/>
      <c r="AX135" s="351"/>
      <c r="AY135" s="351"/>
      <c r="AZ135" s="351"/>
      <c r="BA135" s="351"/>
      <c r="BB135" s="351"/>
      <c r="BC135" s="351"/>
      <c r="BD135" s="351"/>
      <c r="BE135" s="351"/>
      <c r="BF135" s="351"/>
      <c r="BG135" s="351"/>
      <c r="BH135" s="351"/>
      <c r="BI135" s="351"/>
      <c r="BJ135" s="351"/>
      <c r="BK135" s="351"/>
      <c r="BL135" s="351"/>
      <c r="BM135" s="351"/>
      <c r="BN135" s="351"/>
      <c r="BO135" s="351"/>
      <c r="BP135" s="351"/>
      <c r="BQ135" s="351"/>
      <c r="BR135" s="351"/>
      <c r="BS135" s="351"/>
      <c r="BT135" s="351"/>
      <c r="BU135" s="351"/>
      <c r="BV135" s="351"/>
      <c r="BW135" s="351"/>
      <c r="BX135" s="351"/>
      <c r="BY135" s="351"/>
      <c r="BZ135" s="351"/>
      <c r="CA135" s="351"/>
      <c r="CB135" s="351"/>
      <c r="CC135" s="351"/>
      <c r="CD135" s="351"/>
      <c r="CE135" s="351"/>
      <c r="CF135" s="351"/>
      <c r="CG135" s="351"/>
      <c r="CH135" s="351"/>
      <c r="CI135" s="351"/>
      <c r="CJ135" s="351"/>
      <c r="CK135" s="351"/>
      <c r="CL135" s="351"/>
      <c r="CM135" s="351"/>
      <c r="CN135" s="351"/>
      <c r="CO135" s="351"/>
      <c r="CP135" s="351"/>
      <c r="CQ135" s="351"/>
      <c r="CR135" s="351"/>
      <c r="CS135" s="351"/>
      <c r="CT135" s="351"/>
      <c r="CU135" s="351"/>
      <c r="CV135" s="351"/>
      <c r="CW135" s="351"/>
      <c r="CX135" s="351"/>
      <c r="CY135" s="351"/>
      <c r="CZ135" s="351"/>
      <c r="DA135" s="351"/>
      <c r="DB135" s="351"/>
      <c r="DC135" s="351"/>
      <c r="DD135" s="351"/>
      <c r="DE135" s="351"/>
      <c r="DF135" s="351"/>
      <c r="DG135" s="351"/>
      <c r="DH135" s="351"/>
      <c r="DI135" s="351"/>
      <c r="DJ135" s="351"/>
      <c r="DK135" s="351"/>
      <c r="DL135" s="351"/>
      <c r="DM135" s="351"/>
      <c r="DN135" s="351"/>
      <c r="DO135" s="351"/>
      <c r="DP135" s="351"/>
      <c r="DQ135" s="351"/>
      <c r="DR135" s="351"/>
      <c r="DS135" s="351"/>
      <c r="DT135" s="351"/>
      <c r="DU135" s="351"/>
      <c r="DV135" s="351"/>
      <c r="DW135" s="351"/>
      <c r="DX135" s="351"/>
      <c r="DY135" s="351"/>
      <c r="DZ135" s="351"/>
      <c r="EA135" s="351"/>
      <c r="EB135" s="351"/>
      <c r="EC135" s="351"/>
      <c r="ED135" s="351"/>
      <c r="EE135" s="351"/>
      <c r="EF135" s="351"/>
      <c r="EG135" s="351"/>
      <c r="EH135" s="351"/>
      <c r="EI135" s="351"/>
      <c r="EJ135" s="351"/>
      <c r="EK135" s="351"/>
      <c r="EL135" s="351"/>
      <c r="EM135" s="351"/>
      <c r="EN135" s="351"/>
      <c r="EO135" s="351"/>
      <c r="EP135" s="351"/>
      <c r="EQ135" s="351"/>
      <c r="ER135" s="351"/>
      <c r="ES135" s="351"/>
      <c r="ET135" s="351"/>
      <c r="EU135" s="351"/>
      <c r="EV135" s="351"/>
      <c r="EW135" s="351"/>
      <c r="EX135" s="351"/>
    </row>
    <row r="136" spans="2:154" s="368" customFormat="1">
      <c r="B136" s="220"/>
      <c r="E136" s="220"/>
      <c r="I136" s="220"/>
      <c r="J136" s="351"/>
      <c r="K136" s="351"/>
      <c r="L136" s="351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1"/>
      <c r="Z136" s="351"/>
      <c r="AA136" s="351"/>
      <c r="AB136" s="351"/>
      <c r="AC136" s="351"/>
      <c r="AD136" s="351"/>
      <c r="AE136" s="351"/>
      <c r="AF136" s="351"/>
      <c r="AG136" s="351"/>
      <c r="AH136" s="351"/>
      <c r="AI136" s="351"/>
      <c r="AJ136" s="351"/>
      <c r="AK136" s="351"/>
      <c r="AL136" s="351"/>
      <c r="AM136" s="351"/>
      <c r="AN136" s="351"/>
      <c r="AO136" s="351"/>
      <c r="AP136" s="351"/>
      <c r="AQ136" s="351"/>
      <c r="AR136" s="351"/>
      <c r="AS136" s="351"/>
      <c r="AT136" s="351"/>
      <c r="AU136" s="351"/>
      <c r="AV136" s="351"/>
      <c r="AW136" s="351"/>
      <c r="AX136" s="351"/>
      <c r="AY136" s="351"/>
      <c r="AZ136" s="351"/>
      <c r="BA136" s="351"/>
      <c r="BB136" s="351"/>
      <c r="BC136" s="351"/>
      <c r="BD136" s="351"/>
      <c r="BE136" s="351"/>
      <c r="BF136" s="351"/>
      <c r="BG136" s="351"/>
      <c r="BH136" s="351"/>
      <c r="BI136" s="351"/>
      <c r="BJ136" s="351"/>
      <c r="BK136" s="351"/>
      <c r="BL136" s="351"/>
      <c r="BM136" s="351"/>
      <c r="BN136" s="351"/>
      <c r="BO136" s="351"/>
      <c r="BP136" s="351"/>
      <c r="BQ136" s="351"/>
      <c r="BR136" s="351"/>
      <c r="BS136" s="351"/>
      <c r="BT136" s="351"/>
      <c r="BU136" s="351"/>
      <c r="BV136" s="351"/>
      <c r="BW136" s="351"/>
      <c r="BX136" s="351"/>
      <c r="BY136" s="351"/>
      <c r="BZ136" s="351"/>
      <c r="CA136" s="351"/>
      <c r="CB136" s="351"/>
      <c r="CC136" s="351"/>
      <c r="CD136" s="351"/>
      <c r="CE136" s="351"/>
      <c r="CF136" s="351"/>
      <c r="CG136" s="351"/>
      <c r="CH136" s="351"/>
      <c r="CI136" s="351"/>
      <c r="CJ136" s="351"/>
      <c r="CK136" s="351"/>
      <c r="CL136" s="351"/>
      <c r="CM136" s="351"/>
      <c r="CN136" s="351"/>
      <c r="CO136" s="351"/>
      <c r="CP136" s="351"/>
      <c r="CQ136" s="351"/>
      <c r="CR136" s="351"/>
      <c r="CS136" s="351"/>
      <c r="CT136" s="351"/>
      <c r="CU136" s="351"/>
      <c r="CV136" s="351"/>
      <c r="CW136" s="351"/>
      <c r="CX136" s="351"/>
      <c r="CY136" s="351"/>
      <c r="CZ136" s="351"/>
      <c r="DA136" s="351"/>
      <c r="DB136" s="351"/>
      <c r="DC136" s="351"/>
      <c r="DD136" s="351"/>
      <c r="DE136" s="351"/>
      <c r="DF136" s="351"/>
      <c r="DG136" s="351"/>
      <c r="DH136" s="351"/>
      <c r="DI136" s="351"/>
      <c r="DJ136" s="351"/>
      <c r="DK136" s="351"/>
      <c r="DL136" s="351"/>
      <c r="DM136" s="351"/>
      <c r="DN136" s="351"/>
      <c r="DO136" s="351"/>
      <c r="DP136" s="351"/>
      <c r="DQ136" s="351"/>
      <c r="DR136" s="351"/>
      <c r="DS136" s="351"/>
      <c r="DT136" s="351"/>
      <c r="DU136" s="351"/>
      <c r="DV136" s="351"/>
      <c r="DW136" s="351"/>
      <c r="DX136" s="351"/>
      <c r="DY136" s="351"/>
      <c r="DZ136" s="351"/>
      <c r="EA136" s="351"/>
      <c r="EB136" s="351"/>
      <c r="EC136" s="351"/>
      <c r="ED136" s="351"/>
      <c r="EE136" s="351"/>
      <c r="EF136" s="351"/>
      <c r="EG136" s="351"/>
      <c r="EH136" s="351"/>
      <c r="EI136" s="351"/>
      <c r="EJ136" s="351"/>
      <c r="EK136" s="351"/>
      <c r="EL136" s="351"/>
      <c r="EM136" s="351"/>
      <c r="EN136" s="351"/>
      <c r="EO136" s="351"/>
      <c r="EP136" s="351"/>
      <c r="EQ136" s="351"/>
      <c r="ER136" s="351"/>
      <c r="ES136" s="351"/>
      <c r="ET136" s="351"/>
      <c r="EU136" s="351"/>
      <c r="EV136" s="351"/>
      <c r="EW136" s="351"/>
      <c r="EX136" s="351"/>
    </row>
    <row r="137" spans="2:154" s="368" customFormat="1">
      <c r="B137" s="220"/>
      <c r="E137" s="220"/>
      <c r="I137" s="220"/>
      <c r="J137" s="351"/>
      <c r="K137" s="351"/>
      <c r="L137" s="351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1"/>
      <c r="Z137" s="351"/>
      <c r="AA137" s="351"/>
      <c r="AB137" s="351"/>
      <c r="AC137" s="351"/>
      <c r="AD137" s="351"/>
      <c r="AE137" s="351"/>
      <c r="AF137" s="351"/>
      <c r="AG137" s="351"/>
      <c r="AH137" s="351"/>
      <c r="AI137" s="351"/>
      <c r="AJ137" s="351"/>
      <c r="AK137" s="351"/>
      <c r="AL137" s="351"/>
      <c r="AM137" s="351"/>
      <c r="AN137" s="351"/>
      <c r="AO137" s="351"/>
      <c r="AP137" s="351"/>
      <c r="AQ137" s="351"/>
      <c r="AR137" s="351"/>
      <c r="AS137" s="351"/>
      <c r="AT137" s="351"/>
      <c r="AU137" s="351"/>
      <c r="AV137" s="351"/>
      <c r="AW137" s="351"/>
      <c r="AX137" s="351"/>
      <c r="AY137" s="351"/>
      <c r="AZ137" s="351"/>
      <c r="BA137" s="351"/>
      <c r="BB137" s="351"/>
      <c r="BC137" s="351"/>
      <c r="BD137" s="351"/>
      <c r="BE137" s="351"/>
      <c r="BF137" s="351"/>
      <c r="BG137" s="351"/>
      <c r="BH137" s="351"/>
      <c r="BI137" s="351"/>
      <c r="BJ137" s="351"/>
      <c r="BK137" s="351"/>
      <c r="BL137" s="351"/>
      <c r="BM137" s="351"/>
      <c r="BN137" s="351"/>
      <c r="BO137" s="351"/>
      <c r="BP137" s="351"/>
      <c r="BQ137" s="351"/>
      <c r="BR137" s="351"/>
      <c r="BS137" s="351"/>
      <c r="BT137" s="351"/>
      <c r="BU137" s="351"/>
      <c r="BV137" s="351"/>
      <c r="BW137" s="351"/>
      <c r="BX137" s="351"/>
      <c r="BY137" s="351"/>
      <c r="BZ137" s="351"/>
      <c r="CA137" s="351"/>
      <c r="CB137" s="351"/>
      <c r="CC137" s="351"/>
      <c r="CD137" s="351"/>
      <c r="CE137" s="351"/>
      <c r="CF137" s="351"/>
      <c r="CG137" s="351"/>
      <c r="CH137" s="351"/>
      <c r="CI137" s="351"/>
      <c r="CJ137" s="351"/>
      <c r="CK137" s="351"/>
      <c r="CL137" s="351"/>
      <c r="CM137" s="351"/>
      <c r="CN137" s="351"/>
      <c r="CO137" s="351"/>
      <c r="CP137" s="351"/>
      <c r="CQ137" s="351"/>
      <c r="CR137" s="351"/>
      <c r="CS137" s="351"/>
      <c r="CT137" s="351"/>
      <c r="CU137" s="351"/>
      <c r="CV137" s="351"/>
      <c r="CW137" s="351"/>
      <c r="CX137" s="351"/>
      <c r="CY137" s="351"/>
      <c r="CZ137" s="351"/>
      <c r="DA137" s="351"/>
      <c r="DB137" s="351"/>
      <c r="DC137" s="351"/>
      <c r="DD137" s="351"/>
      <c r="DE137" s="351"/>
      <c r="DF137" s="351"/>
      <c r="DG137" s="351"/>
      <c r="DH137" s="351"/>
      <c r="DI137" s="351"/>
      <c r="DJ137" s="351"/>
      <c r="DK137" s="351"/>
      <c r="DL137" s="351"/>
      <c r="DM137" s="351"/>
      <c r="DN137" s="351"/>
      <c r="DO137" s="351"/>
      <c r="DP137" s="351"/>
      <c r="DQ137" s="351"/>
      <c r="DR137" s="351"/>
      <c r="DS137" s="351"/>
      <c r="DT137" s="351"/>
      <c r="DU137" s="351"/>
      <c r="DV137" s="351"/>
      <c r="DW137" s="351"/>
      <c r="DX137" s="351"/>
      <c r="DY137" s="351"/>
      <c r="DZ137" s="351"/>
      <c r="EA137" s="351"/>
      <c r="EB137" s="351"/>
      <c r="EC137" s="351"/>
      <c r="ED137" s="351"/>
      <c r="EE137" s="351"/>
      <c r="EF137" s="351"/>
      <c r="EG137" s="351"/>
      <c r="EH137" s="351"/>
      <c r="EI137" s="351"/>
      <c r="EJ137" s="351"/>
      <c r="EK137" s="351"/>
      <c r="EL137" s="351"/>
      <c r="EM137" s="351"/>
      <c r="EN137" s="351"/>
      <c r="EO137" s="351"/>
      <c r="EP137" s="351"/>
      <c r="EQ137" s="351"/>
      <c r="ER137" s="351"/>
      <c r="ES137" s="351"/>
      <c r="ET137" s="351"/>
      <c r="EU137" s="351"/>
      <c r="EV137" s="351"/>
      <c r="EW137" s="351"/>
      <c r="EX137" s="351"/>
    </row>
    <row r="138" spans="2:154" s="368" customFormat="1">
      <c r="B138" s="220"/>
      <c r="E138" s="220"/>
      <c r="I138" s="220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1"/>
      <c r="Z138" s="351"/>
      <c r="AA138" s="351"/>
      <c r="AB138" s="351"/>
      <c r="AC138" s="351"/>
      <c r="AD138" s="351"/>
      <c r="AE138" s="351"/>
      <c r="AF138" s="351"/>
      <c r="AG138" s="351"/>
      <c r="AH138" s="351"/>
      <c r="AI138" s="351"/>
      <c r="AJ138" s="351"/>
      <c r="AK138" s="351"/>
      <c r="AL138" s="351"/>
      <c r="AM138" s="351"/>
      <c r="AN138" s="351"/>
      <c r="AO138" s="351"/>
      <c r="AP138" s="351"/>
      <c r="AQ138" s="351"/>
      <c r="AR138" s="351"/>
      <c r="AS138" s="351"/>
      <c r="AT138" s="351"/>
      <c r="AU138" s="351"/>
      <c r="AV138" s="351"/>
      <c r="AW138" s="351"/>
      <c r="AX138" s="351"/>
      <c r="AY138" s="351"/>
      <c r="AZ138" s="351"/>
      <c r="BA138" s="351"/>
      <c r="BB138" s="351"/>
      <c r="BC138" s="351"/>
      <c r="BD138" s="351"/>
      <c r="BE138" s="351"/>
      <c r="BF138" s="351"/>
      <c r="BG138" s="351"/>
      <c r="BH138" s="351"/>
      <c r="BI138" s="351"/>
      <c r="BJ138" s="351"/>
      <c r="BK138" s="351"/>
      <c r="BL138" s="351"/>
      <c r="BM138" s="351"/>
      <c r="BN138" s="351"/>
      <c r="BO138" s="351"/>
      <c r="BP138" s="351"/>
      <c r="BQ138" s="351"/>
      <c r="BR138" s="351"/>
      <c r="BS138" s="351"/>
      <c r="BT138" s="351"/>
      <c r="BU138" s="351"/>
      <c r="BV138" s="351"/>
      <c r="BW138" s="351"/>
      <c r="BX138" s="351"/>
      <c r="BY138" s="351"/>
      <c r="BZ138" s="351"/>
      <c r="CA138" s="351"/>
      <c r="CB138" s="351"/>
      <c r="CC138" s="351"/>
      <c r="CD138" s="351"/>
      <c r="CE138" s="351"/>
      <c r="CF138" s="351"/>
      <c r="CG138" s="351"/>
      <c r="CH138" s="351"/>
      <c r="CI138" s="351"/>
      <c r="CJ138" s="351"/>
      <c r="CK138" s="351"/>
      <c r="CL138" s="351"/>
      <c r="CM138" s="351"/>
      <c r="CN138" s="351"/>
      <c r="CO138" s="351"/>
      <c r="CP138" s="351"/>
      <c r="CQ138" s="351"/>
      <c r="CR138" s="351"/>
      <c r="CS138" s="351"/>
      <c r="CT138" s="351"/>
      <c r="CU138" s="351"/>
      <c r="CV138" s="351"/>
      <c r="CW138" s="351"/>
      <c r="CX138" s="351"/>
      <c r="CY138" s="351"/>
      <c r="CZ138" s="351"/>
      <c r="DA138" s="351"/>
      <c r="DB138" s="351"/>
      <c r="DC138" s="351"/>
      <c r="DD138" s="351"/>
      <c r="DE138" s="351"/>
      <c r="DF138" s="351"/>
      <c r="DG138" s="351"/>
      <c r="DH138" s="351"/>
      <c r="DI138" s="351"/>
      <c r="DJ138" s="351"/>
      <c r="DK138" s="351"/>
      <c r="DL138" s="351"/>
      <c r="DM138" s="351"/>
      <c r="DN138" s="351"/>
      <c r="DO138" s="351"/>
      <c r="DP138" s="351"/>
      <c r="DQ138" s="351"/>
      <c r="DR138" s="351"/>
      <c r="DS138" s="351"/>
      <c r="DT138" s="351"/>
      <c r="DU138" s="351"/>
      <c r="DV138" s="351"/>
      <c r="DW138" s="351"/>
      <c r="DX138" s="351"/>
      <c r="DY138" s="351"/>
      <c r="DZ138" s="351"/>
      <c r="EA138" s="351"/>
      <c r="EB138" s="351"/>
      <c r="EC138" s="351"/>
      <c r="ED138" s="351"/>
      <c r="EE138" s="351"/>
      <c r="EF138" s="351"/>
      <c r="EG138" s="351"/>
      <c r="EH138" s="351"/>
      <c r="EI138" s="351"/>
      <c r="EJ138" s="351"/>
      <c r="EK138" s="351"/>
      <c r="EL138" s="351"/>
      <c r="EM138" s="351"/>
      <c r="EN138" s="351"/>
      <c r="EO138" s="351"/>
      <c r="EP138" s="351"/>
      <c r="EQ138" s="351"/>
      <c r="ER138" s="351"/>
      <c r="ES138" s="351"/>
      <c r="ET138" s="351"/>
      <c r="EU138" s="351"/>
      <c r="EV138" s="351"/>
      <c r="EW138" s="351"/>
      <c r="EX138" s="351"/>
    </row>
    <row r="139" spans="2:154" s="368" customFormat="1">
      <c r="B139" s="220"/>
      <c r="E139" s="220"/>
      <c r="I139" s="220"/>
      <c r="J139" s="351"/>
      <c r="K139" s="351"/>
      <c r="L139" s="351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1"/>
      <c r="Z139" s="351"/>
      <c r="AA139" s="351"/>
      <c r="AB139" s="351"/>
      <c r="AC139" s="351"/>
      <c r="AD139" s="351"/>
      <c r="AE139" s="351"/>
      <c r="AF139" s="351"/>
      <c r="AG139" s="351"/>
      <c r="AH139" s="351"/>
      <c r="AI139" s="351"/>
      <c r="AJ139" s="351"/>
      <c r="AK139" s="351"/>
      <c r="AL139" s="351"/>
      <c r="AM139" s="351"/>
      <c r="AN139" s="351"/>
      <c r="AO139" s="351"/>
      <c r="AP139" s="351"/>
      <c r="AQ139" s="351"/>
      <c r="AR139" s="351"/>
      <c r="AS139" s="351"/>
      <c r="AT139" s="351"/>
      <c r="AU139" s="351"/>
      <c r="AV139" s="351"/>
      <c r="AW139" s="351"/>
      <c r="AX139" s="351"/>
      <c r="AY139" s="351"/>
      <c r="AZ139" s="351"/>
      <c r="BA139" s="351"/>
      <c r="BB139" s="351"/>
      <c r="BC139" s="351"/>
      <c r="BD139" s="351"/>
      <c r="BE139" s="351"/>
      <c r="BF139" s="351"/>
      <c r="BG139" s="351"/>
      <c r="BH139" s="351"/>
      <c r="BI139" s="351"/>
      <c r="BJ139" s="351"/>
      <c r="BK139" s="351"/>
      <c r="BL139" s="351"/>
      <c r="BM139" s="351"/>
      <c r="BN139" s="351"/>
      <c r="BO139" s="351"/>
      <c r="BP139" s="351"/>
      <c r="BQ139" s="351"/>
      <c r="BR139" s="351"/>
      <c r="BS139" s="351"/>
      <c r="BT139" s="351"/>
      <c r="BU139" s="351"/>
      <c r="BV139" s="351"/>
      <c r="BW139" s="351"/>
      <c r="BX139" s="351"/>
      <c r="BY139" s="351"/>
      <c r="BZ139" s="351"/>
      <c r="CA139" s="351"/>
      <c r="CB139" s="351"/>
      <c r="CC139" s="351"/>
      <c r="CD139" s="351"/>
      <c r="CE139" s="351"/>
      <c r="CF139" s="351"/>
      <c r="CG139" s="351"/>
      <c r="CH139" s="351"/>
      <c r="CI139" s="351"/>
      <c r="CJ139" s="351"/>
      <c r="CK139" s="351"/>
      <c r="CL139" s="351"/>
      <c r="CM139" s="351"/>
      <c r="CN139" s="351"/>
      <c r="CO139" s="351"/>
      <c r="CP139" s="351"/>
      <c r="CQ139" s="351"/>
      <c r="CR139" s="351"/>
      <c r="CS139" s="351"/>
      <c r="CT139" s="351"/>
      <c r="CU139" s="351"/>
      <c r="CV139" s="351"/>
      <c r="CW139" s="351"/>
      <c r="CX139" s="351"/>
      <c r="CY139" s="351"/>
      <c r="CZ139" s="351"/>
      <c r="DA139" s="351"/>
      <c r="DB139" s="351"/>
      <c r="DC139" s="351"/>
      <c r="DD139" s="351"/>
      <c r="DE139" s="351"/>
      <c r="DF139" s="351"/>
      <c r="DG139" s="351"/>
      <c r="DH139" s="351"/>
      <c r="DI139" s="351"/>
      <c r="DJ139" s="351"/>
      <c r="DK139" s="351"/>
      <c r="DL139" s="351"/>
      <c r="DM139" s="351"/>
      <c r="DN139" s="351"/>
      <c r="DO139" s="351"/>
      <c r="DP139" s="351"/>
      <c r="DQ139" s="351"/>
      <c r="DR139" s="351"/>
      <c r="DS139" s="351"/>
      <c r="DT139" s="351"/>
      <c r="DU139" s="351"/>
      <c r="DV139" s="351"/>
      <c r="DW139" s="351"/>
      <c r="DX139" s="351"/>
      <c r="DY139" s="351"/>
      <c r="DZ139" s="351"/>
      <c r="EA139" s="351"/>
      <c r="EB139" s="351"/>
      <c r="EC139" s="351"/>
      <c r="ED139" s="351"/>
      <c r="EE139" s="351"/>
      <c r="EF139" s="351"/>
      <c r="EG139" s="351"/>
      <c r="EH139" s="351"/>
      <c r="EI139" s="351"/>
      <c r="EJ139" s="351"/>
      <c r="EK139" s="351"/>
      <c r="EL139" s="351"/>
      <c r="EM139" s="351"/>
      <c r="EN139" s="351"/>
      <c r="EO139" s="351"/>
      <c r="EP139" s="351"/>
      <c r="EQ139" s="351"/>
      <c r="ER139" s="351"/>
      <c r="ES139" s="351"/>
      <c r="ET139" s="351"/>
      <c r="EU139" s="351"/>
      <c r="EV139" s="351"/>
      <c r="EW139" s="351"/>
      <c r="EX139" s="351"/>
    </row>
    <row r="140" spans="2:154" s="368" customFormat="1">
      <c r="B140" s="220"/>
      <c r="E140" s="220"/>
      <c r="I140" s="220"/>
      <c r="J140" s="351"/>
      <c r="K140" s="351"/>
      <c r="L140" s="351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1"/>
      <c r="Z140" s="351"/>
      <c r="AA140" s="351"/>
      <c r="AB140" s="351"/>
      <c r="AC140" s="351"/>
      <c r="AD140" s="351"/>
      <c r="AE140" s="351"/>
      <c r="AF140" s="351"/>
      <c r="AG140" s="351"/>
      <c r="AH140" s="351"/>
      <c r="AI140" s="351"/>
      <c r="AJ140" s="351"/>
      <c r="AK140" s="351"/>
      <c r="AL140" s="351"/>
      <c r="AM140" s="351"/>
      <c r="AN140" s="351"/>
      <c r="AO140" s="351"/>
      <c r="AP140" s="351"/>
      <c r="AQ140" s="351"/>
      <c r="AR140" s="351"/>
      <c r="AS140" s="351"/>
      <c r="AT140" s="351"/>
      <c r="AU140" s="351"/>
      <c r="AV140" s="351"/>
      <c r="AW140" s="351"/>
      <c r="AX140" s="351"/>
      <c r="AY140" s="351"/>
      <c r="AZ140" s="351"/>
      <c r="BA140" s="351"/>
      <c r="BB140" s="351"/>
      <c r="BC140" s="351"/>
      <c r="BD140" s="351"/>
      <c r="BE140" s="351"/>
      <c r="BF140" s="351"/>
      <c r="BG140" s="351"/>
      <c r="BH140" s="351"/>
      <c r="BI140" s="351"/>
      <c r="BJ140" s="351"/>
      <c r="BK140" s="351"/>
      <c r="BL140" s="351"/>
      <c r="BM140" s="351"/>
      <c r="BN140" s="351"/>
      <c r="BO140" s="351"/>
      <c r="BP140" s="351"/>
      <c r="BQ140" s="351"/>
      <c r="BR140" s="351"/>
      <c r="BS140" s="351"/>
      <c r="BT140" s="351"/>
      <c r="BU140" s="351"/>
      <c r="BV140" s="351"/>
      <c r="BW140" s="351"/>
      <c r="BX140" s="351"/>
      <c r="BY140" s="351"/>
      <c r="BZ140" s="351"/>
      <c r="CA140" s="351"/>
      <c r="CB140" s="351"/>
      <c r="CC140" s="351"/>
      <c r="CD140" s="351"/>
      <c r="CE140" s="351"/>
      <c r="CF140" s="351"/>
      <c r="CG140" s="351"/>
      <c r="CH140" s="351"/>
      <c r="CI140" s="351"/>
      <c r="CJ140" s="351"/>
      <c r="CK140" s="351"/>
      <c r="CL140" s="351"/>
      <c r="CM140" s="351"/>
      <c r="CN140" s="351"/>
      <c r="CO140" s="351"/>
      <c r="CP140" s="351"/>
      <c r="CQ140" s="351"/>
      <c r="CR140" s="351"/>
      <c r="CS140" s="351"/>
      <c r="CT140" s="351"/>
      <c r="CU140" s="351"/>
      <c r="CV140" s="351"/>
      <c r="CW140" s="351"/>
      <c r="CX140" s="351"/>
      <c r="CY140" s="351"/>
      <c r="CZ140" s="351"/>
      <c r="DA140" s="351"/>
      <c r="DB140" s="351"/>
      <c r="DC140" s="351"/>
      <c r="DD140" s="351"/>
      <c r="DE140" s="351"/>
      <c r="DF140" s="351"/>
      <c r="DG140" s="351"/>
      <c r="DH140" s="351"/>
      <c r="DI140" s="351"/>
      <c r="DJ140" s="351"/>
      <c r="DK140" s="351"/>
      <c r="DL140" s="351"/>
      <c r="DM140" s="351"/>
      <c r="DN140" s="351"/>
      <c r="DO140" s="351"/>
      <c r="DP140" s="351"/>
      <c r="DQ140" s="351"/>
      <c r="DR140" s="351"/>
      <c r="DS140" s="351"/>
      <c r="DT140" s="351"/>
      <c r="DU140" s="351"/>
      <c r="DV140" s="351"/>
      <c r="DW140" s="351"/>
      <c r="DX140" s="351"/>
      <c r="DY140" s="351"/>
      <c r="DZ140" s="351"/>
      <c r="EA140" s="351"/>
      <c r="EB140" s="351"/>
      <c r="EC140" s="351"/>
      <c r="ED140" s="351"/>
      <c r="EE140" s="351"/>
      <c r="EF140" s="351"/>
      <c r="EG140" s="351"/>
      <c r="EH140" s="351"/>
      <c r="EI140" s="351"/>
      <c r="EJ140" s="351"/>
      <c r="EK140" s="351"/>
      <c r="EL140" s="351"/>
      <c r="EM140" s="351"/>
      <c r="EN140" s="351"/>
      <c r="EO140" s="351"/>
      <c r="EP140" s="351"/>
      <c r="EQ140" s="351"/>
      <c r="ER140" s="351"/>
      <c r="ES140" s="351"/>
      <c r="ET140" s="351"/>
      <c r="EU140" s="351"/>
      <c r="EV140" s="351"/>
      <c r="EW140" s="351"/>
      <c r="EX140" s="351"/>
    </row>
    <row r="141" spans="2:154" s="368" customFormat="1">
      <c r="B141" s="220"/>
      <c r="E141" s="220"/>
      <c r="I141" s="220"/>
      <c r="J141" s="351"/>
      <c r="K141" s="351"/>
      <c r="L141" s="351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1"/>
      <c r="Z141" s="351"/>
      <c r="AA141" s="351"/>
      <c r="AB141" s="351"/>
      <c r="AC141" s="351"/>
      <c r="AD141" s="351"/>
      <c r="AE141" s="351"/>
      <c r="AF141" s="351"/>
      <c r="AG141" s="351"/>
      <c r="AH141" s="351"/>
      <c r="AI141" s="351"/>
      <c r="AJ141" s="351"/>
      <c r="AK141" s="351"/>
      <c r="AL141" s="351"/>
      <c r="AM141" s="351"/>
      <c r="AN141" s="351"/>
      <c r="AO141" s="351"/>
      <c r="AP141" s="351"/>
      <c r="AQ141" s="351"/>
      <c r="AR141" s="351"/>
      <c r="AS141" s="351"/>
      <c r="AT141" s="351"/>
      <c r="AU141" s="351"/>
      <c r="AV141" s="351"/>
      <c r="AW141" s="351"/>
      <c r="AX141" s="351"/>
      <c r="AY141" s="351"/>
      <c r="AZ141" s="351"/>
      <c r="BA141" s="351"/>
      <c r="BB141" s="351"/>
      <c r="BC141" s="351"/>
      <c r="BD141" s="351"/>
      <c r="BE141" s="351"/>
      <c r="BF141" s="351"/>
      <c r="BG141" s="351"/>
      <c r="BH141" s="351"/>
      <c r="BI141" s="351"/>
      <c r="BJ141" s="351"/>
      <c r="BK141" s="351"/>
      <c r="BL141" s="351"/>
      <c r="BM141" s="351"/>
      <c r="BN141" s="351"/>
      <c r="BO141" s="351"/>
      <c r="BP141" s="351"/>
      <c r="BQ141" s="351"/>
      <c r="BR141" s="351"/>
      <c r="BS141" s="351"/>
      <c r="BT141" s="351"/>
      <c r="BU141" s="351"/>
      <c r="BV141" s="351"/>
      <c r="BW141" s="351"/>
      <c r="BX141" s="351"/>
      <c r="BY141" s="351"/>
      <c r="BZ141" s="351"/>
      <c r="CA141" s="351"/>
      <c r="CB141" s="351"/>
      <c r="CC141" s="351"/>
      <c r="CD141" s="351"/>
      <c r="CE141" s="351"/>
      <c r="CF141" s="351"/>
      <c r="CG141" s="351"/>
      <c r="CH141" s="351"/>
      <c r="CI141" s="351"/>
      <c r="CJ141" s="351"/>
      <c r="CK141" s="351"/>
      <c r="CL141" s="351"/>
      <c r="CM141" s="351"/>
      <c r="CN141" s="351"/>
      <c r="CO141" s="351"/>
      <c r="CP141" s="351"/>
      <c r="CQ141" s="351"/>
      <c r="CR141" s="351"/>
      <c r="CS141" s="351"/>
      <c r="CT141" s="351"/>
      <c r="CU141" s="351"/>
      <c r="CV141" s="351"/>
      <c r="CW141" s="351"/>
      <c r="CX141" s="351"/>
      <c r="CY141" s="351"/>
      <c r="CZ141" s="351"/>
      <c r="DA141" s="351"/>
      <c r="DB141" s="351"/>
      <c r="DC141" s="351"/>
      <c r="DD141" s="351"/>
      <c r="DE141" s="351"/>
      <c r="DF141" s="351"/>
      <c r="DG141" s="351"/>
      <c r="DH141" s="351"/>
      <c r="DI141" s="351"/>
      <c r="DJ141" s="351"/>
      <c r="DK141" s="351"/>
      <c r="DL141" s="351"/>
      <c r="DM141" s="351"/>
      <c r="DN141" s="351"/>
      <c r="DO141" s="351"/>
      <c r="DP141" s="351"/>
      <c r="DQ141" s="351"/>
      <c r="DR141" s="351"/>
      <c r="DS141" s="351"/>
      <c r="DT141" s="351"/>
      <c r="DU141" s="351"/>
      <c r="DV141" s="351"/>
      <c r="DW141" s="351"/>
      <c r="DX141" s="351"/>
      <c r="DY141" s="351"/>
      <c r="DZ141" s="351"/>
      <c r="EA141" s="351"/>
      <c r="EB141" s="351"/>
      <c r="EC141" s="351"/>
      <c r="ED141" s="351"/>
      <c r="EE141" s="351"/>
      <c r="EF141" s="351"/>
      <c r="EG141" s="351"/>
      <c r="EH141" s="351"/>
      <c r="EI141" s="351"/>
      <c r="EJ141" s="351"/>
      <c r="EK141" s="351"/>
      <c r="EL141" s="351"/>
      <c r="EM141" s="351"/>
      <c r="EN141" s="351"/>
      <c r="EO141" s="351"/>
      <c r="EP141" s="351"/>
      <c r="EQ141" s="351"/>
      <c r="ER141" s="351"/>
      <c r="ES141" s="351"/>
      <c r="ET141" s="351"/>
      <c r="EU141" s="351"/>
      <c r="EV141" s="351"/>
      <c r="EW141" s="351"/>
      <c r="EX141" s="351"/>
    </row>
    <row r="142" spans="2:154" s="368" customFormat="1">
      <c r="B142" s="220"/>
      <c r="E142" s="220"/>
      <c r="I142" s="220"/>
      <c r="J142" s="351"/>
      <c r="K142" s="351"/>
      <c r="L142" s="351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1"/>
      <c r="Z142" s="351"/>
      <c r="AA142" s="351"/>
      <c r="AB142" s="351"/>
      <c r="AC142" s="351"/>
      <c r="AD142" s="351"/>
      <c r="AE142" s="351"/>
      <c r="AF142" s="351"/>
      <c r="AG142" s="351"/>
      <c r="AH142" s="351"/>
      <c r="AI142" s="351"/>
      <c r="AJ142" s="351"/>
      <c r="AK142" s="351"/>
      <c r="AL142" s="351"/>
      <c r="AM142" s="351"/>
      <c r="AN142" s="351"/>
      <c r="AO142" s="351"/>
      <c r="AP142" s="351"/>
      <c r="AQ142" s="351"/>
      <c r="AR142" s="351"/>
      <c r="AS142" s="351"/>
      <c r="AT142" s="351"/>
      <c r="AU142" s="351"/>
      <c r="AV142" s="351"/>
      <c r="AW142" s="351"/>
      <c r="AX142" s="351"/>
      <c r="AY142" s="351"/>
      <c r="AZ142" s="351"/>
      <c r="BA142" s="351"/>
      <c r="BB142" s="351"/>
      <c r="BC142" s="351"/>
      <c r="BD142" s="351"/>
      <c r="BE142" s="351"/>
      <c r="BF142" s="351"/>
      <c r="BG142" s="351"/>
      <c r="BH142" s="351"/>
      <c r="BI142" s="351"/>
      <c r="BJ142" s="351"/>
      <c r="BK142" s="351"/>
      <c r="BL142" s="351"/>
      <c r="BM142" s="351"/>
      <c r="BN142" s="351"/>
      <c r="BO142" s="351"/>
      <c r="BP142" s="351"/>
      <c r="BQ142" s="351"/>
      <c r="BR142" s="351"/>
      <c r="BS142" s="351"/>
      <c r="BT142" s="351"/>
      <c r="BU142" s="351"/>
      <c r="BV142" s="351"/>
      <c r="BW142" s="351"/>
      <c r="BX142" s="351"/>
      <c r="BY142" s="351"/>
      <c r="BZ142" s="351"/>
      <c r="CA142" s="351"/>
      <c r="CB142" s="351"/>
      <c r="CC142" s="351"/>
      <c r="CD142" s="351"/>
      <c r="CE142" s="351"/>
      <c r="CF142" s="351"/>
      <c r="CG142" s="351"/>
      <c r="CH142" s="351"/>
      <c r="CI142" s="351"/>
      <c r="CJ142" s="351"/>
      <c r="CK142" s="351"/>
      <c r="CL142" s="351"/>
      <c r="CM142" s="351"/>
      <c r="CN142" s="351"/>
      <c r="CO142" s="351"/>
      <c r="CP142" s="351"/>
      <c r="CQ142" s="351"/>
      <c r="CR142" s="351"/>
      <c r="CS142" s="351"/>
      <c r="CT142" s="351"/>
      <c r="CU142" s="351"/>
      <c r="CV142" s="351"/>
      <c r="CW142" s="351"/>
      <c r="CX142" s="351"/>
      <c r="CY142" s="351"/>
      <c r="CZ142" s="351"/>
      <c r="DA142" s="351"/>
      <c r="DB142" s="351"/>
      <c r="DC142" s="351"/>
      <c r="DD142" s="351"/>
      <c r="DE142" s="351"/>
      <c r="DF142" s="351"/>
      <c r="DG142" s="351"/>
      <c r="DH142" s="351"/>
      <c r="DI142" s="351"/>
      <c r="DJ142" s="351"/>
      <c r="DK142" s="351"/>
      <c r="DL142" s="351"/>
      <c r="DM142" s="351"/>
      <c r="DN142" s="351"/>
      <c r="DO142" s="351"/>
      <c r="DP142" s="351"/>
      <c r="DQ142" s="351"/>
      <c r="DR142" s="351"/>
      <c r="DS142" s="351"/>
      <c r="DT142" s="351"/>
      <c r="DU142" s="351"/>
      <c r="DV142" s="351"/>
      <c r="DW142" s="351"/>
      <c r="DX142" s="351"/>
      <c r="DY142" s="351"/>
      <c r="DZ142" s="351"/>
      <c r="EA142" s="351"/>
      <c r="EB142" s="351"/>
      <c r="EC142" s="351"/>
      <c r="ED142" s="351"/>
      <c r="EE142" s="351"/>
      <c r="EF142" s="351"/>
      <c r="EG142" s="351"/>
      <c r="EH142" s="351"/>
      <c r="EI142" s="351"/>
      <c r="EJ142" s="351"/>
      <c r="EK142" s="351"/>
      <c r="EL142" s="351"/>
      <c r="EM142" s="351"/>
      <c r="EN142" s="351"/>
      <c r="EO142" s="351"/>
      <c r="EP142" s="351"/>
      <c r="EQ142" s="351"/>
      <c r="ER142" s="351"/>
      <c r="ES142" s="351"/>
      <c r="ET142" s="351"/>
      <c r="EU142" s="351"/>
      <c r="EV142" s="351"/>
      <c r="EW142" s="351"/>
      <c r="EX142" s="351"/>
    </row>
    <row r="143" spans="2:154" s="368" customFormat="1">
      <c r="B143" s="220"/>
      <c r="E143" s="220"/>
      <c r="I143" s="220"/>
      <c r="J143" s="351"/>
      <c r="K143" s="351"/>
      <c r="L143" s="351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1"/>
      <c r="Z143" s="351"/>
      <c r="AA143" s="351"/>
      <c r="AB143" s="351"/>
      <c r="AC143" s="351"/>
      <c r="AD143" s="351"/>
      <c r="AE143" s="351"/>
      <c r="AF143" s="351"/>
      <c r="AG143" s="351"/>
      <c r="AH143" s="351"/>
      <c r="AI143" s="351"/>
      <c r="AJ143" s="351"/>
      <c r="AK143" s="351"/>
      <c r="AL143" s="351"/>
      <c r="AM143" s="351"/>
      <c r="AN143" s="351"/>
      <c r="AO143" s="351"/>
      <c r="AP143" s="351"/>
      <c r="AQ143" s="351"/>
      <c r="AR143" s="351"/>
      <c r="AS143" s="351"/>
      <c r="AT143" s="351"/>
      <c r="AU143" s="351"/>
      <c r="AV143" s="351"/>
      <c r="AW143" s="351"/>
      <c r="AX143" s="351"/>
      <c r="AY143" s="351"/>
      <c r="AZ143" s="351"/>
      <c r="BA143" s="351"/>
      <c r="BB143" s="351"/>
      <c r="BC143" s="351"/>
      <c r="BD143" s="351"/>
      <c r="BE143" s="351"/>
      <c r="BF143" s="351"/>
      <c r="BG143" s="351"/>
      <c r="BH143" s="351"/>
      <c r="BI143" s="351"/>
      <c r="BJ143" s="351"/>
      <c r="BK143" s="351"/>
      <c r="BL143" s="351"/>
      <c r="BM143" s="351"/>
      <c r="BN143" s="351"/>
      <c r="BO143" s="351"/>
      <c r="BP143" s="351"/>
      <c r="BQ143" s="351"/>
      <c r="BR143" s="351"/>
      <c r="BS143" s="351"/>
      <c r="BT143" s="351"/>
      <c r="BU143" s="351"/>
      <c r="BV143" s="351"/>
      <c r="BW143" s="351"/>
      <c r="BX143" s="351"/>
      <c r="BY143" s="351"/>
      <c r="BZ143" s="351"/>
      <c r="CA143" s="351"/>
      <c r="CB143" s="351"/>
      <c r="CC143" s="351"/>
      <c r="CD143" s="351"/>
      <c r="CE143" s="351"/>
      <c r="CF143" s="351"/>
      <c r="CG143" s="351"/>
      <c r="CH143" s="351"/>
      <c r="CI143" s="351"/>
      <c r="CJ143" s="351"/>
      <c r="CK143" s="351"/>
      <c r="CL143" s="351"/>
      <c r="CM143" s="351"/>
      <c r="CN143" s="351"/>
      <c r="CO143" s="351"/>
      <c r="CP143" s="351"/>
      <c r="CQ143" s="351"/>
      <c r="CR143" s="351"/>
      <c r="CS143" s="351"/>
      <c r="CT143" s="351"/>
      <c r="CU143" s="351"/>
      <c r="CV143" s="351"/>
      <c r="CW143" s="351"/>
      <c r="CX143" s="351"/>
      <c r="CY143" s="351"/>
      <c r="CZ143" s="351"/>
      <c r="DA143" s="351"/>
      <c r="DB143" s="351"/>
      <c r="DC143" s="351"/>
      <c r="DD143" s="351"/>
      <c r="DE143" s="351"/>
      <c r="DF143" s="351"/>
      <c r="DG143" s="351"/>
      <c r="DH143" s="351"/>
      <c r="DI143" s="351"/>
      <c r="DJ143" s="351"/>
      <c r="DK143" s="351"/>
      <c r="DL143" s="351"/>
      <c r="DM143" s="351"/>
      <c r="DN143" s="351"/>
      <c r="DO143" s="351"/>
      <c r="DP143" s="351"/>
      <c r="DQ143" s="351"/>
      <c r="DR143" s="351"/>
      <c r="DS143" s="351"/>
      <c r="DT143" s="351"/>
      <c r="DU143" s="351"/>
      <c r="DV143" s="351"/>
      <c r="DW143" s="351"/>
      <c r="DX143" s="351"/>
      <c r="DY143" s="351"/>
      <c r="DZ143" s="351"/>
      <c r="EA143" s="351"/>
      <c r="EB143" s="351"/>
      <c r="EC143" s="351"/>
      <c r="ED143" s="351"/>
      <c r="EE143" s="351"/>
      <c r="EF143" s="351"/>
      <c r="EG143" s="351"/>
      <c r="EH143" s="351"/>
      <c r="EI143" s="351"/>
      <c r="EJ143" s="351"/>
      <c r="EK143" s="351"/>
      <c r="EL143" s="351"/>
      <c r="EM143" s="351"/>
      <c r="EN143" s="351"/>
      <c r="EO143" s="351"/>
      <c r="EP143" s="351"/>
      <c r="EQ143" s="351"/>
      <c r="ER143" s="351"/>
      <c r="ES143" s="351"/>
      <c r="ET143" s="351"/>
      <c r="EU143" s="351"/>
      <c r="EV143" s="351"/>
      <c r="EW143" s="351"/>
      <c r="EX143" s="351"/>
    </row>
    <row r="144" spans="2:154" s="368" customFormat="1">
      <c r="B144" s="220"/>
      <c r="E144" s="220"/>
      <c r="I144" s="220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51"/>
      <c r="Z144" s="351"/>
      <c r="AA144" s="351"/>
      <c r="AB144" s="351"/>
      <c r="AC144" s="351"/>
      <c r="AD144" s="351"/>
      <c r="AE144" s="351"/>
      <c r="AF144" s="351"/>
      <c r="AG144" s="351"/>
      <c r="AH144" s="351"/>
      <c r="AI144" s="351"/>
      <c r="AJ144" s="351"/>
      <c r="AK144" s="351"/>
      <c r="AL144" s="351"/>
      <c r="AM144" s="351"/>
      <c r="AN144" s="351"/>
      <c r="AO144" s="351"/>
      <c r="AP144" s="351"/>
      <c r="AQ144" s="351"/>
      <c r="AR144" s="351"/>
      <c r="AS144" s="351"/>
      <c r="AT144" s="351"/>
      <c r="AU144" s="351"/>
      <c r="AV144" s="351"/>
      <c r="AW144" s="351"/>
      <c r="AX144" s="351"/>
      <c r="AY144" s="351"/>
      <c r="AZ144" s="351"/>
      <c r="BA144" s="351"/>
      <c r="BB144" s="351"/>
      <c r="BC144" s="351"/>
      <c r="BD144" s="351"/>
      <c r="BE144" s="351"/>
      <c r="BF144" s="351"/>
      <c r="BG144" s="351"/>
      <c r="BH144" s="351"/>
      <c r="BI144" s="351"/>
      <c r="BJ144" s="351"/>
      <c r="BK144" s="351"/>
      <c r="BL144" s="351"/>
      <c r="BM144" s="351"/>
      <c r="BN144" s="351"/>
      <c r="BO144" s="351"/>
      <c r="BP144" s="351"/>
      <c r="BQ144" s="351"/>
      <c r="BR144" s="351"/>
      <c r="BS144" s="351"/>
      <c r="BT144" s="351"/>
      <c r="BU144" s="351"/>
      <c r="BV144" s="351"/>
      <c r="BW144" s="351"/>
      <c r="BX144" s="351"/>
      <c r="BY144" s="351"/>
      <c r="BZ144" s="351"/>
      <c r="CA144" s="351"/>
      <c r="CB144" s="351"/>
      <c r="CC144" s="351"/>
      <c r="CD144" s="351"/>
      <c r="CE144" s="351"/>
      <c r="CF144" s="351"/>
      <c r="CG144" s="351"/>
      <c r="CH144" s="351"/>
      <c r="CI144" s="351"/>
      <c r="CJ144" s="351"/>
      <c r="CK144" s="351"/>
      <c r="CL144" s="351"/>
      <c r="CM144" s="351"/>
      <c r="CN144" s="351"/>
      <c r="CO144" s="351"/>
      <c r="CP144" s="351"/>
      <c r="CQ144" s="351"/>
      <c r="CR144" s="351"/>
      <c r="CS144" s="351"/>
      <c r="CT144" s="351"/>
      <c r="CU144" s="351"/>
      <c r="CV144" s="351"/>
      <c r="CW144" s="351"/>
      <c r="CX144" s="351"/>
      <c r="CY144" s="351"/>
      <c r="CZ144" s="351"/>
      <c r="DA144" s="351"/>
      <c r="DB144" s="351"/>
      <c r="DC144" s="351"/>
      <c r="DD144" s="351"/>
      <c r="DE144" s="351"/>
      <c r="DF144" s="351"/>
      <c r="DG144" s="351"/>
      <c r="DH144" s="351"/>
      <c r="DI144" s="351"/>
      <c r="DJ144" s="351"/>
      <c r="DK144" s="351"/>
      <c r="DL144" s="351"/>
      <c r="DM144" s="351"/>
      <c r="DN144" s="351"/>
      <c r="DO144" s="351"/>
      <c r="DP144" s="351"/>
      <c r="DQ144" s="351"/>
      <c r="DR144" s="351"/>
      <c r="DS144" s="351"/>
      <c r="DT144" s="351"/>
      <c r="DU144" s="351"/>
      <c r="DV144" s="351"/>
      <c r="DW144" s="351"/>
      <c r="DX144" s="351"/>
      <c r="DY144" s="351"/>
      <c r="DZ144" s="351"/>
      <c r="EA144" s="351"/>
      <c r="EB144" s="351"/>
      <c r="EC144" s="351"/>
      <c r="ED144" s="351"/>
      <c r="EE144" s="351"/>
      <c r="EF144" s="351"/>
      <c r="EG144" s="351"/>
      <c r="EH144" s="351"/>
      <c r="EI144" s="351"/>
      <c r="EJ144" s="351"/>
      <c r="EK144" s="351"/>
      <c r="EL144" s="351"/>
      <c r="EM144" s="351"/>
      <c r="EN144" s="351"/>
      <c r="EO144" s="351"/>
      <c r="EP144" s="351"/>
      <c r="EQ144" s="351"/>
      <c r="ER144" s="351"/>
      <c r="ES144" s="351"/>
      <c r="ET144" s="351"/>
      <c r="EU144" s="351"/>
      <c r="EV144" s="351"/>
      <c r="EW144" s="351"/>
      <c r="EX144" s="351"/>
    </row>
    <row r="145" spans="2:154" s="368" customFormat="1">
      <c r="B145" s="220"/>
      <c r="E145" s="220"/>
      <c r="I145" s="220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  <c r="AP145" s="351"/>
      <c r="AQ145" s="351"/>
      <c r="AR145" s="351"/>
      <c r="AS145" s="351"/>
      <c r="AT145" s="351"/>
      <c r="AU145" s="351"/>
      <c r="AV145" s="351"/>
      <c r="AW145" s="351"/>
      <c r="AX145" s="351"/>
      <c r="AY145" s="351"/>
      <c r="AZ145" s="351"/>
      <c r="BA145" s="351"/>
      <c r="BB145" s="351"/>
      <c r="BC145" s="351"/>
      <c r="BD145" s="351"/>
      <c r="BE145" s="351"/>
      <c r="BF145" s="351"/>
      <c r="BG145" s="351"/>
      <c r="BH145" s="351"/>
      <c r="BI145" s="351"/>
      <c r="BJ145" s="351"/>
      <c r="BK145" s="351"/>
      <c r="BL145" s="351"/>
      <c r="BM145" s="351"/>
      <c r="BN145" s="351"/>
      <c r="BO145" s="351"/>
      <c r="BP145" s="351"/>
      <c r="BQ145" s="351"/>
      <c r="BR145" s="351"/>
      <c r="BS145" s="351"/>
      <c r="BT145" s="351"/>
      <c r="BU145" s="351"/>
      <c r="BV145" s="351"/>
      <c r="BW145" s="351"/>
      <c r="BX145" s="351"/>
      <c r="BY145" s="351"/>
      <c r="BZ145" s="351"/>
      <c r="CA145" s="351"/>
      <c r="CB145" s="351"/>
      <c r="CC145" s="351"/>
      <c r="CD145" s="351"/>
      <c r="CE145" s="351"/>
      <c r="CF145" s="351"/>
      <c r="CG145" s="351"/>
      <c r="CH145" s="351"/>
      <c r="CI145" s="351"/>
      <c r="CJ145" s="351"/>
      <c r="CK145" s="351"/>
      <c r="CL145" s="351"/>
      <c r="CM145" s="351"/>
      <c r="CN145" s="351"/>
      <c r="CO145" s="351"/>
      <c r="CP145" s="351"/>
      <c r="CQ145" s="351"/>
      <c r="CR145" s="351"/>
      <c r="CS145" s="351"/>
      <c r="CT145" s="351"/>
      <c r="CU145" s="351"/>
      <c r="CV145" s="351"/>
      <c r="CW145" s="351"/>
      <c r="CX145" s="351"/>
      <c r="CY145" s="351"/>
      <c r="CZ145" s="351"/>
      <c r="DA145" s="351"/>
      <c r="DB145" s="351"/>
      <c r="DC145" s="351"/>
      <c r="DD145" s="351"/>
      <c r="DE145" s="351"/>
      <c r="DF145" s="351"/>
      <c r="DG145" s="351"/>
      <c r="DH145" s="351"/>
      <c r="DI145" s="351"/>
      <c r="DJ145" s="351"/>
      <c r="DK145" s="351"/>
      <c r="DL145" s="351"/>
      <c r="DM145" s="351"/>
      <c r="DN145" s="351"/>
      <c r="DO145" s="351"/>
      <c r="DP145" s="351"/>
      <c r="DQ145" s="351"/>
      <c r="DR145" s="351"/>
      <c r="DS145" s="351"/>
      <c r="DT145" s="351"/>
      <c r="DU145" s="351"/>
      <c r="DV145" s="351"/>
      <c r="DW145" s="351"/>
      <c r="DX145" s="351"/>
      <c r="DY145" s="351"/>
      <c r="DZ145" s="351"/>
      <c r="EA145" s="351"/>
      <c r="EB145" s="351"/>
      <c r="EC145" s="351"/>
      <c r="ED145" s="351"/>
      <c r="EE145" s="351"/>
      <c r="EF145" s="351"/>
      <c r="EG145" s="351"/>
      <c r="EH145" s="351"/>
      <c r="EI145" s="351"/>
      <c r="EJ145" s="351"/>
      <c r="EK145" s="351"/>
      <c r="EL145" s="351"/>
      <c r="EM145" s="351"/>
      <c r="EN145" s="351"/>
      <c r="EO145" s="351"/>
      <c r="EP145" s="351"/>
      <c r="EQ145" s="351"/>
      <c r="ER145" s="351"/>
      <c r="ES145" s="351"/>
      <c r="ET145" s="351"/>
      <c r="EU145" s="351"/>
      <c r="EV145" s="351"/>
      <c r="EW145" s="351"/>
      <c r="EX145" s="351"/>
    </row>
    <row r="146" spans="2:154" s="368" customFormat="1">
      <c r="B146" s="220"/>
      <c r="E146" s="220"/>
      <c r="I146" s="220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  <c r="AP146" s="351"/>
      <c r="AQ146" s="351"/>
      <c r="AR146" s="351"/>
      <c r="AS146" s="351"/>
      <c r="AT146" s="351"/>
      <c r="AU146" s="351"/>
      <c r="AV146" s="351"/>
      <c r="AW146" s="351"/>
      <c r="AX146" s="351"/>
      <c r="AY146" s="351"/>
      <c r="AZ146" s="351"/>
      <c r="BA146" s="351"/>
      <c r="BB146" s="351"/>
      <c r="BC146" s="351"/>
      <c r="BD146" s="351"/>
      <c r="BE146" s="351"/>
      <c r="BF146" s="351"/>
      <c r="BG146" s="351"/>
      <c r="BH146" s="351"/>
      <c r="BI146" s="351"/>
      <c r="BJ146" s="351"/>
      <c r="BK146" s="351"/>
      <c r="BL146" s="351"/>
      <c r="BM146" s="351"/>
      <c r="BN146" s="351"/>
      <c r="BO146" s="351"/>
      <c r="BP146" s="351"/>
      <c r="BQ146" s="351"/>
      <c r="BR146" s="351"/>
      <c r="BS146" s="351"/>
      <c r="BT146" s="351"/>
      <c r="BU146" s="351"/>
      <c r="BV146" s="351"/>
      <c r="BW146" s="351"/>
      <c r="BX146" s="351"/>
      <c r="BY146" s="351"/>
      <c r="BZ146" s="351"/>
      <c r="CA146" s="351"/>
      <c r="CB146" s="351"/>
      <c r="CC146" s="351"/>
      <c r="CD146" s="351"/>
      <c r="CE146" s="351"/>
      <c r="CF146" s="351"/>
      <c r="CG146" s="351"/>
      <c r="CH146" s="351"/>
      <c r="CI146" s="351"/>
      <c r="CJ146" s="351"/>
      <c r="CK146" s="351"/>
      <c r="CL146" s="351"/>
      <c r="CM146" s="351"/>
      <c r="CN146" s="351"/>
      <c r="CO146" s="351"/>
      <c r="CP146" s="351"/>
      <c r="CQ146" s="351"/>
      <c r="CR146" s="351"/>
      <c r="CS146" s="351"/>
      <c r="CT146" s="351"/>
      <c r="CU146" s="351"/>
      <c r="CV146" s="351"/>
      <c r="CW146" s="351"/>
      <c r="CX146" s="351"/>
      <c r="CY146" s="351"/>
      <c r="CZ146" s="351"/>
      <c r="DA146" s="351"/>
      <c r="DB146" s="351"/>
      <c r="DC146" s="351"/>
      <c r="DD146" s="351"/>
      <c r="DE146" s="351"/>
      <c r="DF146" s="351"/>
      <c r="DG146" s="351"/>
      <c r="DH146" s="351"/>
      <c r="DI146" s="351"/>
      <c r="DJ146" s="351"/>
      <c r="DK146" s="351"/>
      <c r="DL146" s="351"/>
      <c r="DM146" s="351"/>
      <c r="DN146" s="351"/>
      <c r="DO146" s="351"/>
      <c r="DP146" s="351"/>
      <c r="DQ146" s="351"/>
      <c r="DR146" s="351"/>
      <c r="DS146" s="351"/>
      <c r="DT146" s="351"/>
      <c r="DU146" s="351"/>
      <c r="DV146" s="351"/>
      <c r="DW146" s="351"/>
      <c r="DX146" s="351"/>
      <c r="DY146" s="351"/>
      <c r="DZ146" s="351"/>
      <c r="EA146" s="351"/>
      <c r="EB146" s="351"/>
      <c r="EC146" s="351"/>
      <c r="ED146" s="351"/>
      <c r="EE146" s="351"/>
      <c r="EF146" s="351"/>
      <c r="EG146" s="351"/>
      <c r="EH146" s="351"/>
      <c r="EI146" s="351"/>
      <c r="EJ146" s="351"/>
      <c r="EK146" s="351"/>
      <c r="EL146" s="351"/>
      <c r="EM146" s="351"/>
      <c r="EN146" s="351"/>
      <c r="EO146" s="351"/>
      <c r="EP146" s="351"/>
      <c r="EQ146" s="351"/>
      <c r="ER146" s="351"/>
      <c r="ES146" s="351"/>
      <c r="ET146" s="351"/>
      <c r="EU146" s="351"/>
      <c r="EV146" s="351"/>
      <c r="EW146" s="351"/>
      <c r="EX146" s="351"/>
    </row>
    <row r="147" spans="2:154" s="368" customFormat="1">
      <c r="B147" s="220"/>
      <c r="E147" s="220"/>
      <c r="I147" s="220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  <c r="AP147" s="351"/>
      <c r="AQ147" s="351"/>
      <c r="AR147" s="351"/>
      <c r="AS147" s="351"/>
      <c r="AT147" s="351"/>
      <c r="AU147" s="351"/>
      <c r="AV147" s="351"/>
      <c r="AW147" s="351"/>
      <c r="AX147" s="351"/>
      <c r="AY147" s="351"/>
      <c r="AZ147" s="351"/>
      <c r="BA147" s="351"/>
      <c r="BB147" s="351"/>
      <c r="BC147" s="351"/>
      <c r="BD147" s="351"/>
      <c r="BE147" s="351"/>
      <c r="BF147" s="351"/>
      <c r="BG147" s="351"/>
      <c r="BH147" s="351"/>
      <c r="BI147" s="351"/>
      <c r="BJ147" s="351"/>
      <c r="BK147" s="351"/>
      <c r="BL147" s="351"/>
      <c r="BM147" s="351"/>
      <c r="BN147" s="351"/>
      <c r="BO147" s="351"/>
      <c r="BP147" s="351"/>
      <c r="BQ147" s="351"/>
      <c r="BR147" s="351"/>
      <c r="BS147" s="351"/>
      <c r="BT147" s="351"/>
      <c r="BU147" s="351"/>
      <c r="BV147" s="351"/>
      <c r="BW147" s="351"/>
      <c r="BX147" s="351"/>
      <c r="BY147" s="351"/>
      <c r="BZ147" s="351"/>
      <c r="CA147" s="351"/>
      <c r="CB147" s="351"/>
      <c r="CC147" s="351"/>
      <c r="CD147" s="351"/>
      <c r="CE147" s="351"/>
      <c r="CF147" s="351"/>
      <c r="CG147" s="351"/>
      <c r="CH147" s="351"/>
      <c r="CI147" s="351"/>
      <c r="CJ147" s="351"/>
      <c r="CK147" s="351"/>
      <c r="CL147" s="351"/>
      <c r="CM147" s="351"/>
      <c r="CN147" s="351"/>
      <c r="CO147" s="351"/>
      <c r="CP147" s="351"/>
      <c r="CQ147" s="351"/>
      <c r="CR147" s="351"/>
      <c r="CS147" s="351"/>
      <c r="CT147" s="351"/>
      <c r="CU147" s="351"/>
      <c r="CV147" s="351"/>
      <c r="CW147" s="351"/>
      <c r="CX147" s="351"/>
      <c r="CY147" s="351"/>
      <c r="CZ147" s="351"/>
      <c r="DA147" s="351"/>
      <c r="DB147" s="351"/>
      <c r="DC147" s="351"/>
      <c r="DD147" s="351"/>
      <c r="DE147" s="351"/>
      <c r="DF147" s="351"/>
      <c r="DG147" s="351"/>
      <c r="DH147" s="351"/>
      <c r="DI147" s="351"/>
      <c r="DJ147" s="351"/>
      <c r="DK147" s="351"/>
      <c r="DL147" s="351"/>
      <c r="DM147" s="351"/>
      <c r="DN147" s="351"/>
      <c r="DO147" s="351"/>
      <c r="DP147" s="351"/>
      <c r="DQ147" s="351"/>
      <c r="DR147" s="351"/>
      <c r="DS147" s="351"/>
      <c r="DT147" s="351"/>
      <c r="DU147" s="351"/>
      <c r="DV147" s="351"/>
      <c r="DW147" s="351"/>
      <c r="DX147" s="351"/>
      <c r="DY147" s="351"/>
      <c r="DZ147" s="351"/>
      <c r="EA147" s="351"/>
      <c r="EB147" s="351"/>
      <c r="EC147" s="351"/>
      <c r="ED147" s="351"/>
      <c r="EE147" s="351"/>
      <c r="EF147" s="351"/>
      <c r="EG147" s="351"/>
      <c r="EH147" s="351"/>
      <c r="EI147" s="351"/>
      <c r="EJ147" s="351"/>
      <c r="EK147" s="351"/>
      <c r="EL147" s="351"/>
      <c r="EM147" s="351"/>
      <c r="EN147" s="351"/>
      <c r="EO147" s="351"/>
      <c r="EP147" s="351"/>
      <c r="EQ147" s="351"/>
      <c r="ER147" s="351"/>
      <c r="ES147" s="351"/>
      <c r="ET147" s="351"/>
      <c r="EU147" s="351"/>
      <c r="EV147" s="351"/>
      <c r="EW147" s="351"/>
      <c r="EX147" s="351"/>
    </row>
    <row r="148" spans="2:154" s="368" customFormat="1">
      <c r="B148" s="220"/>
      <c r="E148" s="220"/>
      <c r="I148" s="220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  <c r="AP148" s="351"/>
      <c r="AQ148" s="351"/>
      <c r="AR148" s="351"/>
      <c r="AS148" s="351"/>
      <c r="AT148" s="351"/>
      <c r="AU148" s="351"/>
      <c r="AV148" s="351"/>
      <c r="AW148" s="351"/>
      <c r="AX148" s="351"/>
      <c r="AY148" s="351"/>
      <c r="AZ148" s="351"/>
      <c r="BA148" s="351"/>
      <c r="BB148" s="351"/>
      <c r="BC148" s="351"/>
      <c r="BD148" s="351"/>
      <c r="BE148" s="351"/>
      <c r="BF148" s="351"/>
      <c r="BG148" s="351"/>
      <c r="BH148" s="351"/>
      <c r="BI148" s="351"/>
      <c r="BJ148" s="351"/>
      <c r="BK148" s="351"/>
      <c r="BL148" s="351"/>
      <c r="BM148" s="351"/>
      <c r="BN148" s="351"/>
      <c r="BO148" s="351"/>
      <c r="BP148" s="351"/>
      <c r="BQ148" s="351"/>
      <c r="BR148" s="351"/>
      <c r="BS148" s="351"/>
      <c r="BT148" s="351"/>
      <c r="BU148" s="351"/>
      <c r="BV148" s="351"/>
      <c r="BW148" s="351"/>
      <c r="BX148" s="351"/>
      <c r="BY148" s="351"/>
      <c r="BZ148" s="351"/>
      <c r="CA148" s="351"/>
      <c r="CB148" s="351"/>
      <c r="CC148" s="351"/>
      <c r="CD148" s="351"/>
      <c r="CE148" s="351"/>
      <c r="CF148" s="351"/>
      <c r="CG148" s="351"/>
      <c r="CH148" s="351"/>
      <c r="CI148" s="351"/>
      <c r="CJ148" s="351"/>
      <c r="CK148" s="351"/>
      <c r="CL148" s="351"/>
      <c r="CM148" s="351"/>
      <c r="CN148" s="351"/>
      <c r="CO148" s="351"/>
      <c r="CP148" s="351"/>
      <c r="CQ148" s="351"/>
      <c r="CR148" s="351"/>
      <c r="CS148" s="351"/>
      <c r="CT148" s="351"/>
      <c r="CU148" s="351"/>
      <c r="CV148" s="351"/>
      <c r="CW148" s="351"/>
      <c r="CX148" s="351"/>
      <c r="CY148" s="351"/>
      <c r="CZ148" s="351"/>
      <c r="DA148" s="351"/>
      <c r="DB148" s="351"/>
      <c r="DC148" s="351"/>
      <c r="DD148" s="351"/>
      <c r="DE148" s="351"/>
      <c r="DF148" s="351"/>
      <c r="DG148" s="351"/>
      <c r="DH148" s="351"/>
      <c r="DI148" s="351"/>
      <c r="DJ148" s="351"/>
      <c r="DK148" s="351"/>
      <c r="DL148" s="351"/>
      <c r="DM148" s="351"/>
      <c r="DN148" s="351"/>
      <c r="DO148" s="351"/>
      <c r="DP148" s="351"/>
      <c r="DQ148" s="351"/>
      <c r="DR148" s="351"/>
      <c r="DS148" s="351"/>
      <c r="DT148" s="351"/>
      <c r="DU148" s="351"/>
      <c r="DV148" s="351"/>
      <c r="DW148" s="351"/>
      <c r="DX148" s="351"/>
      <c r="DY148" s="351"/>
      <c r="DZ148" s="351"/>
      <c r="EA148" s="351"/>
      <c r="EB148" s="351"/>
      <c r="EC148" s="351"/>
      <c r="ED148" s="351"/>
      <c r="EE148" s="351"/>
      <c r="EF148" s="351"/>
      <c r="EG148" s="351"/>
      <c r="EH148" s="351"/>
      <c r="EI148" s="351"/>
      <c r="EJ148" s="351"/>
      <c r="EK148" s="351"/>
      <c r="EL148" s="351"/>
      <c r="EM148" s="351"/>
      <c r="EN148" s="351"/>
      <c r="EO148" s="351"/>
      <c r="EP148" s="351"/>
      <c r="EQ148" s="351"/>
      <c r="ER148" s="351"/>
      <c r="ES148" s="351"/>
      <c r="ET148" s="351"/>
      <c r="EU148" s="351"/>
      <c r="EV148" s="351"/>
      <c r="EW148" s="351"/>
      <c r="EX148" s="351"/>
    </row>
    <row r="149" spans="2:154" s="368" customFormat="1">
      <c r="B149" s="220"/>
      <c r="E149" s="220"/>
      <c r="I149" s="220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  <c r="AP149" s="351"/>
      <c r="AQ149" s="351"/>
      <c r="AR149" s="351"/>
      <c r="AS149" s="351"/>
      <c r="AT149" s="351"/>
      <c r="AU149" s="351"/>
      <c r="AV149" s="351"/>
      <c r="AW149" s="351"/>
      <c r="AX149" s="351"/>
      <c r="AY149" s="351"/>
      <c r="AZ149" s="351"/>
      <c r="BA149" s="351"/>
      <c r="BB149" s="351"/>
      <c r="BC149" s="351"/>
      <c r="BD149" s="351"/>
      <c r="BE149" s="351"/>
      <c r="BF149" s="351"/>
      <c r="BG149" s="351"/>
      <c r="BH149" s="351"/>
      <c r="BI149" s="351"/>
      <c r="BJ149" s="351"/>
      <c r="BK149" s="351"/>
      <c r="BL149" s="351"/>
      <c r="BM149" s="351"/>
      <c r="BN149" s="351"/>
      <c r="BO149" s="351"/>
      <c r="BP149" s="351"/>
      <c r="BQ149" s="351"/>
      <c r="BR149" s="351"/>
      <c r="BS149" s="351"/>
      <c r="BT149" s="351"/>
      <c r="BU149" s="351"/>
      <c r="BV149" s="351"/>
      <c r="BW149" s="351"/>
      <c r="BX149" s="351"/>
      <c r="BY149" s="351"/>
      <c r="BZ149" s="351"/>
      <c r="CA149" s="351"/>
      <c r="CB149" s="351"/>
      <c r="CC149" s="351"/>
      <c r="CD149" s="351"/>
      <c r="CE149" s="351"/>
      <c r="CF149" s="351"/>
      <c r="CG149" s="351"/>
      <c r="CH149" s="351"/>
      <c r="CI149" s="351"/>
      <c r="CJ149" s="351"/>
      <c r="CK149" s="351"/>
      <c r="CL149" s="351"/>
      <c r="CM149" s="351"/>
      <c r="CN149" s="351"/>
      <c r="CO149" s="351"/>
      <c r="CP149" s="351"/>
      <c r="CQ149" s="351"/>
      <c r="CR149" s="351"/>
      <c r="CS149" s="351"/>
      <c r="CT149" s="351"/>
      <c r="CU149" s="351"/>
      <c r="CV149" s="351"/>
      <c r="CW149" s="351"/>
      <c r="CX149" s="351"/>
      <c r="CY149" s="351"/>
      <c r="CZ149" s="351"/>
      <c r="DA149" s="351"/>
      <c r="DB149" s="351"/>
      <c r="DC149" s="351"/>
      <c r="DD149" s="351"/>
      <c r="DE149" s="351"/>
      <c r="DF149" s="351"/>
      <c r="DG149" s="351"/>
      <c r="DH149" s="351"/>
      <c r="DI149" s="351"/>
      <c r="DJ149" s="351"/>
      <c r="DK149" s="351"/>
      <c r="DL149" s="351"/>
      <c r="DM149" s="351"/>
      <c r="DN149" s="351"/>
      <c r="DO149" s="351"/>
      <c r="DP149" s="351"/>
      <c r="DQ149" s="351"/>
      <c r="DR149" s="351"/>
      <c r="DS149" s="351"/>
      <c r="DT149" s="351"/>
      <c r="DU149" s="351"/>
      <c r="DV149" s="351"/>
      <c r="DW149" s="351"/>
      <c r="DX149" s="351"/>
      <c r="DY149" s="351"/>
      <c r="DZ149" s="351"/>
      <c r="EA149" s="351"/>
      <c r="EB149" s="351"/>
      <c r="EC149" s="351"/>
      <c r="ED149" s="351"/>
      <c r="EE149" s="351"/>
      <c r="EF149" s="351"/>
      <c r="EG149" s="351"/>
      <c r="EH149" s="351"/>
      <c r="EI149" s="351"/>
      <c r="EJ149" s="351"/>
      <c r="EK149" s="351"/>
      <c r="EL149" s="351"/>
      <c r="EM149" s="351"/>
      <c r="EN149" s="351"/>
      <c r="EO149" s="351"/>
      <c r="EP149" s="351"/>
      <c r="EQ149" s="351"/>
      <c r="ER149" s="351"/>
      <c r="ES149" s="351"/>
      <c r="ET149" s="351"/>
      <c r="EU149" s="351"/>
      <c r="EV149" s="351"/>
      <c r="EW149" s="351"/>
      <c r="EX149" s="351"/>
    </row>
    <row r="150" spans="2:154" s="368" customFormat="1">
      <c r="B150" s="220"/>
      <c r="E150" s="220"/>
      <c r="I150" s="220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  <c r="AP150" s="351"/>
      <c r="AQ150" s="351"/>
      <c r="AR150" s="351"/>
      <c r="AS150" s="351"/>
      <c r="AT150" s="351"/>
      <c r="AU150" s="351"/>
      <c r="AV150" s="351"/>
      <c r="AW150" s="351"/>
      <c r="AX150" s="351"/>
      <c r="AY150" s="351"/>
      <c r="AZ150" s="351"/>
      <c r="BA150" s="351"/>
      <c r="BB150" s="351"/>
      <c r="BC150" s="351"/>
      <c r="BD150" s="351"/>
      <c r="BE150" s="351"/>
      <c r="BF150" s="351"/>
      <c r="BG150" s="351"/>
      <c r="BH150" s="351"/>
      <c r="BI150" s="351"/>
      <c r="BJ150" s="351"/>
      <c r="BK150" s="351"/>
      <c r="BL150" s="351"/>
      <c r="BM150" s="351"/>
      <c r="BN150" s="351"/>
      <c r="BO150" s="351"/>
      <c r="BP150" s="351"/>
      <c r="BQ150" s="351"/>
      <c r="BR150" s="351"/>
      <c r="BS150" s="351"/>
      <c r="BT150" s="351"/>
      <c r="BU150" s="351"/>
      <c r="BV150" s="351"/>
      <c r="BW150" s="351"/>
      <c r="BX150" s="351"/>
      <c r="BY150" s="351"/>
      <c r="BZ150" s="351"/>
      <c r="CA150" s="351"/>
      <c r="CB150" s="351"/>
      <c r="CC150" s="351"/>
      <c r="CD150" s="351"/>
      <c r="CE150" s="351"/>
      <c r="CF150" s="351"/>
      <c r="CG150" s="351"/>
      <c r="CH150" s="351"/>
      <c r="CI150" s="351"/>
      <c r="CJ150" s="351"/>
      <c r="CK150" s="351"/>
      <c r="CL150" s="351"/>
      <c r="CM150" s="351"/>
      <c r="CN150" s="351"/>
      <c r="CO150" s="351"/>
      <c r="CP150" s="351"/>
      <c r="CQ150" s="351"/>
      <c r="CR150" s="351"/>
      <c r="CS150" s="351"/>
      <c r="CT150" s="351"/>
      <c r="CU150" s="351"/>
      <c r="CV150" s="351"/>
      <c r="CW150" s="351"/>
      <c r="CX150" s="351"/>
      <c r="CY150" s="351"/>
      <c r="CZ150" s="351"/>
      <c r="DA150" s="351"/>
      <c r="DB150" s="351"/>
      <c r="DC150" s="351"/>
      <c r="DD150" s="351"/>
      <c r="DE150" s="351"/>
      <c r="DF150" s="351"/>
      <c r="DG150" s="351"/>
      <c r="DH150" s="351"/>
      <c r="DI150" s="351"/>
      <c r="DJ150" s="351"/>
      <c r="DK150" s="351"/>
      <c r="DL150" s="351"/>
      <c r="DM150" s="351"/>
      <c r="DN150" s="351"/>
      <c r="DO150" s="351"/>
      <c r="DP150" s="351"/>
      <c r="DQ150" s="351"/>
      <c r="DR150" s="351"/>
      <c r="DS150" s="351"/>
      <c r="DT150" s="351"/>
      <c r="DU150" s="351"/>
      <c r="DV150" s="351"/>
      <c r="DW150" s="351"/>
      <c r="DX150" s="351"/>
      <c r="DY150" s="351"/>
      <c r="DZ150" s="351"/>
      <c r="EA150" s="351"/>
      <c r="EB150" s="351"/>
      <c r="EC150" s="351"/>
      <c r="ED150" s="351"/>
      <c r="EE150" s="351"/>
      <c r="EF150" s="351"/>
      <c r="EG150" s="351"/>
      <c r="EH150" s="351"/>
      <c r="EI150" s="351"/>
      <c r="EJ150" s="351"/>
      <c r="EK150" s="351"/>
      <c r="EL150" s="351"/>
      <c r="EM150" s="351"/>
      <c r="EN150" s="351"/>
      <c r="EO150" s="351"/>
      <c r="EP150" s="351"/>
      <c r="EQ150" s="351"/>
      <c r="ER150" s="351"/>
      <c r="ES150" s="351"/>
      <c r="ET150" s="351"/>
      <c r="EU150" s="351"/>
      <c r="EV150" s="351"/>
      <c r="EW150" s="351"/>
      <c r="EX150" s="351"/>
    </row>
    <row r="151" spans="2:154" s="368" customFormat="1">
      <c r="B151" s="220"/>
      <c r="E151" s="220"/>
      <c r="I151" s="220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  <c r="AP151" s="351"/>
      <c r="AQ151" s="351"/>
      <c r="AR151" s="351"/>
      <c r="AS151" s="351"/>
      <c r="AT151" s="351"/>
      <c r="AU151" s="351"/>
      <c r="AV151" s="351"/>
      <c r="AW151" s="351"/>
      <c r="AX151" s="351"/>
      <c r="AY151" s="351"/>
      <c r="AZ151" s="351"/>
      <c r="BA151" s="351"/>
      <c r="BB151" s="351"/>
      <c r="BC151" s="351"/>
      <c r="BD151" s="351"/>
      <c r="BE151" s="351"/>
      <c r="BF151" s="351"/>
      <c r="BG151" s="351"/>
      <c r="BH151" s="351"/>
      <c r="BI151" s="351"/>
      <c r="BJ151" s="351"/>
      <c r="BK151" s="351"/>
      <c r="BL151" s="351"/>
      <c r="BM151" s="351"/>
      <c r="BN151" s="351"/>
      <c r="BO151" s="351"/>
      <c r="BP151" s="351"/>
      <c r="BQ151" s="351"/>
      <c r="BR151" s="351"/>
      <c r="BS151" s="351"/>
      <c r="BT151" s="351"/>
      <c r="BU151" s="351"/>
      <c r="BV151" s="351"/>
      <c r="BW151" s="351"/>
      <c r="BX151" s="351"/>
      <c r="BY151" s="351"/>
      <c r="BZ151" s="351"/>
      <c r="CA151" s="351"/>
      <c r="CB151" s="351"/>
      <c r="CC151" s="351"/>
      <c r="CD151" s="351"/>
      <c r="CE151" s="351"/>
      <c r="CF151" s="351"/>
      <c r="CG151" s="351"/>
      <c r="CH151" s="351"/>
      <c r="CI151" s="351"/>
      <c r="CJ151" s="351"/>
      <c r="CK151" s="351"/>
      <c r="CL151" s="351"/>
      <c r="CM151" s="351"/>
      <c r="CN151" s="351"/>
      <c r="CO151" s="351"/>
      <c r="CP151" s="351"/>
      <c r="CQ151" s="351"/>
      <c r="CR151" s="351"/>
      <c r="CS151" s="351"/>
      <c r="CT151" s="351"/>
      <c r="CU151" s="351"/>
      <c r="CV151" s="351"/>
      <c r="CW151" s="351"/>
      <c r="CX151" s="351"/>
      <c r="CY151" s="351"/>
      <c r="CZ151" s="351"/>
      <c r="DA151" s="351"/>
      <c r="DB151" s="351"/>
      <c r="DC151" s="351"/>
      <c r="DD151" s="351"/>
      <c r="DE151" s="351"/>
      <c r="DF151" s="351"/>
      <c r="DG151" s="351"/>
      <c r="DH151" s="351"/>
      <c r="DI151" s="351"/>
      <c r="DJ151" s="351"/>
      <c r="DK151" s="351"/>
      <c r="DL151" s="351"/>
      <c r="DM151" s="351"/>
      <c r="DN151" s="351"/>
      <c r="DO151" s="351"/>
      <c r="DP151" s="351"/>
      <c r="DQ151" s="351"/>
      <c r="DR151" s="351"/>
      <c r="DS151" s="351"/>
      <c r="DT151" s="351"/>
      <c r="DU151" s="351"/>
      <c r="DV151" s="351"/>
      <c r="DW151" s="351"/>
      <c r="DX151" s="351"/>
      <c r="DY151" s="351"/>
      <c r="DZ151" s="351"/>
      <c r="EA151" s="351"/>
      <c r="EB151" s="351"/>
      <c r="EC151" s="351"/>
      <c r="ED151" s="351"/>
      <c r="EE151" s="351"/>
      <c r="EF151" s="351"/>
      <c r="EG151" s="351"/>
      <c r="EH151" s="351"/>
      <c r="EI151" s="351"/>
      <c r="EJ151" s="351"/>
      <c r="EK151" s="351"/>
      <c r="EL151" s="351"/>
      <c r="EM151" s="351"/>
      <c r="EN151" s="351"/>
      <c r="EO151" s="351"/>
      <c r="EP151" s="351"/>
      <c r="EQ151" s="351"/>
      <c r="ER151" s="351"/>
      <c r="ES151" s="351"/>
      <c r="ET151" s="351"/>
      <c r="EU151" s="351"/>
      <c r="EV151" s="351"/>
      <c r="EW151" s="351"/>
      <c r="EX151" s="351"/>
    </row>
    <row r="152" spans="2:154" s="368" customFormat="1">
      <c r="B152" s="220"/>
      <c r="E152" s="220"/>
      <c r="I152" s="220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  <c r="AP152" s="351"/>
      <c r="AQ152" s="351"/>
      <c r="AR152" s="351"/>
      <c r="AS152" s="351"/>
      <c r="AT152" s="351"/>
      <c r="AU152" s="351"/>
      <c r="AV152" s="351"/>
      <c r="AW152" s="351"/>
      <c r="AX152" s="351"/>
      <c r="AY152" s="351"/>
      <c r="AZ152" s="351"/>
      <c r="BA152" s="351"/>
      <c r="BB152" s="351"/>
      <c r="BC152" s="351"/>
      <c r="BD152" s="351"/>
      <c r="BE152" s="351"/>
      <c r="BF152" s="351"/>
      <c r="BG152" s="351"/>
      <c r="BH152" s="351"/>
      <c r="BI152" s="351"/>
      <c r="BJ152" s="351"/>
      <c r="BK152" s="351"/>
      <c r="BL152" s="351"/>
      <c r="BM152" s="351"/>
      <c r="BN152" s="351"/>
      <c r="BO152" s="351"/>
      <c r="BP152" s="351"/>
      <c r="BQ152" s="351"/>
      <c r="BR152" s="351"/>
      <c r="BS152" s="351"/>
      <c r="BT152" s="351"/>
      <c r="BU152" s="351"/>
      <c r="BV152" s="351"/>
      <c r="BW152" s="351"/>
      <c r="BX152" s="351"/>
      <c r="BY152" s="351"/>
      <c r="BZ152" s="351"/>
      <c r="CA152" s="351"/>
      <c r="CB152" s="351"/>
      <c r="CC152" s="351"/>
      <c r="CD152" s="351"/>
      <c r="CE152" s="351"/>
      <c r="CF152" s="351"/>
      <c r="CG152" s="351"/>
      <c r="CH152" s="351"/>
      <c r="CI152" s="351"/>
      <c r="CJ152" s="351"/>
      <c r="CK152" s="351"/>
      <c r="CL152" s="351"/>
      <c r="CM152" s="351"/>
      <c r="CN152" s="351"/>
      <c r="CO152" s="351"/>
      <c r="CP152" s="351"/>
      <c r="CQ152" s="351"/>
      <c r="CR152" s="351"/>
      <c r="CS152" s="351"/>
      <c r="CT152" s="351"/>
      <c r="CU152" s="351"/>
      <c r="CV152" s="351"/>
      <c r="CW152" s="351"/>
      <c r="CX152" s="351"/>
      <c r="CY152" s="351"/>
      <c r="CZ152" s="351"/>
      <c r="DA152" s="351"/>
      <c r="DB152" s="351"/>
      <c r="DC152" s="351"/>
      <c r="DD152" s="351"/>
      <c r="DE152" s="351"/>
      <c r="DF152" s="351"/>
      <c r="DG152" s="351"/>
      <c r="DH152" s="351"/>
      <c r="DI152" s="351"/>
      <c r="DJ152" s="351"/>
      <c r="DK152" s="351"/>
      <c r="DL152" s="351"/>
      <c r="DM152" s="351"/>
      <c r="DN152" s="351"/>
      <c r="DO152" s="351"/>
      <c r="DP152" s="351"/>
      <c r="DQ152" s="351"/>
      <c r="DR152" s="351"/>
      <c r="DS152" s="351"/>
      <c r="DT152" s="351"/>
      <c r="DU152" s="351"/>
      <c r="DV152" s="351"/>
      <c r="DW152" s="351"/>
      <c r="DX152" s="351"/>
      <c r="DY152" s="351"/>
      <c r="DZ152" s="351"/>
      <c r="EA152" s="351"/>
      <c r="EB152" s="351"/>
      <c r="EC152" s="351"/>
      <c r="ED152" s="351"/>
      <c r="EE152" s="351"/>
      <c r="EF152" s="351"/>
      <c r="EG152" s="351"/>
      <c r="EH152" s="351"/>
      <c r="EI152" s="351"/>
      <c r="EJ152" s="351"/>
      <c r="EK152" s="351"/>
      <c r="EL152" s="351"/>
      <c r="EM152" s="351"/>
      <c r="EN152" s="351"/>
      <c r="EO152" s="351"/>
      <c r="EP152" s="351"/>
      <c r="EQ152" s="351"/>
      <c r="ER152" s="351"/>
      <c r="ES152" s="351"/>
      <c r="ET152" s="351"/>
      <c r="EU152" s="351"/>
      <c r="EV152" s="351"/>
      <c r="EW152" s="351"/>
      <c r="EX152" s="351"/>
    </row>
    <row r="153" spans="2:154" s="368" customFormat="1">
      <c r="B153" s="220"/>
      <c r="E153" s="220"/>
      <c r="I153" s="220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  <c r="AP153" s="351"/>
      <c r="AQ153" s="351"/>
      <c r="AR153" s="351"/>
      <c r="AS153" s="351"/>
      <c r="AT153" s="351"/>
      <c r="AU153" s="351"/>
      <c r="AV153" s="351"/>
      <c r="AW153" s="351"/>
      <c r="AX153" s="351"/>
      <c r="AY153" s="351"/>
      <c r="AZ153" s="351"/>
      <c r="BA153" s="351"/>
      <c r="BB153" s="351"/>
      <c r="BC153" s="351"/>
      <c r="BD153" s="351"/>
      <c r="BE153" s="351"/>
      <c r="BF153" s="351"/>
      <c r="BG153" s="351"/>
      <c r="BH153" s="351"/>
      <c r="BI153" s="351"/>
      <c r="BJ153" s="351"/>
      <c r="BK153" s="351"/>
      <c r="BL153" s="351"/>
      <c r="BM153" s="351"/>
      <c r="BN153" s="351"/>
      <c r="BO153" s="351"/>
      <c r="BP153" s="351"/>
      <c r="BQ153" s="351"/>
      <c r="BR153" s="351"/>
      <c r="BS153" s="351"/>
      <c r="BT153" s="351"/>
      <c r="BU153" s="351"/>
      <c r="BV153" s="351"/>
      <c r="BW153" s="351"/>
      <c r="BX153" s="351"/>
      <c r="BY153" s="351"/>
      <c r="BZ153" s="351"/>
      <c r="CA153" s="351"/>
      <c r="CB153" s="351"/>
      <c r="CC153" s="351"/>
      <c r="CD153" s="351"/>
      <c r="CE153" s="351"/>
      <c r="CF153" s="351"/>
      <c r="CG153" s="351"/>
      <c r="CH153" s="351"/>
      <c r="CI153" s="351"/>
      <c r="CJ153" s="351"/>
      <c r="CK153" s="351"/>
      <c r="CL153" s="351"/>
      <c r="CM153" s="351"/>
      <c r="CN153" s="351"/>
      <c r="CO153" s="351"/>
      <c r="CP153" s="351"/>
      <c r="CQ153" s="351"/>
      <c r="CR153" s="351"/>
      <c r="CS153" s="351"/>
      <c r="CT153" s="351"/>
      <c r="CU153" s="351"/>
      <c r="CV153" s="351"/>
      <c r="CW153" s="351"/>
      <c r="CX153" s="351"/>
      <c r="CY153" s="351"/>
      <c r="CZ153" s="351"/>
      <c r="DA153" s="351"/>
      <c r="DB153" s="351"/>
      <c r="DC153" s="351"/>
      <c r="DD153" s="351"/>
      <c r="DE153" s="351"/>
      <c r="DF153" s="351"/>
      <c r="DG153" s="351"/>
      <c r="DH153" s="351"/>
      <c r="DI153" s="351"/>
      <c r="DJ153" s="351"/>
      <c r="DK153" s="351"/>
      <c r="DL153" s="351"/>
      <c r="DM153" s="351"/>
      <c r="DN153" s="351"/>
      <c r="DO153" s="351"/>
      <c r="DP153" s="351"/>
      <c r="DQ153" s="351"/>
      <c r="DR153" s="351"/>
      <c r="DS153" s="351"/>
      <c r="DT153" s="351"/>
      <c r="DU153" s="351"/>
      <c r="DV153" s="351"/>
      <c r="DW153" s="351"/>
      <c r="DX153" s="351"/>
      <c r="DY153" s="351"/>
      <c r="DZ153" s="351"/>
      <c r="EA153" s="351"/>
      <c r="EB153" s="351"/>
      <c r="EC153" s="351"/>
      <c r="ED153" s="351"/>
      <c r="EE153" s="351"/>
      <c r="EF153" s="351"/>
      <c r="EG153" s="351"/>
      <c r="EH153" s="351"/>
      <c r="EI153" s="351"/>
      <c r="EJ153" s="351"/>
      <c r="EK153" s="351"/>
      <c r="EL153" s="351"/>
      <c r="EM153" s="351"/>
      <c r="EN153" s="351"/>
      <c r="EO153" s="351"/>
      <c r="EP153" s="351"/>
      <c r="EQ153" s="351"/>
      <c r="ER153" s="351"/>
      <c r="ES153" s="351"/>
      <c r="ET153" s="351"/>
      <c r="EU153" s="351"/>
      <c r="EV153" s="351"/>
      <c r="EW153" s="351"/>
      <c r="EX153" s="351"/>
    </row>
    <row r="154" spans="2:154" s="368" customFormat="1">
      <c r="B154" s="220"/>
      <c r="E154" s="220"/>
      <c r="I154" s="220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  <c r="AP154" s="351"/>
      <c r="AQ154" s="351"/>
      <c r="AR154" s="351"/>
      <c r="AS154" s="351"/>
      <c r="AT154" s="351"/>
      <c r="AU154" s="351"/>
      <c r="AV154" s="351"/>
      <c r="AW154" s="351"/>
      <c r="AX154" s="351"/>
      <c r="AY154" s="351"/>
      <c r="AZ154" s="351"/>
      <c r="BA154" s="351"/>
      <c r="BB154" s="351"/>
      <c r="BC154" s="351"/>
      <c r="BD154" s="351"/>
      <c r="BE154" s="351"/>
      <c r="BF154" s="351"/>
      <c r="BG154" s="351"/>
      <c r="BH154" s="351"/>
      <c r="BI154" s="351"/>
      <c r="BJ154" s="351"/>
      <c r="BK154" s="351"/>
      <c r="BL154" s="351"/>
      <c r="BM154" s="351"/>
      <c r="BN154" s="351"/>
      <c r="BO154" s="351"/>
      <c r="BP154" s="351"/>
      <c r="BQ154" s="351"/>
      <c r="BR154" s="351"/>
      <c r="BS154" s="351"/>
      <c r="BT154" s="351"/>
      <c r="BU154" s="351"/>
      <c r="BV154" s="351"/>
      <c r="BW154" s="351"/>
      <c r="BX154" s="351"/>
      <c r="BY154" s="351"/>
      <c r="BZ154" s="351"/>
      <c r="CA154" s="351"/>
      <c r="CB154" s="351"/>
      <c r="CC154" s="351"/>
      <c r="CD154" s="351"/>
      <c r="CE154" s="351"/>
      <c r="CF154" s="351"/>
      <c r="CG154" s="351"/>
      <c r="CH154" s="351"/>
      <c r="CI154" s="351"/>
      <c r="CJ154" s="351"/>
      <c r="CK154" s="351"/>
      <c r="CL154" s="351"/>
      <c r="CM154" s="351"/>
      <c r="CN154" s="351"/>
      <c r="CO154" s="351"/>
      <c r="CP154" s="351"/>
      <c r="CQ154" s="351"/>
      <c r="CR154" s="351"/>
      <c r="CS154" s="351"/>
      <c r="CT154" s="351"/>
      <c r="CU154" s="351"/>
      <c r="CV154" s="351"/>
      <c r="CW154" s="351"/>
      <c r="CX154" s="351"/>
      <c r="CY154" s="351"/>
      <c r="CZ154" s="351"/>
      <c r="DA154" s="351"/>
      <c r="DB154" s="351"/>
      <c r="DC154" s="351"/>
      <c r="DD154" s="351"/>
      <c r="DE154" s="351"/>
      <c r="DF154" s="351"/>
      <c r="DG154" s="351"/>
      <c r="DH154" s="351"/>
      <c r="DI154" s="351"/>
      <c r="DJ154" s="351"/>
      <c r="DK154" s="351"/>
      <c r="DL154" s="351"/>
      <c r="DM154" s="351"/>
      <c r="DN154" s="351"/>
      <c r="DO154" s="351"/>
      <c r="DP154" s="351"/>
      <c r="DQ154" s="351"/>
      <c r="DR154" s="351"/>
      <c r="DS154" s="351"/>
      <c r="DT154" s="351"/>
      <c r="DU154" s="351"/>
      <c r="DV154" s="351"/>
      <c r="DW154" s="351"/>
      <c r="DX154" s="351"/>
      <c r="DY154" s="351"/>
      <c r="DZ154" s="351"/>
      <c r="EA154" s="351"/>
      <c r="EB154" s="351"/>
      <c r="EC154" s="351"/>
      <c r="ED154" s="351"/>
      <c r="EE154" s="351"/>
      <c r="EF154" s="351"/>
      <c r="EG154" s="351"/>
      <c r="EH154" s="351"/>
      <c r="EI154" s="351"/>
      <c r="EJ154" s="351"/>
      <c r="EK154" s="351"/>
      <c r="EL154" s="351"/>
      <c r="EM154" s="351"/>
      <c r="EN154" s="351"/>
      <c r="EO154" s="351"/>
      <c r="EP154" s="351"/>
      <c r="EQ154" s="351"/>
      <c r="ER154" s="351"/>
      <c r="ES154" s="351"/>
      <c r="ET154" s="351"/>
      <c r="EU154" s="351"/>
      <c r="EV154" s="351"/>
      <c r="EW154" s="351"/>
      <c r="EX154" s="351"/>
    </row>
    <row r="155" spans="2:154" s="368" customFormat="1">
      <c r="B155" s="220"/>
      <c r="E155" s="220"/>
      <c r="I155" s="220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  <c r="AP155" s="351"/>
      <c r="AQ155" s="351"/>
      <c r="AR155" s="351"/>
      <c r="AS155" s="351"/>
      <c r="AT155" s="351"/>
      <c r="AU155" s="351"/>
      <c r="AV155" s="351"/>
      <c r="AW155" s="351"/>
      <c r="AX155" s="351"/>
      <c r="AY155" s="351"/>
      <c r="AZ155" s="351"/>
      <c r="BA155" s="351"/>
      <c r="BB155" s="351"/>
      <c r="BC155" s="351"/>
      <c r="BD155" s="351"/>
      <c r="BE155" s="351"/>
      <c r="BF155" s="351"/>
      <c r="BG155" s="351"/>
      <c r="BH155" s="351"/>
      <c r="BI155" s="351"/>
      <c r="BJ155" s="351"/>
      <c r="BK155" s="351"/>
      <c r="BL155" s="351"/>
      <c r="BM155" s="351"/>
      <c r="BN155" s="351"/>
      <c r="BO155" s="351"/>
      <c r="BP155" s="351"/>
      <c r="BQ155" s="351"/>
      <c r="BR155" s="351"/>
      <c r="BS155" s="351"/>
      <c r="BT155" s="351"/>
      <c r="BU155" s="351"/>
      <c r="BV155" s="351"/>
      <c r="BW155" s="351"/>
      <c r="BX155" s="351"/>
      <c r="BY155" s="351"/>
      <c r="BZ155" s="351"/>
      <c r="CA155" s="351"/>
      <c r="CB155" s="351"/>
      <c r="CC155" s="351"/>
      <c r="CD155" s="351"/>
      <c r="CE155" s="351"/>
      <c r="CF155" s="351"/>
      <c r="CG155" s="351"/>
      <c r="CH155" s="351"/>
      <c r="CI155" s="351"/>
      <c r="CJ155" s="351"/>
      <c r="CK155" s="351"/>
      <c r="CL155" s="351"/>
      <c r="CM155" s="351"/>
      <c r="CN155" s="351"/>
      <c r="CO155" s="351"/>
      <c r="CP155" s="351"/>
      <c r="CQ155" s="351"/>
      <c r="CR155" s="351"/>
      <c r="CS155" s="351"/>
      <c r="CT155" s="351"/>
      <c r="CU155" s="351"/>
      <c r="CV155" s="351"/>
      <c r="CW155" s="351"/>
      <c r="CX155" s="351"/>
      <c r="CY155" s="351"/>
      <c r="CZ155" s="351"/>
      <c r="DA155" s="351"/>
      <c r="DB155" s="351"/>
      <c r="DC155" s="351"/>
      <c r="DD155" s="351"/>
      <c r="DE155" s="351"/>
      <c r="DF155" s="351"/>
      <c r="DG155" s="351"/>
      <c r="DH155" s="351"/>
      <c r="DI155" s="351"/>
      <c r="DJ155" s="351"/>
      <c r="DK155" s="351"/>
      <c r="DL155" s="351"/>
      <c r="DM155" s="351"/>
      <c r="DN155" s="351"/>
      <c r="DO155" s="351"/>
      <c r="DP155" s="351"/>
      <c r="DQ155" s="351"/>
      <c r="DR155" s="351"/>
      <c r="DS155" s="351"/>
      <c r="DT155" s="351"/>
      <c r="DU155" s="351"/>
      <c r="DV155" s="351"/>
      <c r="DW155" s="351"/>
      <c r="DX155" s="351"/>
      <c r="DY155" s="351"/>
      <c r="DZ155" s="351"/>
      <c r="EA155" s="351"/>
      <c r="EB155" s="351"/>
      <c r="EC155" s="351"/>
      <c r="ED155" s="351"/>
      <c r="EE155" s="351"/>
      <c r="EF155" s="351"/>
      <c r="EG155" s="351"/>
      <c r="EH155" s="351"/>
      <c r="EI155" s="351"/>
      <c r="EJ155" s="351"/>
      <c r="EK155" s="351"/>
      <c r="EL155" s="351"/>
      <c r="EM155" s="351"/>
      <c r="EN155" s="351"/>
      <c r="EO155" s="351"/>
      <c r="EP155" s="351"/>
      <c r="EQ155" s="351"/>
      <c r="ER155" s="351"/>
      <c r="ES155" s="351"/>
      <c r="ET155" s="351"/>
      <c r="EU155" s="351"/>
      <c r="EV155" s="351"/>
      <c r="EW155" s="351"/>
      <c r="EX155" s="351"/>
    </row>
    <row r="156" spans="2:154" s="368" customFormat="1">
      <c r="B156" s="220"/>
      <c r="E156" s="220"/>
      <c r="I156" s="220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  <c r="AP156" s="351"/>
      <c r="AQ156" s="351"/>
      <c r="AR156" s="351"/>
      <c r="AS156" s="351"/>
      <c r="AT156" s="351"/>
      <c r="AU156" s="351"/>
      <c r="AV156" s="351"/>
      <c r="AW156" s="351"/>
      <c r="AX156" s="351"/>
      <c r="AY156" s="351"/>
      <c r="AZ156" s="351"/>
      <c r="BA156" s="351"/>
      <c r="BB156" s="351"/>
      <c r="BC156" s="351"/>
      <c r="BD156" s="351"/>
      <c r="BE156" s="351"/>
      <c r="BF156" s="351"/>
      <c r="BG156" s="351"/>
      <c r="BH156" s="351"/>
      <c r="BI156" s="351"/>
      <c r="BJ156" s="351"/>
      <c r="BK156" s="351"/>
      <c r="BL156" s="351"/>
      <c r="BM156" s="351"/>
      <c r="BN156" s="351"/>
      <c r="BO156" s="351"/>
      <c r="BP156" s="351"/>
      <c r="BQ156" s="351"/>
      <c r="BR156" s="351"/>
      <c r="BS156" s="351"/>
      <c r="BT156" s="351"/>
      <c r="BU156" s="351"/>
      <c r="BV156" s="351"/>
      <c r="BW156" s="351"/>
      <c r="BX156" s="351"/>
      <c r="BY156" s="351"/>
      <c r="BZ156" s="351"/>
      <c r="CA156" s="351"/>
      <c r="CB156" s="351"/>
      <c r="CC156" s="351"/>
      <c r="CD156" s="351"/>
      <c r="CE156" s="351"/>
      <c r="CF156" s="351"/>
      <c r="CG156" s="351"/>
      <c r="CH156" s="351"/>
      <c r="CI156" s="351"/>
      <c r="CJ156" s="351"/>
      <c r="CK156" s="351"/>
      <c r="CL156" s="351"/>
      <c r="CM156" s="351"/>
      <c r="CN156" s="351"/>
      <c r="CO156" s="351"/>
      <c r="CP156" s="351"/>
      <c r="CQ156" s="351"/>
      <c r="CR156" s="351"/>
      <c r="CS156" s="351"/>
      <c r="CT156" s="351"/>
      <c r="CU156" s="351"/>
      <c r="CV156" s="351"/>
      <c r="CW156" s="351"/>
      <c r="CX156" s="351"/>
      <c r="CY156" s="351"/>
      <c r="CZ156" s="351"/>
      <c r="DA156" s="351"/>
      <c r="DB156" s="351"/>
      <c r="DC156" s="351"/>
      <c r="DD156" s="351"/>
      <c r="DE156" s="351"/>
      <c r="DF156" s="351"/>
      <c r="DG156" s="351"/>
      <c r="DH156" s="351"/>
      <c r="DI156" s="351"/>
      <c r="DJ156" s="351"/>
      <c r="DK156" s="351"/>
      <c r="DL156" s="351"/>
      <c r="DM156" s="351"/>
      <c r="DN156" s="351"/>
      <c r="DO156" s="351"/>
      <c r="DP156" s="351"/>
      <c r="DQ156" s="351"/>
      <c r="DR156" s="351"/>
      <c r="DS156" s="351"/>
      <c r="DT156" s="351"/>
      <c r="DU156" s="351"/>
      <c r="DV156" s="351"/>
      <c r="DW156" s="351"/>
      <c r="DX156" s="351"/>
      <c r="DY156" s="351"/>
      <c r="DZ156" s="351"/>
      <c r="EA156" s="351"/>
      <c r="EB156" s="351"/>
      <c r="EC156" s="351"/>
      <c r="ED156" s="351"/>
      <c r="EE156" s="351"/>
      <c r="EF156" s="351"/>
      <c r="EG156" s="351"/>
      <c r="EH156" s="351"/>
      <c r="EI156" s="351"/>
      <c r="EJ156" s="351"/>
      <c r="EK156" s="351"/>
      <c r="EL156" s="351"/>
      <c r="EM156" s="351"/>
      <c r="EN156" s="351"/>
      <c r="EO156" s="351"/>
      <c r="EP156" s="351"/>
      <c r="EQ156" s="351"/>
      <c r="ER156" s="351"/>
      <c r="ES156" s="351"/>
      <c r="ET156" s="351"/>
      <c r="EU156" s="351"/>
      <c r="EV156" s="351"/>
      <c r="EW156" s="351"/>
      <c r="EX156" s="351"/>
    </row>
    <row r="157" spans="2:154" s="368" customFormat="1">
      <c r="B157" s="220"/>
      <c r="E157" s="220"/>
      <c r="I157" s="220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351"/>
      <c r="AP157" s="351"/>
      <c r="AQ157" s="351"/>
      <c r="AR157" s="351"/>
      <c r="AS157" s="351"/>
      <c r="AT157" s="351"/>
      <c r="AU157" s="351"/>
      <c r="AV157" s="351"/>
      <c r="AW157" s="351"/>
      <c r="AX157" s="351"/>
      <c r="AY157" s="351"/>
      <c r="AZ157" s="351"/>
      <c r="BA157" s="351"/>
      <c r="BB157" s="351"/>
      <c r="BC157" s="351"/>
      <c r="BD157" s="351"/>
      <c r="BE157" s="351"/>
      <c r="BF157" s="351"/>
      <c r="BG157" s="351"/>
      <c r="BH157" s="351"/>
      <c r="BI157" s="351"/>
      <c r="BJ157" s="351"/>
      <c r="BK157" s="351"/>
      <c r="BL157" s="351"/>
      <c r="BM157" s="351"/>
      <c r="BN157" s="351"/>
      <c r="BO157" s="351"/>
      <c r="BP157" s="351"/>
      <c r="BQ157" s="351"/>
      <c r="BR157" s="351"/>
      <c r="BS157" s="351"/>
      <c r="BT157" s="351"/>
      <c r="BU157" s="351"/>
      <c r="BV157" s="351"/>
      <c r="BW157" s="351"/>
      <c r="BX157" s="351"/>
      <c r="BY157" s="351"/>
      <c r="BZ157" s="351"/>
      <c r="CA157" s="351"/>
      <c r="CB157" s="351"/>
      <c r="CC157" s="351"/>
      <c r="CD157" s="351"/>
      <c r="CE157" s="351"/>
      <c r="CF157" s="351"/>
      <c r="CG157" s="351"/>
      <c r="CH157" s="351"/>
      <c r="CI157" s="351"/>
      <c r="CJ157" s="351"/>
      <c r="CK157" s="351"/>
      <c r="CL157" s="351"/>
      <c r="CM157" s="351"/>
      <c r="CN157" s="351"/>
      <c r="CO157" s="351"/>
      <c r="CP157" s="351"/>
      <c r="CQ157" s="351"/>
      <c r="CR157" s="351"/>
      <c r="CS157" s="351"/>
      <c r="CT157" s="351"/>
      <c r="CU157" s="351"/>
      <c r="CV157" s="351"/>
      <c r="CW157" s="351"/>
      <c r="CX157" s="351"/>
      <c r="CY157" s="351"/>
      <c r="CZ157" s="351"/>
      <c r="DA157" s="351"/>
      <c r="DB157" s="351"/>
      <c r="DC157" s="351"/>
      <c r="DD157" s="351"/>
      <c r="DE157" s="351"/>
      <c r="DF157" s="351"/>
      <c r="DG157" s="351"/>
      <c r="DH157" s="351"/>
      <c r="DI157" s="351"/>
      <c r="DJ157" s="351"/>
      <c r="DK157" s="351"/>
      <c r="DL157" s="351"/>
      <c r="DM157" s="351"/>
      <c r="DN157" s="351"/>
      <c r="DO157" s="351"/>
      <c r="DP157" s="351"/>
      <c r="DQ157" s="351"/>
      <c r="DR157" s="351"/>
      <c r="DS157" s="351"/>
      <c r="DT157" s="351"/>
      <c r="DU157" s="351"/>
      <c r="DV157" s="351"/>
      <c r="DW157" s="351"/>
      <c r="DX157" s="351"/>
      <c r="DY157" s="351"/>
      <c r="DZ157" s="351"/>
      <c r="EA157" s="351"/>
      <c r="EB157" s="351"/>
      <c r="EC157" s="351"/>
      <c r="ED157" s="351"/>
      <c r="EE157" s="351"/>
      <c r="EF157" s="351"/>
      <c r="EG157" s="351"/>
      <c r="EH157" s="351"/>
      <c r="EI157" s="351"/>
      <c r="EJ157" s="351"/>
      <c r="EK157" s="351"/>
      <c r="EL157" s="351"/>
      <c r="EM157" s="351"/>
      <c r="EN157" s="351"/>
      <c r="EO157" s="351"/>
      <c r="EP157" s="351"/>
      <c r="EQ157" s="351"/>
      <c r="ER157" s="351"/>
      <c r="ES157" s="351"/>
      <c r="ET157" s="351"/>
      <c r="EU157" s="351"/>
      <c r="EV157" s="351"/>
      <c r="EW157" s="351"/>
      <c r="EX157" s="351"/>
    </row>
    <row r="158" spans="2:154" s="368" customFormat="1">
      <c r="B158" s="220"/>
      <c r="E158" s="220"/>
      <c r="I158" s="220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351"/>
      <c r="AP158" s="351"/>
      <c r="AQ158" s="351"/>
      <c r="AR158" s="351"/>
      <c r="AS158" s="351"/>
      <c r="AT158" s="351"/>
      <c r="AU158" s="351"/>
      <c r="AV158" s="351"/>
      <c r="AW158" s="351"/>
      <c r="AX158" s="351"/>
      <c r="AY158" s="351"/>
      <c r="AZ158" s="351"/>
      <c r="BA158" s="351"/>
      <c r="BB158" s="351"/>
      <c r="BC158" s="351"/>
      <c r="BD158" s="351"/>
      <c r="BE158" s="351"/>
      <c r="BF158" s="351"/>
      <c r="BG158" s="351"/>
      <c r="BH158" s="351"/>
      <c r="BI158" s="351"/>
      <c r="BJ158" s="351"/>
      <c r="BK158" s="351"/>
      <c r="BL158" s="351"/>
      <c r="BM158" s="351"/>
      <c r="BN158" s="351"/>
      <c r="BO158" s="351"/>
      <c r="BP158" s="351"/>
      <c r="BQ158" s="351"/>
      <c r="BR158" s="351"/>
      <c r="BS158" s="351"/>
      <c r="BT158" s="351"/>
      <c r="BU158" s="351"/>
      <c r="BV158" s="351"/>
      <c r="BW158" s="351"/>
      <c r="BX158" s="351"/>
      <c r="BY158" s="351"/>
      <c r="BZ158" s="351"/>
      <c r="CA158" s="351"/>
      <c r="CB158" s="351"/>
      <c r="CC158" s="351"/>
      <c r="CD158" s="351"/>
      <c r="CE158" s="351"/>
      <c r="CF158" s="351"/>
      <c r="CG158" s="351"/>
      <c r="CH158" s="351"/>
      <c r="CI158" s="351"/>
      <c r="CJ158" s="351"/>
      <c r="CK158" s="351"/>
      <c r="CL158" s="351"/>
      <c r="CM158" s="351"/>
      <c r="CN158" s="351"/>
      <c r="CO158" s="351"/>
      <c r="CP158" s="351"/>
      <c r="CQ158" s="351"/>
      <c r="CR158" s="351"/>
      <c r="CS158" s="351"/>
      <c r="CT158" s="351"/>
      <c r="CU158" s="351"/>
      <c r="CV158" s="351"/>
      <c r="CW158" s="351"/>
      <c r="CX158" s="351"/>
      <c r="CY158" s="351"/>
      <c r="CZ158" s="351"/>
      <c r="DA158" s="351"/>
      <c r="DB158" s="351"/>
      <c r="DC158" s="351"/>
      <c r="DD158" s="351"/>
      <c r="DE158" s="351"/>
      <c r="DF158" s="351"/>
      <c r="DG158" s="351"/>
      <c r="DH158" s="351"/>
      <c r="DI158" s="351"/>
      <c r="DJ158" s="351"/>
      <c r="DK158" s="351"/>
      <c r="DL158" s="351"/>
      <c r="DM158" s="351"/>
      <c r="DN158" s="351"/>
      <c r="DO158" s="351"/>
      <c r="DP158" s="351"/>
      <c r="DQ158" s="351"/>
      <c r="DR158" s="351"/>
      <c r="DS158" s="351"/>
      <c r="DT158" s="351"/>
      <c r="DU158" s="351"/>
      <c r="DV158" s="351"/>
      <c r="DW158" s="351"/>
      <c r="DX158" s="351"/>
      <c r="DY158" s="351"/>
      <c r="DZ158" s="351"/>
      <c r="EA158" s="351"/>
      <c r="EB158" s="351"/>
      <c r="EC158" s="351"/>
      <c r="ED158" s="351"/>
      <c r="EE158" s="351"/>
      <c r="EF158" s="351"/>
      <c r="EG158" s="351"/>
      <c r="EH158" s="351"/>
      <c r="EI158" s="351"/>
      <c r="EJ158" s="351"/>
      <c r="EK158" s="351"/>
      <c r="EL158" s="351"/>
      <c r="EM158" s="351"/>
      <c r="EN158" s="351"/>
      <c r="EO158" s="351"/>
      <c r="EP158" s="351"/>
      <c r="EQ158" s="351"/>
      <c r="ER158" s="351"/>
      <c r="ES158" s="351"/>
      <c r="ET158" s="351"/>
      <c r="EU158" s="351"/>
      <c r="EV158" s="351"/>
      <c r="EW158" s="351"/>
      <c r="EX158" s="351"/>
    </row>
    <row r="159" spans="2:154" s="368" customFormat="1">
      <c r="B159" s="220"/>
      <c r="E159" s="220"/>
      <c r="I159" s="220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351"/>
      <c r="AP159" s="351"/>
      <c r="AQ159" s="351"/>
      <c r="AR159" s="351"/>
      <c r="AS159" s="351"/>
      <c r="AT159" s="351"/>
      <c r="AU159" s="351"/>
      <c r="AV159" s="351"/>
      <c r="AW159" s="351"/>
      <c r="AX159" s="351"/>
      <c r="AY159" s="351"/>
      <c r="AZ159" s="351"/>
      <c r="BA159" s="351"/>
      <c r="BB159" s="351"/>
      <c r="BC159" s="351"/>
      <c r="BD159" s="351"/>
      <c r="BE159" s="351"/>
      <c r="BF159" s="351"/>
      <c r="BG159" s="351"/>
      <c r="BH159" s="351"/>
      <c r="BI159" s="351"/>
      <c r="BJ159" s="351"/>
      <c r="BK159" s="351"/>
      <c r="BL159" s="351"/>
      <c r="BM159" s="351"/>
      <c r="BN159" s="351"/>
      <c r="BO159" s="351"/>
      <c r="BP159" s="351"/>
      <c r="BQ159" s="351"/>
      <c r="BR159" s="351"/>
      <c r="BS159" s="351"/>
      <c r="BT159" s="351"/>
      <c r="BU159" s="351"/>
      <c r="BV159" s="351"/>
      <c r="BW159" s="351"/>
      <c r="BX159" s="351"/>
      <c r="BY159" s="351"/>
      <c r="BZ159" s="351"/>
      <c r="CA159" s="351"/>
      <c r="CB159" s="351"/>
      <c r="CC159" s="351"/>
      <c r="CD159" s="351"/>
      <c r="CE159" s="351"/>
      <c r="CF159" s="351"/>
      <c r="CG159" s="351"/>
      <c r="CH159" s="351"/>
      <c r="CI159" s="351"/>
      <c r="CJ159" s="351"/>
      <c r="CK159" s="351"/>
      <c r="CL159" s="351"/>
      <c r="CM159" s="351"/>
      <c r="CN159" s="351"/>
      <c r="CO159" s="351"/>
      <c r="CP159" s="351"/>
      <c r="CQ159" s="351"/>
      <c r="CR159" s="351"/>
      <c r="CS159" s="351"/>
      <c r="CT159" s="351"/>
      <c r="CU159" s="351"/>
      <c r="CV159" s="351"/>
      <c r="CW159" s="351"/>
      <c r="CX159" s="351"/>
      <c r="CY159" s="351"/>
      <c r="CZ159" s="351"/>
      <c r="DA159" s="351"/>
      <c r="DB159" s="351"/>
      <c r="DC159" s="351"/>
      <c r="DD159" s="351"/>
      <c r="DE159" s="351"/>
      <c r="DF159" s="351"/>
      <c r="DG159" s="351"/>
      <c r="DH159" s="351"/>
      <c r="DI159" s="351"/>
      <c r="DJ159" s="351"/>
      <c r="DK159" s="351"/>
      <c r="DL159" s="351"/>
      <c r="DM159" s="351"/>
      <c r="DN159" s="351"/>
      <c r="DO159" s="351"/>
      <c r="DP159" s="351"/>
      <c r="DQ159" s="351"/>
      <c r="DR159" s="351"/>
      <c r="DS159" s="351"/>
      <c r="DT159" s="351"/>
      <c r="DU159" s="351"/>
      <c r="DV159" s="351"/>
      <c r="DW159" s="351"/>
      <c r="DX159" s="351"/>
      <c r="DY159" s="351"/>
      <c r="DZ159" s="351"/>
      <c r="EA159" s="351"/>
      <c r="EB159" s="351"/>
      <c r="EC159" s="351"/>
      <c r="ED159" s="351"/>
      <c r="EE159" s="351"/>
      <c r="EF159" s="351"/>
      <c r="EG159" s="351"/>
      <c r="EH159" s="351"/>
      <c r="EI159" s="351"/>
      <c r="EJ159" s="351"/>
      <c r="EK159" s="351"/>
      <c r="EL159" s="351"/>
      <c r="EM159" s="351"/>
      <c r="EN159" s="351"/>
      <c r="EO159" s="351"/>
      <c r="EP159" s="351"/>
      <c r="EQ159" s="351"/>
      <c r="ER159" s="351"/>
      <c r="ES159" s="351"/>
      <c r="ET159" s="351"/>
      <c r="EU159" s="351"/>
      <c r="EV159" s="351"/>
      <c r="EW159" s="351"/>
      <c r="EX159" s="351"/>
    </row>
    <row r="160" spans="2:154" s="368" customFormat="1">
      <c r="B160" s="220"/>
      <c r="E160" s="220"/>
      <c r="I160" s="220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351"/>
      <c r="AP160" s="351"/>
      <c r="AQ160" s="351"/>
      <c r="AR160" s="351"/>
      <c r="AS160" s="351"/>
      <c r="AT160" s="351"/>
      <c r="AU160" s="351"/>
      <c r="AV160" s="351"/>
      <c r="AW160" s="351"/>
      <c r="AX160" s="351"/>
      <c r="AY160" s="351"/>
      <c r="AZ160" s="351"/>
      <c r="BA160" s="351"/>
      <c r="BB160" s="351"/>
      <c r="BC160" s="351"/>
      <c r="BD160" s="351"/>
      <c r="BE160" s="351"/>
      <c r="BF160" s="351"/>
      <c r="BG160" s="351"/>
      <c r="BH160" s="351"/>
      <c r="BI160" s="351"/>
      <c r="BJ160" s="351"/>
      <c r="BK160" s="351"/>
      <c r="BL160" s="351"/>
      <c r="BM160" s="351"/>
      <c r="BN160" s="351"/>
      <c r="BO160" s="351"/>
      <c r="BP160" s="351"/>
      <c r="BQ160" s="351"/>
      <c r="BR160" s="351"/>
      <c r="BS160" s="351"/>
      <c r="BT160" s="351"/>
      <c r="BU160" s="351"/>
      <c r="BV160" s="351"/>
      <c r="BW160" s="351"/>
      <c r="BX160" s="351"/>
      <c r="BY160" s="351"/>
      <c r="BZ160" s="351"/>
      <c r="CA160" s="351"/>
      <c r="CB160" s="351"/>
      <c r="CC160" s="351"/>
      <c r="CD160" s="351"/>
      <c r="CE160" s="351"/>
      <c r="CF160" s="351"/>
      <c r="CG160" s="351"/>
      <c r="CH160" s="351"/>
      <c r="CI160" s="351"/>
      <c r="CJ160" s="351"/>
      <c r="CK160" s="351"/>
      <c r="CL160" s="351"/>
      <c r="CM160" s="351"/>
      <c r="CN160" s="351"/>
      <c r="CO160" s="351"/>
      <c r="CP160" s="351"/>
      <c r="CQ160" s="351"/>
      <c r="CR160" s="351"/>
      <c r="CS160" s="351"/>
      <c r="CT160" s="351"/>
      <c r="CU160" s="351"/>
      <c r="CV160" s="351"/>
      <c r="CW160" s="351"/>
      <c r="CX160" s="351"/>
      <c r="CY160" s="351"/>
      <c r="CZ160" s="351"/>
      <c r="DA160" s="351"/>
      <c r="DB160" s="351"/>
      <c r="DC160" s="351"/>
      <c r="DD160" s="351"/>
      <c r="DE160" s="351"/>
      <c r="DF160" s="351"/>
      <c r="DG160" s="351"/>
      <c r="DH160" s="351"/>
      <c r="DI160" s="351"/>
      <c r="DJ160" s="351"/>
      <c r="DK160" s="351"/>
      <c r="DL160" s="351"/>
      <c r="DM160" s="351"/>
      <c r="DN160" s="351"/>
      <c r="DO160" s="351"/>
      <c r="DP160" s="351"/>
      <c r="DQ160" s="351"/>
      <c r="DR160" s="351"/>
      <c r="DS160" s="351"/>
      <c r="DT160" s="351"/>
      <c r="DU160" s="351"/>
      <c r="DV160" s="351"/>
      <c r="DW160" s="351"/>
      <c r="DX160" s="351"/>
      <c r="DY160" s="351"/>
      <c r="DZ160" s="351"/>
      <c r="EA160" s="351"/>
      <c r="EB160" s="351"/>
      <c r="EC160" s="351"/>
      <c r="ED160" s="351"/>
      <c r="EE160" s="351"/>
      <c r="EF160" s="351"/>
      <c r="EG160" s="351"/>
      <c r="EH160" s="351"/>
      <c r="EI160" s="351"/>
      <c r="EJ160" s="351"/>
      <c r="EK160" s="351"/>
      <c r="EL160" s="351"/>
      <c r="EM160" s="351"/>
      <c r="EN160" s="351"/>
      <c r="EO160" s="351"/>
      <c r="EP160" s="351"/>
      <c r="EQ160" s="351"/>
      <c r="ER160" s="351"/>
      <c r="ES160" s="351"/>
      <c r="ET160" s="351"/>
      <c r="EU160" s="351"/>
      <c r="EV160" s="351"/>
      <c r="EW160" s="351"/>
      <c r="EX160" s="351"/>
    </row>
    <row r="161" spans="2:154" s="368" customFormat="1">
      <c r="B161" s="220"/>
      <c r="E161" s="220"/>
      <c r="I161" s="220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351"/>
      <c r="AP161" s="351"/>
      <c r="AQ161" s="351"/>
      <c r="AR161" s="351"/>
      <c r="AS161" s="351"/>
      <c r="AT161" s="351"/>
      <c r="AU161" s="351"/>
      <c r="AV161" s="351"/>
      <c r="AW161" s="351"/>
      <c r="AX161" s="351"/>
      <c r="AY161" s="351"/>
      <c r="AZ161" s="351"/>
      <c r="BA161" s="351"/>
      <c r="BB161" s="351"/>
      <c r="BC161" s="351"/>
      <c r="BD161" s="351"/>
      <c r="BE161" s="351"/>
      <c r="BF161" s="351"/>
      <c r="BG161" s="351"/>
      <c r="BH161" s="351"/>
      <c r="BI161" s="351"/>
      <c r="BJ161" s="351"/>
      <c r="BK161" s="351"/>
      <c r="BL161" s="351"/>
      <c r="BM161" s="351"/>
      <c r="BN161" s="351"/>
      <c r="BO161" s="351"/>
      <c r="BP161" s="351"/>
      <c r="BQ161" s="351"/>
      <c r="BR161" s="351"/>
      <c r="BS161" s="351"/>
      <c r="BT161" s="351"/>
      <c r="BU161" s="351"/>
      <c r="BV161" s="351"/>
      <c r="BW161" s="351"/>
      <c r="BX161" s="351"/>
      <c r="BY161" s="351"/>
      <c r="BZ161" s="351"/>
      <c r="CA161" s="351"/>
      <c r="CB161" s="351"/>
      <c r="CC161" s="351"/>
      <c r="CD161" s="351"/>
      <c r="CE161" s="351"/>
      <c r="CF161" s="351"/>
      <c r="CG161" s="351"/>
      <c r="CH161" s="351"/>
      <c r="CI161" s="351"/>
      <c r="CJ161" s="351"/>
      <c r="CK161" s="351"/>
      <c r="CL161" s="351"/>
      <c r="CM161" s="351"/>
      <c r="CN161" s="351"/>
      <c r="CO161" s="351"/>
      <c r="CP161" s="351"/>
      <c r="CQ161" s="351"/>
      <c r="CR161" s="351"/>
      <c r="CS161" s="351"/>
      <c r="CT161" s="351"/>
      <c r="CU161" s="351"/>
      <c r="CV161" s="351"/>
      <c r="CW161" s="351"/>
      <c r="CX161" s="351"/>
      <c r="CY161" s="351"/>
      <c r="CZ161" s="351"/>
      <c r="DA161" s="351"/>
      <c r="DB161" s="351"/>
      <c r="DC161" s="351"/>
      <c r="DD161" s="351"/>
      <c r="DE161" s="351"/>
      <c r="DF161" s="351"/>
      <c r="DG161" s="351"/>
      <c r="DH161" s="351"/>
      <c r="DI161" s="351"/>
      <c r="DJ161" s="351"/>
      <c r="DK161" s="351"/>
      <c r="DL161" s="351"/>
      <c r="DM161" s="351"/>
      <c r="DN161" s="351"/>
      <c r="DO161" s="351"/>
      <c r="DP161" s="351"/>
      <c r="DQ161" s="351"/>
      <c r="DR161" s="351"/>
      <c r="DS161" s="351"/>
      <c r="DT161" s="351"/>
      <c r="DU161" s="351"/>
      <c r="DV161" s="351"/>
      <c r="DW161" s="351"/>
      <c r="DX161" s="351"/>
      <c r="DY161" s="351"/>
      <c r="DZ161" s="351"/>
      <c r="EA161" s="351"/>
      <c r="EB161" s="351"/>
      <c r="EC161" s="351"/>
      <c r="ED161" s="351"/>
      <c r="EE161" s="351"/>
      <c r="EF161" s="351"/>
      <c r="EG161" s="351"/>
      <c r="EH161" s="351"/>
      <c r="EI161" s="351"/>
      <c r="EJ161" s="351"/>
      <c r="EK161" s="351"/>
      <c r="EL161" s="351"/>
      <c r="EM161" s="351"/>
      <c r="EN161" s="351"/>
      <c r="EO161" s="351"/>
      <c r="EP161" s="351"/>
      <c r="EQ161" s="351"/>
      <c r="ER161" s="351"/>
      <c r="ES161" s="351"/>
      <c r="ET161" s="351"/>
      <c r="EU161" s="351"/>
      <c r="EV161" s="351"/>
      <c r="EW161" s="351"/>
      <c r="EX161" s="351"/>
    </row>
    <row r="162" spans="2:154" s="368" customFormat="1">
      <c r="B162" s="220"/>
      <c r="E162" s="220"/>
      <c r="I162" s="220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351"/>
      <c r="AP162" s="351"/>
      <c r="AQ162" s="351"/>
      <c r="AR162" s="351"/>
      <c r="AS162" s="351"/>
      <c r="AT162" s="351"/>
      <c r="AU162" s="351"/>
      <c r="AV162" s="351"/>
      <c r="AW162" s="351"/>
      <c r="AX162" s="351"/>
      <c r="AY162" s="351"/>
      <c r="AZ162" s="351"/>
      <c r="BA162" s="351"/>
      <c r="BB162" s="351"/>
      <c r="BC162" s="351"/>
      <c r="BD162" s="351"/>
      <c r="BE162" s="351"/>
      <c r="BF162" s="351"/>
      <c r="BG162" s="351"/>
      <c r="BH162" s="351"/>
      <c r="BI162" s="351"/>
      <c r="BJ162" s="351"/>
      <c r="BK162" s="351"/>
      <c r="BL162" s="351"/>
      <c r="BM162" s="351"/>
      <c r="BN162" s="351"/>
      <c r="BO162" s="351"/>
      <c r="BP162" s="351"/>
      <c r="BQ162" s="351"/>
      <c r="BR162" s="351"/>
      <c r="BS162" s="351"/>
      <c r="BT162" s="351"/>
      <c r="BU162" s="351"/>
      <c r="BV162" s="351"/>
      <c r="BW162" s="351"/>
      <c r="BX162" s="351"/>
      <c r="BY162" s="351"/>
      <c r="BZ162" s="351"/>
      <c r="CA162" s="351"/>
      <c r="CB162" s="351"/>
      <c r="CC162" s="351"/>
      <c r="CD162" s="351"/>
      <c r="CE162" s="351"/>
      <c r="CF162" s="351"/>
      <c r="CG162" s="351"/>
      <c r="CH162" s="351"/>
      <c r="CI162" s="351"/>
      <c r="CJ162" s="351"/>
      <c r="CK162" s="351"/>
      <c r="CL162" s="351"/>
      <c r="CM162" s="351"/>
      <c r="CN162" s="351"/>
      <c r="CO162" s="351"/>
      <c r="CP162" s="351"/>
      <c r="CQ162" s="351"/>
      <c r="CR162" s="351"/>
      <c r="CS162" s="351"/>
      <c r="CT162" s="351"/>
      <c r="CU162" s="351"/>
      <c r="CV162" s="351"/>
      <c r="CW162" s="351"/>
      <c r="CX162" s="351"/>
      <c r="CY162" s="351"/>
      <c r="CZ162" s="351"/>
      <c r="DA162" s="351"/>
      <c r="DB162" s="351"/>
      <c r="DC162" s="351"/>
      <c r="DD162" s="351"/>
      <c r="DE162" s="351"/>
      <c r="DF162" s="351"/>
      <c r="DG162" s="351"/>
      <c r="DH162" s="351"/>
      <c r="DI162" s="351"/>
      <c r="DJ162" s="351"/>
      <c r="DK162" s="351"/>
      <c r="DL162" s="351"/>
      <c r="DM162" s="351"/>
      <c r="DN162" s="351"/>
      <c r="DO162" s="351"/>
      <c r="DP162" s="351"/>
      <c r="DQ162" s="351"/>
      <c r="DR162" s="351"/>
      <c r="DS162" s="351"/>
      <c r="DT162" s="351"/>
      <c r="DU162" s="351"/>
      <c r="DV162" s="351"/>
      <c r="DW162" s="351"/>
      <c r="DX162" s="351"/>
      <c r="DY162" s="351"/>
      <c r="DZ162" s="351"/>
      <c r="EA162" s="351"/>
      <c r="EB162" s="351"/>
      <c r="EC162" s="351"/>
      <c r="ED162" s="351"/>
      <c r="EE162" s="351"/>
      <c r="EF162" s="351"/>
      <c r="EG162" s="351"/>
      <c r="EH162" s="351"/>
      <c r="EI162" s="351"/>
      <c r="EJ162" s="351"/>
      <c r="EK162" s="351"/>
      <c r="EL162" s="351"/>
      <c r="EM162" s="351"/>
      <c r="EN162" s="351"/>
      <c r="EO162" s="351"/>
      <c r="EP162" s="351"/>
      <c r="EQ162" s="351"/>
      <c r="ER162" s="351"/>
      <c r="ES162" s="351"/>
      <c r="ET162" s="351"/>
      <c r="EU162" s="351"/>
      <c r="EV162" s="351"/>
      <c r="EW162" s="351"/>
      <c r="EX162" s="351"/>
    </row>
    <row r="163" spans="2:154" s="368" customFormat="1">
      <c r="B163" s="220"/>
      <c r="E163" s="220"/>
      <c r="I163" s="220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351"/>
      <c r="AP163" s="351"/>
      <c r="AQ163" s="351"/>
      <c r="AR163" s="351"/>
      <c r="AS163" s="351"/>
      <c r="AT163" s="351"/>
      <c r="AU163" s="351"/>
      <c r="AV163" s="351"/>
      <c r="AW163" s="351"/>
      <c r="AX163" s="351"/>
      <c r="AY163" s="351"/>
      <c r="AZ163" s="351"/>
      <c r="BA163" s="351"/>
      <c r="BB163" s="351"/>
      <c r="BC163" s="351"/>
      <c r="BD163" s="351"/>
      <c r="BE163" s="351"/>
      <c r="BF163" s="351"/>
      <c r="BG163" s="351"/>
      <c r="BH163" s="351"/>
      <c r="BI163" s="351"/>
      <c r="BJ163" s="351"/>
      <c r="BK163" s="351"/>
      <c r="BL163" s="351"/>
      <c r="BM163" s="351"/>
      <c r="BN163" s="351"/>
      <c r="BO163" s="351"/>
      <c r="BP163" s="351"/>
      <c r="BQ163" s="351"/>
      <c r="BR163" s="351"/>
      <c r="BS163" s="351"/>
      <c r="BT163" s="351"/>
      <c r="BU163" s="351"/>
      <c r="BV163" s="351"/>
      <c r="BW163" s="351"/>
      <c r="BX163" s="351"/>
      <c r="BY163" s="351"/>
      <c r="BZ163" s="351"/>
      <c r="CA163" s="351"/>
      <c r="CB163" s="351"/>
      <c r="CC163" s="351"/>
      <c r="CD163" s="351"/>
      <c r="CE163" s="351"/>
      <c r="CF163" s="351"/>
      <c r="CG163" s="351"/>
      <c r="CH163" s="351"/>
      <c r="CI163" s="351"/>
      <c r="CJ163" s="351"/>
      <c r="CK163" s="351"/>
      <c r="CL163" s="351"/>
      <c r="CM163" s="351"/>
      <c r="CN163" s="351"/>
      <c r="CO163" s="351"/>
      <c r="CP163" s="351"/>
      <c r="CQ163" s="351"/>
      <c r="CR163" s="351"/>
      <c r="CS163" s="351"/>
      <c r="CT163" s="351"/>
      <c r="CU163" s="351"/>
      <c r="CV163" s="351"/>
      <c r="CW163" s="351"/>
      <c r="CX163" s="351"/>
      <c r="CY163" s="351"/>
      <c r="CZ163" s="351"/>
      <c r="DA163" s="351"/>
      <c r="DB163" s="351"/>
      <c r="DC163" s="351"/>
      <c r="DD163" s="351"/>
      <c r="DE163" s="351"/>
      <c r="DF163" s="351"/>
      <c r="DG163" s="351"/>
      <c r="DH163" s="351"/>
      <c r="DI163" s="351"/>
      <c r="DJ163" s="351"/>
      <c r="DK163" s="351"/>
      <c r="DL163" s="351"/>
      <c r="DM163" s="351"/>
      <c r="DN163" s="351"/>
      <c r="DO163" s="351"/>
      <c r="DP163" s="351"/>
      <c r="DQ163" s="351"/>
      <c r="DR163" s="351"/>
      <c r="DS163" s="351"/>
      <c r="DT163" s="351"/>
      <c r="DU163" s="351"/>
      <c r="DV163" s="351"/>
      <c r="DW163" s="351"/>
      <c r="DX163" s="351"/>
      <c r="DY163" s="351"/>
      <c r="DZ163" s="351"/>
      <c r="EA163" s="351"/>
      <c r="EB163" s="351"/>
      <c r="EC163" s="351"/>
      <c r="ED163" s="351"/>
      <c r="EE163" s="351"/>
      <c r="EF163" s="351"/>
      <c r="EG163" s="351"/>
      <c r="EH163" s="351"/>
      <c r="EI163" s="351"/>
      <c r="EJ163" s="351"/>
      <c r="EK163" s="351"/>
      <c r="EL163" s="351"/>
      <c r="EM163" s="351"/>
      <c r="EN163" s="351"/>
      <c r="EO163" s="351"/>
      <c r="EP163" s="351"/>
      <c r="EQ163" s="351"/>
      <c r="ER163" s="351"/>
      <c r="ES163" s="351"/>
      <c r="ET163" s="351"/>
      <c r="EU163" s="351"/>
      <c r="EV163" s="351"/>
      <c r="EW163" s="351"/>
      <c r="EX163" s="351"/>
    </row>
    <row r="164" spans="2:154" s="368" customFormat="1">
      <c r="B164" s="220"/>
      <c r="E164" s="220"/>
      <c r="I164" s="220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351"/>
      <c r="AP164" s="351"/>
      <c r="AQ164" s="351"/>
      <c r="AR164" s="351"/>
      <c r="AS164" s="351"/>
      <c r="AT164" s="351"/>
      <c r="AU164" s="351"/>
      <c r="AV164" s="351"/>
      <c r="AW164" s="351"/>
      <c r="AX164" s="351"/>
      <c r="AY164" s="351"/>
      <c r="AZ164" s="351"/>
      <c r="BA164" s="351"/>
      <c r="BB164" s="351"/>
      <c r="BC164" s="351"/>
      <c r="BD164" s="351"/>
      <c r="BE164" s="351"/>
      <c r="BF164" s="351"/>
      <c r="BG164" s="351"/>
      <c r="BH164" s="351"/>
      <c r="BI164" s="351"/>
      <c r="BJ164" s="351"/>
      <c r="BK164" s="351"/>
      <c r="BL164" s="351"/>
      <c r="BM164" s="351"/>
      <c r="BN164" s="351"/>
      <c r="BO164" s="351"/>
      <c r="BP164" s="351"/>
      <c r="BQ164" s="351"/>
      <c r="BR164" s="351"/>
      <c r="BS164" s="351"/>
      <c r="BT164" s="351"/>
      <c r="BU164" s="351"/>
      <c r="BV164" s="351"/>
      <c r="BW164" s="351"/>
      <c r="BX164" s="351"/>
      <c r="BY164" s="351"/>
      <c r="BZ164" s="351"/>
      <c r="CA164" s="351"/>
      <c r="CB164" s="351"/>
      <c r="CC164" s="351"/>
      <c r="CD164" s="351"/>
      <c r="CE164" s="351"/>
      <c r="CF164" s="351"/>
      <c r="CG164" s="351"/>
      <c r="CH164" s="351"/>
      <c r="CI164" s="351"/>
      <c r="CJ164" s="351"/>
      <c r="CK164" s="351"/>
      <c r="CL164" s="351"/>
      <c r="CM164" s="351"/>
      <c r="CN164" s="351"/>
      <c r="CO164" s="351"/>
      <c r="CP164" s="351"/>
      <c r="CQ164" s="351"/>
      <c r="CR164" s="351"/>
      <c r="CS164" s="351"/>
      <c r="CT164" s="351"/>
      <c r="CU164" s="351"/>
      <c r="CV164" s="351"/>
      <c r="CW164" s="351"/>
      <c r="CX164" s="351"/>
      <c r="CY164" s="351"/>
      <c r="CZ164" s="351"/>
      <c r="DA164" s="351"/>
      <c r="DB164" s="351"/>
      <c r="DC164" s="351"/>
      <c r="DD164" s="351"/>
      <c r="DE164" s="351"/>
      <c r="DF164" s="351"/>
      <c r="DG164" s="351"/>
      <c r="DH164" s="351"/>
      <c r="DI164" s="351"/>
      <c r="DJ164" s="351"/>
      <c r="DK164" s="351"/>
      <c r="DL164" s="351"/>
      <c r="DM164" s="351"/>
      <c r="DN164" s="351"/>
      <c r="DO164" s="351"/>
      <c r="DP164" s="351"/>
      <c r="DQ164" s="351"/>
      <c r="DR164" s="351"/>
      <c r="DS164" s="351"/>
      <c r="DT164" s="351"/>
      <c r="DU164" s="351"/>
      <c r="DV164" s="351"/>
      <c r="DW164" s="351"/>
      <c r="DX164" s="351"/>
      <c r="DY164" s="351"/>
      <c r="DZ164" s="351"/>
      <c r="EA164" s="351"/>
      <c r="EB164" s="351"/>
      <c r="EC164" s="351"/>
      <c r="ED164" s="351"/>
      <c r="EE164" s="351"/>
      <c r="EF164" s="351"/>
      <c r="EG164" s="351"/>
      <c r="EH164" s="351"/>
      <c r="EI164" s="351"/>
      <c r="EJ164" s="351"/>
      <c r="EK164" s="351"/>
      <c r="EL164" s="351"/>
      <c r="EM164" s="351"/>
      <c r="EN164" s="351"/>
      <c r="EO164" s="351"/>
      <c r="EP164" s="351"/>
      <c r="EQ164" s="351"/>
      <c r="ER164" s="351"/>
      <c r="ES164" s="351"/>
      <c r="ET164" s="351"/>
      <c r="EU164" s="351"/>
      <c r="EV164" s="351"/>
      <c r="EW164" s="351"/>
      <c r="EX164" s="351"/>
    </row>
    <row r="165" spans="2:154" s="368" customFormat="1">
      <c r="B165" s="220"/>
      <c r="E165" s="220"/>
      <c r="I165" s="220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351"/>
      <c r="AP165" s="351"/>
      <c r="AQ165" s="351"/>
      <c r="AR165" s="351"/>
      <c r="AS165" s="351"/>
      <c r="AT165" s="351"/>
      <c r="AU165" s="351"/>
      <c r="AV165" s="351"/>
      <c r="AW165" s="351"/>
      <c r="AX165" s="351"/>
      <c r="AY165" s="351"/>
      <c r="AZ165" s="351"/>
      <c r="BA165" s="351"/>
      <c r="BB165" s="351"/>
      <c r="BC165" s="351"/>
      <c r="BD165" s="351"/>
      <c r="BE165" s="351"/>
      <c r="BF165" s="351"/>
      <c r="BG165" s="351"/>
      <c r="BH165" s="351"/>
      <c r="BI165" s="351"/>
      <c r="BJ165" s="351"/>
      <c r="BK165" s="351"/>
      <c r="BL165" s="351"/>
      <c r="BM165" s="351"/>
      <c r="BN165" s="351"/>
      <c r="BO165" s="351"/>
      <c r="BP165" s="351"/>
      <c r="BQ165" s="351"/>
      <c r="BR165" s="351"/>
      <c r="BS165" s="351"/>
      <c r="BT165" s="351"/>
      <c r="BU165" s="351"/>
      <c r="BV165" s="351"/>
      <c r="BW165" s="351"/>
      <c r="BX165" s="351"/>
      <c r="BY165" s="351"/>
      <c r="BZ165" s="351"/>
      <c r="CA165" s="351"/>
      <c r="CB165" s="351"/>
      <c r="CC165" s="351"/>
      <c r="CD165" s="351"/>
      <c r="CE165" s="351"/>
      <c r="CF165" s="351"/>
      <c r="CG165" s="351"/>
      <c r="CH165" s="351"/>
      <c r="CI165" s="351"/>
      <c r="CJ165" s="351"/>
      <c r="CK165" s="351"/>
      <c r="CL165" s="351"/>
      <c r="CM165" s="351"/>
      <c r="CN165" s="351"/>
      <c r="CO165" s="351"/>
      <c r="CP165" s="351"/>
      <c r="CQ165" s="351"/>
      <c r="CR165" s="351"/>
      <c r="CS165" s="351"/>
      <c r="CT165" s="351"/>
      <c r="CU165" s="351"/>
      <c r="CV165" s="351"/>
      <c r="CW165" s="351"/>
      <c r="CX165" s="351"/>
      <c r="CY165" s="351"/>
      <c r="CZ165" s="351"/>
      <c r="DA165" s="351"/>
      <c r="DB165" s="351"/>
      <c r="DC165" s="351"/>
      <c r="DD165" s="351"/>
      <c r="DE165" s="351"/>
      <c r="DF165" s="351"/>
      <c r="DG165" s="351"/>
      <c r="DH165" s="351"/>
      <c r="DI165" s="351"/>
      <c r="DJ165" s="351"/>
      <c r="DK165" s="351"/>
      <c r="DL165" s="351"/>
      <c r="DM165" s="351"/>
      <c r="DN165" s="351"/>
      <c r="DO165" s="351"/>
      <c r="DP165" s="351"/>
      <c r="DQ165" s="351"/>
      <c r="DR165" s="351"/>
      <c r="DS165" s="351"/>
      <c r="DT165" s="351"/>
      <c r="DU165" s="351"/>
      <c r="DV165" s="351"/>
      <c r="DW165" s="351"/>
      <c r="DX165" s="351"/>
      <c r="DY165" s="351"/>
      <c r="DZ165" s="351"/>
      <c r="EA165" s="351"/>
      <c r="EB165" s="351"/>
      <c r="EC165" s="351"/>
      <c r="ED165" s="351"/>
      <c r="EE165" s="351"/>
      <c r="EF165" s="351"/>
      <c r="EG165" s="351"/>
      <c r="EH165" s="351"/>
      <c r="EI165" s="351"/>
      <c r="EJ165" s="351"/>
      <c r="EK165" s="351"/>
      <c r="EL165" s="351"/>
      <c r="EM165" s="351"/>
      <c r="EN165" s="351"/>
      <c r="EO165" s="351"/>
      <c r="EP165" s="351"/>
      <c r="EQ165" s="351"/>
      <c r="ER165" s="351"/>
      <c r="ES165" s="351"/>
      <c r="ET165" s="351"/>
      <c r="EU165" s="351"/>
      <c r="EV165" s="351"/>
      <c r="EW165" s="351"/>
      <c r="EX165" s="351"/>
    </row>
    <row r="166" spans="2:154" s="368" customFormat="1">
      <c r="B166" s="220"/>
      <c r="E166" s="220"/>
      <c r="I166" s="220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351"/>
      <c r="AP166" s="351"/>
      <c r="AQ166" s="351"/>
      <c r="AR166" s="351"/>
      <c r="AS166" s="351"/>
      <c r="AT166" s="351"/>
      <c r="AU166" s="351"/>
      <c r="AV166" s="351"/>
      <c r="AW166" s="351"/>
      <c r="AX166" s="351"/>
      <c r="AY166" s="351"/>
      <c r="AZ166" s="351"/>
      <c r="BA166" s="351"/>
      <c r="BB166" s="351"/>
      <c r="BC166" s="351"/>
      <c r="BD166" s="351"/>
      <c r="BE166" s="351"/>
      <c r="BF166" s="351"/>
      <c r="BG166" s="351"/>
      <c r="BH166" s="351"/>
      <c r="BI166" s="351"/>
      <c r="BJ166" s="351"/>
      <c r="BK166" s="351"/>
      <c r="BL166" s="351"/>
      <c r="BM166" s="351"/>
      <c r="BN166" s="351"/>
      <c r="BO166" s="351"/>
      <c r="BP166" s="351"/>
      <c r="BQ166" s="351"/>
      <c r="BR166" s="351"/>
      <c r="BS166" s="351"/>
      <c r="BT166" s="351"/>
      <c r="BU166" s="351"/>
      <c r="BV166" s="351"/>
      <c r="BW166" s="351"/>
      <c r="BX166" s="351"/>
      <c r="BY166" s="351"/>
      <c r="BZ166" s="351"/>
      <c r="CA166" s="351"/>
      <c r="CB166" s="351"/>
      <c r="CC166" s="351"/>
      <c r="CD166" s="351"/>
      <c r="CE166" s="351"/>
      <c r="CF166" s="351"/>
      <c r="CG166" s="351"/>
      <c r="CH166" s="351"/>
      <c r="CI166" s="351"/>
      <c r="CJ166" s="351"/>
      <c r="CK166" s="351"/>
      <c r="CL166" s="351"/>
      <c r="CM166" s="351"/>
      <c r="CN166" s="351"/>
      <c r="CO166" s="351"/>
      <c r="CP166" s="351"/>
      <c r="CQ166" s="351"/>
      <c r="CR166" s="351"/>
      <c r="CS166" s="351"/>
      <c r="CT166" s="351"/>
      <c r="CU166" s="351"/>
      <c r="CV166" s="351"/>
      <c r="CW166" s="351"/>
      <c r="CX166" s="351"/>
      <c r="CY166" s="351"/>
      <c r="CZ166" s="351"/>
      <c r="DA166" s="351"/>
      <c r="DB166" s="351"/>
      <c r="DC166" s="351"/>
      <c r="DD166" s="351"/>
      <c r="DE166" s="351"/>
      <c r="DF166" s="351"/>
      <c r="DG166" s="351"/>
      <c r="DH166" s="351"/>
      <c r="DI166" s="351"/>
      <c r="DJ166" s="351"/>
      <c r="DK166" s="351"/>
      <c r="DL166" s="351"/>
      <c r="DM166" s="351"/>
      <c r="DN166" s="351"/>
      <c r="DO166" s="351"/>
      <c r="DP166" s="351"/>
      <c r="DQ166" s="351"/>
      <c r="DR166" s="351"/>
      <c r="DS166" s="351"/>
      <c r="DT166" s="351"/>
      <c r="DU166" s="351"/>
      <c r="DV166" s="351"/>
      <c r="DW166" s="351"/>
      <c r="DX166" s="351"/>
      <c r="DY166" s="351"/>
      <c r="DZ166" s="351"/>
      <c r="EA166" s="351"/>
      <c r="EB166" s="351"/>
      <c r="EC166" s="351"/>
      <c r="ED166" s="351"/>
      <c r="EE166" s="351"/>
      <c r="EF166" s="351"/>
      <c r="EG166" s="351"/>
      <c r="EH166" s="351"/>
      <c r="EI166" s="351"/>
      <c r="EJ166" s="351"/>
      <c r="EK166" s="351"/>
      <c r="EL166" s="351"/>
      <c r="EM166" s="351"/>
      <c r="EN166" s="351"/>
      <c r="EO166" s="351"/>
      <c r="EP166" s="351"/>
      <c r="EQ166" s="351"/>
      <c r="ER166" s="351"/>
      <c r="ES166" s="351"/>
      <c r="ET166" s="351"/>
      <c r="EU166" s="351"/>
      <c r="EV166" s="351"/>
      <c r="EW166" s="351"/>
      <c r="EX166" s="351"/>
    </row>
    <row r="167" spans="2:154" s="368" customFormat="1">
      <c r="B167" s="220"/>
      <c r="E167" s="220"/>
      <c r="I167" s="220"/>
      <c r="J167" s="351"/>
      <c r="K167" s="351"/>
      <c r="L167" s="351"/>
      <c r="M167" s="351"/>
      <c r="N167" s="351"/>
      <c r="O167" s="351"/>
      <c r="P167" s="351"/>
      <c r="Q167" s="351"/>
      <c r="R167" s="351"/>
      <c r="S167" s="351"/>
      <c r="T167" s="351"/>
      <c r="U167" s="351"/>
      <c r="V167" s="351"/>
      <c r="W167" s="351"/>
      <c r="X167" s="351"/>
      <c r="Y167" s="351"/>
      <c r="Z167" s="351"/>
      <c r="AA167" s="351"/>
      <c r="AB167" s="351"/>
      <c r="AC167" s="351"/>
      <c r="AD167" s="351"/>
      <c r="AE167" s="351"/>
      <c r="AF167" s="351"/>
      <c r="AG167" s="351"/>
      <c r="AH167" s="351"/>
      <c r="AI167" s="351"/>
      <c r="AJ167" s="351"/>
      <c r="AK167" s="351"/>
      <c r="AL167" s="351"/>
      <c r="AM167" s="351"/>
      <c r="AN167" s="351"/>
      <c r="AO167" s="351"/>
      <c r="AP167" s="351"/>
      <c r="AQ167" s="351"/>
      <c r="AR167" s="351"/>
      <c r="AS167" s="351"/>
      <c r="AT167" s="351"/>
      <c r="AU167" s="351"/>
      <c r="AV167" s="351"/>
      <c r="AW167" s="351"/>
      <c r="AX167" s="351"/>
      <c r="AY167" s="351"/>
      <c r="AZ167" s="351"/>
      <c r="BA167" s="351"/>
      <c r="BB167" s="351"/>
      <c r="BC167" s="351"/>
      <c r="BD167" s="351"/>
      <c r="BE167" s="351"/>
      <c r="BF167" s="351"/>
      <c r="BG167" s="351"/>
      <c r="BH167" s="351"/>
      <c r="BI167" s="351"/>
      <c r="BJ167" s="351"/>
      <c r="BK167" s="351"/>
      <c r="BL167" s="351"/>
      <c r="BM167" s="351"/>
      <c r="BN167" s="351"/>
      <c r="BO167" s="351"/>
      <c r="BP167" s="351"/>
      <c r="BQ167" s="351"/>
      <c r="BR167" s="351"/>
      <c r="BS167" s="351"/>
      <c r="BT167" s="351"/>
      <c r="BU167" s="351"/>
      <c r="BV167" s="351"/>
      <c r="BW167" s="351"/>
      <c r="BX167" s="351"/>
      <c r="BY167" s="351"/>
      <c r="BZ167" s="351"/>
      <c r="CA167" s="351"/>
      <c r="CB167" s="351"/>
      <c r="CC167" s="351"/>
      <c r="CD167" s="351"/>
      <c r="CE167" s="351"/>
      <c r="CF167" s="351"/>
      <c r="CG167" s="351"/>
      <c r="CH167" s="351"/>
      <c r="CI167" s="351"/>
      <c r="CJ167" s="351"/>
      <c r="CK167" s="351"/>
      <c r="CL167" s="351"/>
      <c r="CM167" s="351"/>
      <c r="CN167" s="351"/>
      <c r="CO167" s="351"/>
      <c r="CP167" s="351"/>
      <c r="CQ167" s="351"/>
      <c r="CR167" s="351"/>
      <c r="CS167" s="351"/>
      <c r="CT167" s="351"/>
      <c r="CU167" s="351"/>
      <c r="CV167" s="351"/>
      <c r="CW167" s="351"/>
      <c r="CX167" s="351"/>
      <c r="CY167" s="351"/>
      <c r="CZ167" s="351"/>
      <c r="DA167" s="351"/>
      <c r="DB167" s="351"/>
      <c r="DC167" s="351"/>
      <c r="DD167" s="351"/>
      <c r="DE167" s="351"/>
      <c r="DF167" s="351"/>
      <c r="DG167" s="351"/>
      <c r="DH167" s="351"/>
      <c r="DI167" s="351"/>
      <c r="DJ167" s="351"/>
      <c r="DK167" s="351"/>
      <c r="DL167" s="351"/>
      <c r="DM167" s="351"/>
      <c r="DN167" s="351"/>
      <c r="DO167" s="351"/>
      <c r="DP167" s="351"/>
      <c r="DQ167" s="351"/>
      <c r="DR167" s="351"/>
      <c r="DS167" s="351"/>
      <c r="DT167" s="351"/>
      <c r="DU167" s="351"/>
      <c r="DV167" s="351"/>
      <c r="DW167" s="351"/>
      <c r="DX167" s="351"/>
      <c r="DY167" s="351"/>
      <c r="DZ167" s="351"/>
      <c r="EA167" s="351"/>
      <c r="EB167" s="351"/>
      <c r="EC167" s="351"/>
      <c r="ED167" s="351"/>
      <c r="EE167" s="351"/>
      <c r="EF167" s="351"/>
      <c r="EG167" s="351"/>
      <c r="EH167" s="351"/>
      <c r="EI167" s="351"/>
      <c r="EJ167" s="351"/>
      <c r="EK167" s="351"/>
      <c r="EL167" s="351"/>
      <c r="EM167" s="351"/>
      <c r="EN167" s="351"/>
      <c r="EO167" s="351"/>
      <c r="EP167" s="351"/>
      <c r="EQ167" s="351"/>
      <c r="ER167" s="351"/>
      <c r="ES167" s="351"/>
      <c r="ET167" s="351"/>
      <c r="EU167" s="351"/>
      <c r="EV167" s="351"/>
      <c r="EW167" s="351"/>
      <c r="EX167" s="351"/>
    </row>
    <row r="168" spans="2:154" s="368" customFormat="1">
      <c r="B168" s="220"/>
      <c r="E168" s="220"/>
      <c r="I168" s="220"/>
      <c r="J168" s="351"/>
      <c r="K168" s="351"/>
      <c r="L168" s="351"/>
      <c r="M168" s="351"/>
      <c r="N168" s="351"/>
      <c r="O168" s="351"/>
      <c r="P168" s="351"/>
      <c r="Q168" s="351"/>
      <c r="R168" s="351"/>
      <c r="S168" s="351"/>
      <c r="T168" s="351"/>
      <c r="U168" s="351"/>
      <c r="V168" s="351"/>
      <c r="W168" s="351"/>
      <c r="X168" s="351"/>
      <c r="Y168" s="351"/>
      <c r="Z168" s="351"/>
      <c r="AA168" s="351"/>
      <c r="AB168" s="351"/>
      <c r="AC168" s="351"/>
      <c r="AD168" s="351"/>
      <c r="AE168" s="351"/>
      <c r="AF168" s="351"/>
      <c r="AG168" s="351"/>
      <c r="AH168" s="351"/>
      <c r="AI168" s="351"/>
      <c r="AJ168" s="351"/>
      <c r="AK168" s="351"/>
      <c r="AL168" s="351"/>
      <c r="AM168" s="351"/>
      <c r="AN168" s="351"/>
      <c r="AO168" s="351"/>
      <c r="AP168" s="351"/>
      <c r="AQ168" s="351"/>
      <c r="AR168" s="351"/>
      <c r="AS168" s="351"/>
      <c r="AT168" s="351"/>
      <c r="AU168" s="351"/>
      <c r="AV168" s="351"/>
      <c r="AW168" s="351"/>
      <c r="AX168" s="351"/>
      <c r="AY168" s="351"/>
      <c r="AZ168" s="351"/>
      <c r="BA168" s="351"/>
      <c r="BB168" s="351"/>
      <c r="BC168" s="351"/>
      <c r="BD168" s="351"/>
      <c r="BE168" s="351"/>
      <c r="BF168" s="351"/>
      <c r="BG168" s="351"/>
      <c r="BH168" s="351"/>
      <c r="BI168" s="351"/>
      <c r="BJ168" s="351"/>
      <c r="BK168" s="351"/>
      <c r="BL168" s="351"/>
      <c r="BM168" s="351"/>
      <c r="BN168" s="351"/>
      <c r="BO168" s="351"/>
      <c r="BP168" s="351"/>
      <c r="BQ168" s="351"/>
      <c r="BR168" s="351"/>
      <c r="BS168" s="351"/>
      <c r="BT168" s="351"/>
      <c r="BU168" s="351"/>
      <c r="BV168" s="351"/>
      <c r="BW168" s="351"/>
      <c r="BX168" s="351"/>
      <c r="BY168" s="351"/>
      <c r="BZ168" s="351"/>
      <c r="CA168" s="351"/>
      <c r="CB168" s="351"/>
      <c r="CC168" s="351"/>
      <c r="CD168" s="351"/>
      <c r="CE168" s="351"/>
      <c r="CF168" s="351"/>
      <c r="CG168" s="351"/>
      <c r="CH168" s="351"/>
      <c r="CI168" s="351"/>
      <c r="CJ168" s="351"/>
      <c r="CK168" s="351"/>
      <c r="CL168" s="351"/>
      <c r="CM168" s="351"/>
      <c r="CN168" s="351"/>
      <c r="CO168" s="351"/>
      <c r="CP168" s="351"/>
      <c r="CQ168" s="351"/>
      <c r="CR168" s="351"/>
      <c r="CS168" s="351"/>
      <c r="CT168" s="351"/>
      <c r="CU168" s="351"/>
      <c r="CV168" s="351"/>
      <c r="CW168" s="351"/>
      <c r="CX168" s="351"/>
      <c r="CY168" s="351"/>
      <c r="CZ168" s="351"/>
      <c r="DA168" s="351"/>
      <c r="DB168" s="351"/>
      <c r="DC168" s="351"/>
      <c r="DD168" s="351"/>
      <c r="DE168" s="351"/>
      <c r="DF168" s="351"/>
      <c r="DG168" s="351"/>
      <c r="DH168" s="351"/>
      <c r="DI168" s="351"/>
      <c r="DJ168" s="351"/>
      <c r="DK168" s="351"/>
      <c r="DL168" s="351"/>
      <c r="DM168" s="351"/>
      <c r="DN168" s="351"/>
      <c r="DO168" s="351"/>
      <c r="DP168" s="351"/>
      <c r="DQ168" s="351"/>
      <c r="DR168" s="351"/>
      <c r="DS168" s="351"/>
      <c r="DT168" s="351"/>
      <c r="DU168" s="351"/>
      <c r="DV168" s="351"/>
      <c r="DW168" s="351"/>
      <c r="DX168" s="351"/>
      <c r="DY168" s="351"/>
      <c r="DZ168" s="351"/>
      <c r="EA168" s="351"/>
      <c r="EB168" s="351"/>
      <c r="EC168" s="351"/>
      <c r="ED168" s="351"/>
      <c r="EE168" s="351"/>
      <c r="EF168" s="351"/>
      <c r="EG168" s="351"/>
      <c r="EH168" s="351"/>
      <c r="EI168" s="351"/>
      <c r="EJ168" s="351"/>
      <c r="EK168" s="351"/>
      <c r="EL168" s="351"/>
      <c r="EM168" s="351"/>
      <c r="EN168" s="351"/>
      <c r="EO168" s="351"/>
      <c r="EP168" s="351"/>
      <c r="EQ168" s="351"/>
      <c r="ER168" s="351"/>
      <c r="ES168" s="351"/>
      <c r="ET168" s="351"/>
      <c r="EU168" s="351"/>
      <c r="EV168" s="351"/>
      <c r="EW168" s="351"/>
      <c r="EX168" s="351"/>
    </row>
    <row r="169" spans="2:154" s="368" customFormat="1">
      <c r="B169" s="220"/>
      <c r="E169" s="220"/>
      <c r="I169" s="220"/>
      <c r="J169" s="351"/>
      <c r="K169" s="351"/>
      <c r="L169" s="351"/>
      <c r="M169" s="351"/>
      <c r="N169" s="351"/>
      <c r="O169" s="351"/>
      <c r="P169" s="351"/>
      <c r="Q169" s="351"/>
      <c r="R169" s="351"/>
      <c r="S169" s="351"/>
      <c r="T169" s="351"/>
      <c r="U169" s="351"/>
      <c r="V169" s="351"/>
      <c r="W169" s="351"/>
      <c r="X169" s="351"/>
      <c r="Y169" s="351"/>
      <c r="Z169" s="351"/>
      <c r="AA169" s="351"/>
      <c r="AB169" s="351"/>
      <c r="AC169" s="351"/>
      <c r="AD169" s="351"/>
      <c r="AE169" s="351"/>
      <c r="AF169" s="351"/>
      <c r="AG169" s="351"/>
      <c r="AH169" s="351"/>
      <c r="AI169" s="351"/>
      <c r="AJ169" s="351"/>
      <c r="AK169" s="351"/>
      <c r="AL169" s="351"/>
      <c r="AM169" s="351"/>
      <c r="AN169" s="351"/>
      <c r="AO169" s="351"/>
      <c r="AP169" s="351"/>
      <c r="AQ169" s="351"/>
      <c r="AR169" s="351"/>
      <c r="AS169" s="351"/>
      <c r="AT169" s="351"/>
      <c r="AU169" s="351"/>
      <c r="AV169" s="351"/>
      <c r="AW169" s="351"/>
      <c r="AX169" s="351"/>
      <c r="AY169" s="351"/>
      <c r="AZ169" s="351"/>
      <c r="BA169" s="351"/>
      <c r="BB169" s="351"/>
      <c r="BC169" s="351"/>
      <c r="BD169" s="351"/>
      <c r="BE169" s="351"/>
      <c r="BF169" s="351"/>
      <c r="BG169" s="351"/>
      <c r="BH169" s="351"/>
      <c r="BI169" s="351"/>
      <c r="BJ169" s="351"/>
      <c r="BK169" s="351"/>
      <c r="BL169" s="351"/>
      <c r="BM169" s="351"/>
      <c r="BN169" s="351"/>
      <c r="BO169" s="351"/>
      <c r="BP169" s="351"/>
      <c r="BQ169" s="351"/>
      <c r="BR169" s="351"/>
      <c r="BS169" s="351"/>
      <c r="BT169" s="351"/>
      <c r="BU169" s="351"/>
      <c r="BV169" s="351"/>
      <c r="BW169" s="351"/>
      <c r="BX169" s="351"/>
      <c r="BY169" s="351"/>
      <c r="BZ169" s="351"/>
      <c r="CA169" s="351"/>
      <c r="CB169" s="351"/>
      <c r="CC169" s="351"/>
      <c r="CD169" s="351"/>
      <c r="CE169" s="351"/>
      <c r="CF169" s="351"/>
      <c r="CG169" s="351"/>
      <c r="CH169" s="351"/>
      <c r="CI169" s="351"/>
      <c r="CJ169" s="351"/>
      <c r="CK169" s="351"/>
      <c r="CL169" s="351"/>
      <c r="CM169" s="351"/>
      <c r="CN169" s="351"/>
      <c r="CO169" s="351"/>
      <c r="CP169" s="351"/>
      <c r="CQ169" s="351"/>
      <c r="CR169" s="351"/>
      <c r="CS169" s="351"/>
      <c r="CT169" s="351"/>
      <c r="CU169" s="351"/>
      <c r="CV169" s="351"/>
      <c r="CW169" s="351"/>
      <c r="CX169" s="351"/>
      <c r="CY169" s="351"/>
      <c r="CZ169" s="351"/>
      <c r="DA169" s="351"/>
      <c r="DB169" s="351"/>
      <c r="DC169" s="351"/>
      <c r="DD169" s="351"/>
      <c r="DE169" s="351"/>
      <c r="DF169" s="351"/>
      <c r="DG169" s="351"/>
      <c r="DH169" s="351"/>
      <c r="DI169" s="351"/>
      <c r="DJ169" s="351"/>
      <c r="DK169" s="351"/>
      <c r="DL169" s="351"/>
      <c r="DM169" s="351"/>
      <c r="DN169" s="351"/>
      <c r="DO169" s="351"/>
      <c r="DP169" s="351"/>
      <c r="DQ169" s="351"/>
      <c r="DR169" s="351"/>
      <c r="DS169" s="351"/>
      <c r="DT169" s="351"/>
      <c r="DU169" s="351"/>
      <c r="DV169" s="351"/>
      <c r="DW169" s="351"/>
      <c r="DX169" s="351"/>
      <c r="DY169" s="351"/>
      <c r="DZ169" s="351"/>
      <c r="EA169" s="351"/>
      <c r="EB169" s="351"/>
      <c r="EC169" s="351"/>
      <c r="ED169" s="351"/>
      <c r="EE169" s="351"/>
      <c r="EF169" s="351"/>
      <c r="EG169" s="351"/>
      <c r="EH169" s="351"/>
      <c r="EI169" s="351"/>
      <c r="EJ169" s="351"/>
      <c r="EK169" s="351"/>
      <c r="EL169" s="351"/>
      <c r="EM169" s="351"/>
      <c r="EN169" s="351"/>
      <c r="EO169" s="351"/>
      <c r="EP169" s="351"/>
      <c r="EQ169" s="351"/>
      <c r="ER169" s="351"/>
      <c r="ES169" s="351"/>
      <c r="ET169" s="351"/>
      <c r="EU169" s="351"/>
      <c r="EV169" s="351"/>
      <c r="EW169" s="351"/>
      <c r="EX169" s="351"/>
    </row>
    <row r="170" spans="2:154" s="368" customFormat="1">
      <c r="B170" s="220"/>
      <c r="E170" s="220"/>
      <c r="I170" s="220"/>
      <c r="J170" s="351"/>
      <c r="K170" s="351"/>
      <c r="L170" s="351"/>
      <c r="M170" s="351"/>
      <c r="N170" s="351"/>
      <c r="O170" s="351"/>
      <c r="P170" s="351"/>
      <c r="Q170" s="351"/>
      <c r="R170" s="351"/>
      <c r="S170" s="351"/>
      <c r="T170" s="351"/>
      <c r="U170" s="351"/>
      <c r="V170" s="351"/>
      <c r="W170" s="351"/>
      <c r="X170" s="351"/>
      <c r="Y170" s="351"/>
      <c r="Z170" s="351"/>
      <c r="AA170" s="351"/>
      <c r="AB170" s="351"/>
      <c r="AC170" s="351"/>
      <c r="AD170" s="351"/>
      <c r="AE170" s="351"/>
      <c r="AF170" s="351"/>
      <c r="AG170" s="351"/>
      <c r="AH170" s="351"/>
      <c r="AI170" s="351"/>
      <c r="AJ170" s="351"/>
      <c r="AK170" s="351"/>
      <c r="AL170" s="351"/>
      <c r="AM170" s="351"/>
      <c r="AN170" s="351"/>
      <c r="AO170" s="351"/>
      <c r="AP170" s="351"/>
      <c r="AQ170" s="351"/>
      <c r="AR170" s="351"/>
      <c r="AS170" s="351"/>
      <c r="AT170" s="351"/>
      <c r="AU170" s="351"/>
      <c r="AV170" s="351"/>
      <c r="AW170" s="351"/>
      <c r="AX170" s="351"/>
      <c r="AY170" s="351"/>
      <c r="AZ170" s="351"/>
      <c r="BA170" s="351"/>
      <c r="BB170" s="351"/>
      <c r="BC170" s="351"/>
      <c r="BD170" s="351"/>
      <c r="BE170" s="351"/>
      <c r="BF170" s="351"/>
      <c r="BG170" s="351"/>
      <c r="BH170" s="351"/>
      <c r="BI170" s="351"/>
      <c r="BJ170" s="351"/>
      <c r="BK170" s="351"/>
      <c r="BL170" s="351"/>
      <c r="BM170" s="351"/>
      <c r="BN170" s="351"/>
      <c r="BO170" s="351"/>
      <c r="BP170" s="351"/>
      <c r="BQ170" s="351"/>
      <c r="BR170" s="351"/>
      <c r="BS170" s="351"/>
      <c r="BT170" s="351"/>
      <c r="BU170" s="351"/>
      <c r="BV170" s="351"/>
      <c r="BW170" s="351"/>
      <c r="BX170" s="351"/>
      <c r="BY170" s="351"/>
      <c r="BZ170" s="351"/>
      <c r="CA170" s="351"/>
      <c r="CB170" s="351"/>
      <c r="CC170" s="351"/>
      <c r="CD170" s="351"/>
      <c r="CE170" s="351"/>
      <c r="CF170" s="351"/>
      <c r="CG170" s="351"/>
      <c r="CH170" s="351"/>
      <c r="CI170" s="351"/>
      <c r="CJ170" s="351"/>
      <c r="CK170" s="351"/>
      <c r="CL170" s="351"/>
      <c r="CM170" s="351"/>
      <c r="CN170" s="351"/>
      <c r="CO170" s="351"/>
      <c r="CP170" s="351"/>
      <c r="CQ170" s="351"/>
      <c r="CR170" s="351"/>
      <c r="CS170" s="351"/>
      <c r="CT170" s="351"/>
      <c r="CU170" s="351"/>
      <c r="CV170" s="351"/>
      <c r="CW170" s="351"/>
      <c r="CX170" s="351"/>
      <c r="CY170" s="351"/>
      <c r="CZ170" s="351"/>
      <c r="DA170" s="351"/>
      <c r="DB170" s="351"/>
      <c r="DC170" s="351"/>
      <c r="DD170" s="351"/>
      <c r="DE170" s="351"/>
      <c r="DF170" s="351"/>
      <c r="DG170" s="351"/>
      <c r="DH170" s="351"/>
      <c r="DI170" s="351"/>
      <c r="DJ170" s="351"/>
      <c r="DK170" s="351"/>
      <c r="DL170" s="351"/>
      <c r="DM170" s="351"/>
      <c r="DN170" s="351"/>
      <c r="DO170" s="351"/>
      <c r="DP170" s="351"/>
      <c r="DQ170" s="351"/>
      <c r="DR170" s="351"/>
      <c r="DS170" s="351"/>
      <c r="DT170" s="351"/>
      <c r="DU170" s="351"/>
      <c r="DV170" s="351"/>
      <c r="DW170" s="351"/>
      <c r="DX170" s="351"/>
      <c r="DY170" s="351"/>
      <c r="DZ170" s="351"/>
      <c r="EA170" s="351"/>
      <c r="EB170" s="351"/>
      <c r="EC170" s="351"/>
      <c r="ED170" s="351"/>
      <c r="EE170" s="351"/>
      <c r="EF170" s="351"/>
      <c r="EG170" s="351"/>
      <c r="EH170" s="351"/>
      <c r="EI170" s="351"/>
      <c r="EJ170" s="351"/>
      <c r="EK170" s="351"/>
      <c r="EL170" s="351"/>
      <c r="EM170" s="351"/>
      <c r="EN170" s="351"/>
      <c r="EO170" s="351"/>
      <c r="EP170" s="351"/>
      <c r="EQ170" s="351"/>
      <c r="ER170" s="351"/>
      <c r="ES170" s="351"/>
      <c r="ET170" s="351"/>
      <c r="EU170" s="351"/>
      <c r="EV170" s="351"/>
      <c r="EW170" s="351"/>
      <c r="EX170" s="351"/>
    </row>
    <row r="171" spans="2:154" s="368" customFormat="1">
      <c r="B171" s="220"/>
      <c r="E171" s="220"/>
      <c r="I171" s="220"/>
      <c r="J171" s="351"/>
      <c r="K171" s="351"/>
      <c r="L171" s="351"/>
      <c r="M171" s="351"/>
      <c r="N171" s="351"/>
      <c r="O171" s="351"/>
      <c r="P171" s="351"/>
      <c r="Q171" s="351"/>
      <c r="R171" s="351"/>
      <c r="S171" s="351"/>
      <c r="T171" s="351"/>
      <c r="U171" s="351"/>
      <c r="V171" s="351"/>
      <c r="W171" s="351"/>
      <c r="X171" s="351"/>
      <c r="Y171" s="351"/>
      <c r="Z171" s="351"/>
      <c r="AA171" s="351"/>
      <c r="AB171" s="351"/>
      <c r="AC171" s="351"/>
      <c r="AD171" s="351"/>
      <c r="AE171" s="351"/>
      <c r="AF171" s="351"/>
      <c r="AG171" s="351"/>
      <c r="AH171" s="351"/>
      <c r="AI171" s="351"/>
      <c r="AJ171" s="351"/>
      <c r="AK171" s="351"/>
      <c r="AL171" s="351"/>
      <c r="AM171" s="351"/>
      <c r="AN171" s="351"/>
      <c r="AO171" s="351"/>
      <c r="AP171" s="351"/>
      <c r="AQ171" s="351"/>
      <c r="AR171" s="351"/>
      <c r="AS171" s="351"/>
      <c r="AT171" s="351"/>
      <c r="AU171" s="351"/>
      <c r="AV171" s="351"/>
      <c r="AW171" s="351"/>
      <c r="AX171" s="351"/>
      <c r="AY171" s="351"/>
      <c r="AZ171" s="351"/>
      <c r="BA171" s="351"/>
      <c r="BB171" s="351"/>
      <c r="BC171" s="351"/>
      <c r="BD171" s="351"/>
      <c r="BE171" s="351"/>
      <c r="BF171" s="351"/>
      <c r="BG171" s="351"/>
      <c r="BH171" s="351"/>
      <c r="BI171" s="351"/>
      <c r="BJ171" s="351"/>
      <c r="BK171" s="351"/>
      <c r="BL171" s="351"/>
      <c r="BM171" s="351"/>
      <c r="BN171" s="351"/>
      <c r="BO171" s="351"/>
      <c r="BP171" s="351"/>
      <c r="BQ171" s="351"/>
      <c r="BR171" s="351"/>
      <c r="BS171" s="351"/>
      <c r="BT171" s="351"/>
      <c r="BU171" s="351"/>
      <c r="BV171" s="351"/>
      <c r="BW171" s="351"/>
      <c r="BX171" s="351"/>
      <c r="BY171" s="351"/>
      <c r="BZ171" s="351"/>
      <c r="CA171" s="351"/>
      <c r="CB171" s="351"/>
      <c r="CC171" s="351"/>
      <c r="CD171" s="351"/>
      <c r="CE171" s="351"/>
      <c r="CF171" s="351"/>
      <c r="CG171" s="351"/>
      <c r="CH171" s="351"/>
      <c r="CI171" s="351"/>
      <c r="CJ171" s="351"/>
      <c r="CK171" s="351"/>
      <c r="CL171" s="351"/>
      <c r="CM171" s="351"/>
      <c r="CN171" s="351"/>
      <c r="CO171" s="351"/>
      <c r="CP171" s="351"/>
      <c r="CQ171" s="351"/>
      <c r="CR171" s="351"/>
      <c r="CS171" s="351"/>
      <c r="CT171" s="351"/>
      <c r="CU171" s="351"/>
      <c r="CV171" s="351"/>
      <c r="CW171" s="351"/>
      <c r="CX171" s="351"/>
      <c r="CY171" s="351"/>
      <c r="CZ171" s="351"/>
      <c r="DA171" s="351"/>
      <c r="DB171" s="351"/>
      <c r="DC171" s="351"/>
      <c r="DD171" s="351"/>
      <c r="DE171" s="351"/>
      <c r="DF171" s="351"/>
      <c r="DG171" s="351"/>
      <c r="DH171" s="351"/>
      <c r="DI171" s="351"/>
      <c r="DJ171" s="351"/>
      <c r="DK171" s="351"/>
      <c r="DL171" s="351"/>
      <c r="DM171" s="351"/>
      <c r="DN171" s="351"/>
      <c r="DO171" s="351"/>
      <c r="DP171" s="351"/>
      <c r="DQ171" s="351"/>
      <c r="DR171" s="351"/>
      <c r="DS171" s="351"/>
      <c r="DT171" s="351"/>
      <c r="DU171" s="351"/>
      <c r="DV171" s="351"/>
      <c r="DW171" s="351"/>
      <c r="DX171" s="351"/>
      <c r="DY171" s="351"/>
      <c r="DZ171" s="351"/>
      <c r="EA171" s="351"/>
      <c r="EB171" s="351"/>
      <c r="EC171" s="351"/>
      <c r="ED171" s="351"/>
      <c r="EE171" s="351"/>
      <c r="EF171" s="351"/>
      <c r="EG171" s="351"/>
      <c r="EH171" s="351"/>
      <c r="EI171" s="351"/>
      <c r="EJ171" s="351"/>
      <c r="EK171" s="351"/>
      <c r="EL171" s="351"/>
      <c r="EM171" s="351"/>
      <c r="EN171" s="351"/>
      <c r="EO171" s="351"/>
      <c r="EP171" s="351"/>
      <c r="EQ171" s="351"/>
      <c r="ER171" s="351"/>
      <c r="ES171" s="351"/>
      <c r="ET171" s="351"/>
      <c r="EU171" s="351"/>
      <c r="EV171" s="351"/>
      <c r="EW171" s="351"/>
      <c r="EX171" s="351"/>
    </row>
    <row r="172" spans="2:154" s="368" customFormat="1">
      <c r="B172" s="220"/>
      <c r="E172" s="220"/>
      <c r="I172" s="220"/>
      <c r="J172" s="351"/>
      <c r="K172" s="351"/>
      <c r="L172" s="351"/>
      <c r="M172" s="351"/>
      <c r="N172" s="351"/>
      <c r="O172" s="351"/>
      <c r="P172" s="351"/>
      <c r="Q172" s="351"/>
      <c r="R172" s="351"/>
      <c r="S172" s="351"/>
      <c r="T172" s="351"/>
      <c r="U172" s="351"/>
      <c r="V172" s="351"/>
      <c r="W172" s="351"/>
      <c r="X172" s="351"/>
      <c r="Y172" s="351"/>
      <c r="Z172" s="351"/>
      <c r="AA172" s="351"/>
      <c r="AB172" s="351"/>
      <c r="AC172" s="351"/>
      <c r="AD172" s="351"/>
      <c r="AE172" s="351"/>
      <c r="AF172" s="351"/>
      <c r="AG172" s="351"/>
      <c r="AH172" s="351"/>
      <c r="AI172" s="351"/>
      <c r="AJ172" s="351"/>
      <c r="AK172" s="351"/>
      <c r="AL172" s="351"/>
      <c r="AM172" s="351"/>
      <c r="AN172" s="351"/>
      <c r="AO172" s="351"/>
      <c r="AP172" s="351"/>
      <c r="AQ172" s="351"/>
      <c r="AR172" s="351"/>
      <c r="AS172" s="351"/>
      <c r="AT172" s="351"/>
      <c r="AU172" s="351"/>
      <c r="AV172" s="351"/>
      <c r="AW172" s="351"/>
      <c r="AX172" s="351"/>
      <c r="AY172" s="351"/>
      <c r="AZ172" s="351"/>
      <c r="BA172" s="351"/>
      <c r="BB172" s="351"/>
      <c r="BC172" s="351"/>
      <c r="BD172" s="351"/>
      <c r="BE172" s="351"/>
      <c r="BF172" s="351"/>
      <c r="BG172" s="351"/>
      <c r="BH172" s="351"/>
      <c r="BI172" s="351"/>
      <c r="BJ172" s="351"/>
      <c r="BK172" s="351"/>
      <c r="BL172" s="351"/>
      <c r="BM172" s="351"/>
      <c r="BN172" s="351"/>
      <c r="BO172" s="351"/>
      <c r="BP172" s="351"/>
      <c r="BQ172" s="351"/>
      <c r="BR172" s="351"/>
      <c r="BS172" s="351"/>
      <c r="BT172" s="351"/>
      <c r="BU172" s="351"/>
      <c r="BV172" s="351"/>
      <c r="BW172" s="351"/>
      <c r="BX172" s="351"/>
      <c r="BY172" s="351"/>
      <c r="BZ172" s="351"/>
      <c r="CA172" s="351"/>
      <c r="CB172" s="351"/>
      <c r="CC172" s="351"/>
      <c r="CD172" s="351"/>
      <c r="CE172" s="351"/>
      <c r="CF172" s="351"/>
      <c r="CG172" s="351"/>
      <c r="CH172" s="351"/>
      <c r="CI172" s="351"/>
      <c r="CJ172" s="351"/>
      <c r="CK172" s="351"/>
      <c r="CL172" s="351"/>
      <c r="CM172" s="351"/>
      <c r="CN172" s="351"/>
      <c r="CO172" s="351"/>
      <c r="CP172" s="351"/>
      <c r="CQ172" s="351"/>
      <c r="CR172" s="351"/>
      <c r="CS172" s="351"/>
      <c r="CT172" s="351"/>
      <c r="CU172" s="351"/>
      <c r="CV172" s="351"/>
      <c r="CW172" s="351"/>
      <c r="CX172" s="351"/>
      <c r="CY172" s="351"/>
      <c r="CZ172" s="351"/>
      <c r="DA172" s="351"/>
      <c r="DB172" s="351"/>
      <c r="DC172" s="351"/>
      <c r="DD172" s="351"/>
      <c r="DE172" s="351"/>
      <c r="DF172" s="351"/>
      <c r="DG172" s="351"/>
      <c r="DH172" s="351"/>
      <c r="DI172" s="351"/>
      <c r="DJ172" s="351"/>
      <c r="DK172" s="351"/>
      <c r="DL172" s="351"/>
      <c r="DM172" s="351"/>
      <c r="DN172" s="351"/>
      <c r="DO172" s="351"/>
      <c r="DP172" s="351"/>
      <c r="DQ172" s="351"/>
      <c r="DR172" s="351"/>
      <c r="DS172" s="351"/>
      <c r="DT172" s="351"/>
      <c r="DU172" s="351"/>
      <c r="DV172" s="351"/>
      <c r="DW172" s="351"/>
      <c r="DX172" s="351"/>
      <c r="DY172" s="351"/>
      <c r="DZ172" s="351"/>
      <c r="EA172" s="351"/>
      <c r="EB172" s="351"/>
      <c r="EC172" s="351"/>
      <c r="ED172" s="351"/>
      <c r="EE172" s="351"/>
      <c r="EF172" s="351"/>
      <c r="EG172" s="351"/>
      <c r="EH172" s="351"/>
      <c r="EI172" s="351"/>
      <c r="EJ172" s="351"/>
      <c r="EK172" s="351"/>
      <c r="EL172" s="351"/>
      <c r="EM172" s="351"/>
      <c r="EN172" s="351"/>
      <c r="EO172" s="351"/>
      <c r="EP172" s="351"/>
      <c r="EQ172" s="351"/>
      <c r="ER172" s="351"/>
      <c r="ES172" s="351"/>
      <c r="ET172" s="351"/>
      <c r="EU172" s="351"/>
      <c r="EV172" s="351"/>
      <c r="EW172" s="351"/>
      <c r="EX172" s="351"/>
    </row>
    <row r="173" spans="2:154" s="368" customFormat="1">
      <c r="B173" s="220"/>
      <c r="E173" s="220"/>
      <c r="I173" s="220"/>
      <c r="J173" s="351"/>
      <c r="K173" s="351"/>
      <c r="L173" s="351"/>
      <c r="M173" s="351"/>
      <c r="N173" s="351"/>
      <c r="O173" s="351"/>
      <c r="P173" s="351"/>
      <c r="Q173" s="351"/>
      <c r="R173" s="351"/>
      <c r="S173" s="351"/>
      <c r="T173" s="351"/>
      <c r="U173" s="351"/>
      <c r="V173" s="351"/>
      <c r="W173" s="351"/>
      <c r="X173" s="351"/>
      <c r="Y173" s="351"/>
      <c r="Z173" s="351"/>
      <c r="AA173" s="351"/>
      <c r="AB173" s="351"/>
      <c r="AC173" s="351"/>
      <c r="AD173" s="351"/>
      <c r="AE173" s="351"/>
      <c r="AF173" s="351"/>
      <c r="AG173" s="351"/>
      <c r="AH173" s="351"/>
      <c r="AI173" s="351"/>
      <c r="AJ173" s="351"/>
      <c r="AK173" s="351"/>
      <c r="AL173" s="351"/>
      <c r="AM173" s="351"/>
      <c r="AN173" s="351"/>
      <c r="AO173" s="351"/>
      <c r="AP173" s="351"/>
      <c r="AQ173" s="351"/>
      <c r="AR173" s="351"/>
      <c r="AS173" s="351"/>
      <c r="AT173" s="351"/>
      <c r="AU173" s="351"/>
      <c r="AV173" s="351"/>
      <c r="AW173" s="351"/>
      <c r="AX173" s="351"/>
      <c r="AY173" s="351"/>
      <c r="AZ173" s="351"/>
      <c r="BA173" s="351"/>
      <c r="BB173" s="351"/>
      <c r="BC173" s="351"/>
      <c r="BD173" s="351"/>
      <c r="BE173" s="351"/>
      <c r="BF173" s="351"/>
      <c r="BG173" s="351"/>
      <c r="BH173" s="351"/>
      <c r="BI173" s="351"/>
      <c r="BJ173" s="351"/>
      <c r="BK173" s="351"/>
      <c r="BL173" s="351"/>
      <c r="BM173" s="351"/>
      <c r="BN173" s="351"/>
      <c r="BO173" s="351"/>
      <c r="BP173" s="351"/>
      <c r="BQ173" s="351"/>
      <c r="BR173" s="351"/>
      <c r="BS173" s="351"/>
      <c r="BT173" s="351"/>
      <c r="BU173" s="351"/>
      <c r="BV173" s="351"/>
      <c r="BW173" s="351"/>
      <c r="BX173" s="351"/>
      <c r="BY173" s="351"/>
      <c r="BZ173" s="351"/>
      <c r="CA173" s="351"/>
      <c r="CB173" s="351"/>
      <c r="CC173" s="351"/>
      <c r="CD173" s="351"/>
      <c r="CE173" s="351"/>
      <c r="CF173" s="351"/>
      <c r="CG173" s="351"/>
      <c r="CH173" s="351"/>
      <c r="CI173" s="351"/>
      <c r="CJ173" s="351"/>
      <c r="CK173" s="351"/>
      <c r="CL173" s="351"/>
      <c r="CM173" s="351"/>
      <c r="CN173" s="351"/>
      <c r="CO173" s="351"/>
      <c r="CP173" s="351"/>
      <c r="CQ173" s="351"/>
      <c r="CR173" s="351"/>
      <c r="CS173" s="351"/>
      <c r="CT173" s="351"/>
      <c r="CU173" s="351"/>
      <c r="CV173" s="351"/>
      <c r="CW173" s="351"/>
      <c r="CX173" s="351"/>
      <c r="CY173" s="351"/>
      <c r="CZ173" s="351"/>
      <c r="DA173" s="351"/>
      <c r="DB173" s="351"/>
      <c r="DC173" s="351"/>
      <c r="DD173" s="351"/>
      <c r="DE173" s="351"/>
      <c r="DF173" s="351"/>
      <c r="DG173" s="351"/>
      <c r="DH173" s="351"/>
      <c r="DI173" s="351"/>
      <c r="DJ173" s="351"/>
      <c r="DK173" s="351"/>
      <c r="DL173" s="351"/>
      <c r="DM173" s="351"/>
      <c r="DN173" s="351"/>
      <c r="DO173" s="351"/>
      <c r="DP173" s="351"/>
      <c r="DQ173" s="351"/>
      <c r="DR173" s="351"/>
      <c r="DS173" s="351"/>
      <c r="DT173" s="351"/>
      <c r="DU173" s="351"/>
      <c r="DV173" s="351"/>
      <c r="DW173" s="351"/>
      <c r="DX173" s="351"/>
      <c r="DY173" s="351"/>
      <c r="DZ173" s="351"/>
      <c r="EA173" s="351"/>
      <c r="EB173" s="351"/>
      <c r="EC173" s="351"/>
      <c r="ED173" s="351"/>
      <c r="EE173" s="351"/>
      <c r="EF173" s="351"/>
      <c r="EG173" s="351"/>
      <c r="EH173" s="351"/>
      <c r="EI173" s="351"/>
      <c r="EJ173" s="351"/>
      <c r="EK173" s="351"/>
      <c r="EL173" s="351"/>
      <c r="EM173" s="351"/>
      <c r="EN173" s="351"/>
      <c r="EO173" s="351"/>
      <c r="EP173" s="351"/>
      <c r="EQ173" s="351"/>
      <c r="ER173" s="351"/>
      <c r="ES173" s="351"/>
      <c r="ET173" s="351"/>
      <c r="EU173" s="351"/>
      <c r="EV173" s="351"/>
      <c r="EW173" s="351"/>
      <c r="EX173" s="351"/>
    </row>
    <row r="174" spans="2:154" s="368" customFormat="1">
      <c r="B174" s="220"/>
      <c r="E174" s="220"/>
      <c r="I174" s="220"/>
      <c r="J174" s="351"/>
      <c r="K174" s="351"/>
      <c r="L174" s="351"/>
      <c r="M174" s="351"/>
      <c r="N174" s="351"/>
      <c r="O174" s="351"/>
      <c r="P174" s="351"/>
      <c r="Q174" s="351"/>
      <c r="R174" s="351"/>
      <c r="S174" s="351"/>
      <c r="T174" s="351"/>
      <c r="U174" s="351"/>
      <c r="V174" s="351"/>
      <c r="W174" s="351"/>
      <c r="X174" s="351"/>
      <c r="Y174" s="351"/>
      <c r="Z174" s="351"/>
      <c r="AA174" s="351"/>
      <c r="AB174" s="351"/>
      <c r="AC174" s="351"/>
      <c r="AD174" s="351"/>
      <c r="AE174" s="351"/>
      <c r="AF174" s="351"/>
      <c r="AG174" s="351"/>
      <c r="AH174" s="351"/>
      <c r="AI174" s="351"/>
      <c r="AJ174" s="351"/>
      <c r="AK174" s="351"/>
      <c r="AL174" s="351"/>
      <c r="AM174" s="351"/>
      <c r="AN174" s="351"/>
      <c r="AO174" s="351"/>
      <c r="AP174" s="351"/>
      <c r="AQ174" s="351"/>
      <c r="AR174" s="351"/>
      <c r="AS174" s="351"/>
      <c r="AT174" s="351"/>
      <c r="AU174" s="351"/>
      <c r="AV174" s="351"/>
      <c r="AW174" s="351"/>
      <c r="AX174" s="351"/>
      <c r="AY174" s="351"/>
      <c r="AZ174" s="351"/>
      <c r="BA174" s="351"/>
      <c r="BB174" s="351"/>
      <c r="BC174" s="351"/>
      <c r="BD174" s="351"/>
      <c r="BE174" s="351"/>
      <c r="BF174" s="351"/>
      <c r="BG174" s="351"/>
      <c r="BH174" s="351"/>
      <c r="BI174" s="351"/>
      <c r="BJ174" s="351"/>
      <c r="BK174" s="351"/>
      <c r="BL174" s="351"/>
      <c r="BM174" s="351"/>
      <c r="BN174" s="351"/>
      <c r="BO174" s="351"/>
      <c r="BP174" s="351"/>
      <c r="BQ174" s="351"/>
      <c r="BR174" s="351"/>
      <c r="BS174" s="351"/>
      <c r="BT174" s="351"/>
      <c r="BU174" s="351"/>
      <c r="BV174" s="351"/>
      <c r="BW174" s="351"/>
      <c r="BX174" s="351"/>
      <c r="BY174" s="351"/>
      <c r="BZ174" s="351"/>
      <c r="CA174" s="351"/>
      <c r="CB174" s="351"/>
      <c r="CC174" s="351"/>
      <c r="CD174" s="351"/>
      <c r="CE174" s="351"/>
      <c r="CF174" s="351"/>
      <c r="CG174" s="351"/>
      <c r="CH174" s="351"/>
      <c r="CI174" s="351"/>
      <c r="CJ174" s="351"/>
      <c r="CK174" s="351"/>
      <c r="CL174" s="351"/>
      <c r="CM174" s="351"/>
      <c r="CN174" s="351"/>
      <c r="CO174" s="351"/>
      <c r="CP174" s="351"/>
      <c r="CQ174" s="351"/>
      <c r="CR174" s="351"/>
      <c r="CS174" s="351"/>
      <c r="CT174" s="351"/>
      <c r="CU174" s="351"/>
      <c r="CV174" s="351"/>
      <c r="CW174" s="351"/>
      <c r="CX174" s="351"/>
      <c r="CY174" s="351"/>
      <c r="CZ174" s="351"/>
      <c r="DA174" s="351"/>
      <c r="DB174" s="351"/>
      <c r="DC174" s="351"/>
      <c r="DD174" s="351"/>
      <c r="DE174" s="351"/>
      <c r="DF174" s="351"/>
      <c r="DG174" s="351"/>
      <c r="DH174" s="351"/>
      <c r="DI174" s="351"/>
      <c r="DJ174" s="351"/>
      <c r="DK174" s="351"/>
      <c r="DL174" s="351"/>
      <c r="DM174" s="351"/>
      <c r="DN174" s="351"/>
      <c r="DO174" s="351"/>
      <c r="DP174" s="351"/>
      <c r="DQ174" s="351"/>
      <c r="DR174" s="351"/>
      <c r="DS174" s="351"/>
      <c r="DT174" s="351"/>
      <c r="DU174" s="351"/>
      <c r="DV174" s="351"/>
      <c r="DW174" s="351"/>
      <c r="DX174" s="351"/>
      <c r="DY174" s="351"/>
      <c r="DZ174" s="351"/>
      <c r="EA174" s="351"/>
      <c r="EB174" s="351"/>
      <c r="EC174" s="351"/>
      <c r="ED174" s="351"/>
      <c r="EE174" s="351"/>
      <c r="EF174" s="351"/>
      <c r="EG174" s="351"/>
      <c r="EH174" s="351"/>
      <c r="EI174" s="351"/>
      <c r="EJ174" s="351"/>
      <c r="EK174" s="351"/>
      <c r="EL174" s="351"/>
      <c r="EM174" s="351"/>
      <c r="EN174" s="351"/>
      <c r="EO174" s="351"/>
      <c r="EP174" s="351"/>
      <c r="EQ174" s="351"/>
      <c r="ER174" s="351"/>
      <c r="ES174" s="351"/>
      <c r="ET174" s="351"/>
      <c r="EU174" s="351"/>
      <c r="EV174" s="351"/>
      <c r="EW174" s="351"/>
      <c r="EX174" s="351"/>
    </row>
    <row r="175" spans="2:154" s="368" customFormat="1">
      <c r="B175" s="220"/>
      <c r="E175" s="220"/>
      <c r="I175" s="220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  <c r="T175" s="351"/>
      <c r="U175" s="351"/>
      <c r="V175" s="351"/>
      <c r="W175" s="351"/>
      <c r="X175" s="351"/>
      <c r="Y175" s="351"/>
      <c r="Z175" s="351"/>
      <c r="AA175" s="351"/>
      <c r="AB175" s="351"/>
      <c r="AC175" s="351"/>
      <c r="AD175" s="351"/>
      <c r="AE175" s="351"/>
      <c r="AF175" s="351"/>
      <c r="AG175" s="351"/>
      <c r="AH175" s="351"/>
      <c r="AI175" s="351"/>
      <c r="AJ175" s="351"/>
      <c r="AK175" s="351"/>
      <c r="AL175" s="351"/>
      <c r="AM175" s="351"/>
      <c r="AN175" s="351"/>
      <c r="AO175" s="351"/>
      <c r="AP175" s="351"/>
      <c r="AQ175" s="351"/>
      <c r="AR175" s="351"/>
      <c r="AS175" s="351"/>
      <c r="AT175" s="351"/>
      <c r="AU175" s="351"/>
      <c r="AV175" s="351"/>
      <c r="AW175" s="351"/>
      <c r="AX175" s="351"/>
      <c r="AY175" s="351"/>
      <c r="AZ175" s="351"/>
      <c r="BA175" s="351"/>
      <c r="BB175" s="351"/>
      <c r="BC175" s="351"/>
      <c r="BD175" s="351"/>
      <c r="BE175" s="351"/>
      <c r="BF175" s="351"/>
      <c r="BG175" s="351"/>
      <c r="BH175" s="351"/>
      <c r="BI175" s="351"/>
      <c r="BJ175" s="351"/>
      <c r="BK175" s="351"/>
      <c r="BL175" s="351"/>
      <c r="BM175" s="351"/>
      <c r="BN175" s="351"/>
      <c r="BO175" s="351"/>
      <c r="BP175" s="351"/>
      <c r="BQ175" s="351"/>
      <c r="BR175" s="351"/>
      <c r="BS175" s="351"/>
      <c r="BT175" s="351"/>
      <c r="BU175" s="351"/>
      <c r="BV175" s="351"/>
      <c r="BW175" s="351"/>
      <c r="BX175" s="351"/>
      <c r="BY175" s="351"/>
      <c r="BZ175" s="351"/>
      <c r="CA175" s="351"/>
      <c r="CB175" s="351"/>
      <c r="CC175" s="351"/>
      <c r="CD175" s="351"/>
      <c r="CE175" s="351"/>
      <c r="CF175" s="351"/>
      <c r="CG175" s="351"/>
      <c r="CH175" s="351"/>
      <c r="CI175" s="351"/>
      <c r="CJ175" s="351"/>
      <c r="CK175" s="351"/>
      <c r="CL175" s="351"/>
      <c r="CM175" s="351"/>
      <c r="CN175" s="351"/>
      <c r="CO175" s="351"/>
      <c r="CP175" s="351"/>
      <c r="CQ175" s="351"/>
      <c r="CR175" s="351"/>
      <c r="CS175" s="351"/>
      <c r="CT175" s="351"/>
      <c r="CU175" s="351"/>
      <c r="CV175" s="351"/>
      <c r="CW175" s="351"/>
      <c r="CX175" s="351"/>
      <c r="CY175" s="351"/>
      <c r="CZ175" s="351"/>
      <c r="DA175" s="351"/>
      <c r="DB175" s="351"/>
      <c r="DC175" s="351"/>
      <c r="DD175" s="351"/>
      <c r="DE175" s="351"/>
      <c r="DF175" s="351"/>
      <c r="DG175" s="351"/>
      <c r="DH175" s="351"/>
      <c r="DI175" s="351"/>
      <c r="DJ175" s="351"/>
      <c r="DK175" s="351"/>
      <c r="DL175" s="351"/>
      <c r="DM175" s="351"/>
      <c r="DN175" s="351"/>
      <c r="DO175" s="351"/>
      <c r="DP175" s="351"/>
      <c r="DQ175" s="351"/>
      <c r="DR175" s="351"/>
      <c r="DS175" s="351"/>
      <c r="DT175" s="351"/>
      <c r="DU175" s="351"/>
      <c r="DV175" s="351"/>
      <c r="DW175" s="351"/>
      <c r="DX175" s="351"/>
      <c r="DY175" s="351"/>
      <c r="DZ175" s="351"/>
      <c r="EA175" s="351"/>
      <c r="EB175" s="351"/>
      <c r="EC175" s="351"/>
      <c r="ED175" s="351"/>
      <c r="EE175" s="351"/>
      <c r="EF175" s="351"/>
      <c r="EG175" s="351"/>
      <c r="EH175" s="351"/>
      <c r="EI175" s="351"/>
      <c r="EJ175" s="351"/>
      <c r="EK175" s="351"/>
      <c r="EL175" s="351"/>
      <c r="EM175" s="351"/>
      <c r="EN175" s="351"/>
      <c r="EO175" s="351"/>
      <c r="EP175" s="351"/>
      <c r="EQ175" s="351"/>
      <c r="ER175" s="351"/>
      <c r="ES175" s="351"/>
      <c r="ET175" s="351"/>
      <c r="EU175" s="351"/>
      <c r="EV175" s="351"/>
      <c r="EW175" s="351"/>
      <c r="EX175" s="351"/>
    </row>
    <row r="176" spans="2:154" s="368" customFormat="1">
      <c r="B176" s="220"/>
      <c r="E176" s="220"/>
      <c r="I176" s="220"/>
      <c r="J176" s="351"/>
      <c r="K176" s="351"/>
      <c r="L176" s="351"/>
      <c r="M176" s="351"/>
      <c r="N176" s="351"/>
      <c r="O176" s="351"/>
      <c r="P176" s="351"/>
      <c r="Q176" s="351"/>
      <c r="R176" s="351"/>
      <c r="S176" s="351"/>
      <c r="T176" s="351"/>
      <c r="U176" s="351"/>
      <c r="V176" s="351"/>
      <c r="W176" s="351"/>
      <c r="X176" s="351"/>
      <c r="Y176" s="351"/>
      <c r="Z176" s="351"/>
      <c r="AA176" s="351"/>
      <c r="AB176" s="351"/>
      <c r="AC176" s="351"/>
      <c r="AD176" s="351"/>
      <c r="AE176" s="351"/>
      <c r="AF176" s="351"/>
      <c r="AG176" s="351"/>
      <c r="AH176" s="351"/>
      <c r="AI176" s="351"/>
      <c r="AJ176" s="351"/>
      <c r="AK176" s="351"/>
      <c r="AL176" s="351"/>
      <c r="AM176" s="351"/>
      <c r="AN176" s="351"/>
      <c r="AO176" s="351"/>
      <c r="AP176" s="351"/>
      <c r="AQ176" s="351"/>
      <c r="AR176" s="351"/>
      <c r="AS176" s="351"/>
      <c r="AT176" s="351"/>
      <c r="AU176" s="351"/>
      <c r="AV176" s="351"/>
      <c r="AW176" s="351"/>
      <c r="AX176" s="351"/>
      <c r="AY176" s="351"/>
      <c r="AZ176" s="351"/>
      <c r="BA176" s="351"/>
      <c r="BB176" s="351"/>
      <c r="BC176" s="351"/>
      <c r="BD176" s="351"/>
      <c r="BE176" s="351"/>
      <c r="BF176" s="351"/>
      <c r="BG176" s="351"/>
      <c r="BH176" s="351"/>
      <c r="BI176" s="351"/>
      <c r="BJ176" s="351"/>
      <c r="BK176" s="351"/>
      <c r="BL176" s="351"/>
      <c r="BM176" s="351"/>
      <c r="BN176" s="351"/>
      <c r="BO176" s="351"/>
      <c r="BP176" s="351"/>
      <c r="BQ176" s="351"/>
      <c r="BR176" s="351"/>
      <c r="BS176" s="351"/>
      <c r="BT176" s="351"/>
      <c r="BU176" s="351"/>
      <c r="BV176" s="351"/>
      <c r="BW176" s="351"/>
      <c r="BX176" s="351"/>
      <c r="BY176" s="351"/>
      <c r="BZ176" s="351"/>
      <c r="CA176" s="351"/>
      <c r="CB176" s="351"/>
      <c r="CC176" s="351"/>
      <c r="CD176" s="351"/>
      <c r="CE176" s="351"/>
      <c r="CF176" s="351"/>
      <c r="CG176" s="351"/>
      <c r="CH176" s="351"/>
      <c r="CI176" s="351"/>
      <c r="CJ176" s="351"/>
      <c r="CK176" s="351"/>
      <c r="CL176" s="351"/>
      <c r="CM176" s="351"/>
      <c r="CN176" s="351"/>
      <c r="CO176" s="351"/>
      <c r="CP176" s="351"/>
      <c r="CQ176" s="351"/>
      <c r="CR176" s="351"/>
      <c r="CS176" s="351"/>
      <c r="CT176" s="351"/>
      <c r="CU176" s="351"/>
      <c r="CV176" s="351"/>
      <c r="CW176" s="351"/>
      <c r="CX176" s="351"/>
      <c r="CY176" s="351"/>
      <c r="CZ176" s="351"/>
      <c r="DA176" s="351"/>
      <c r="DB176" s="351"/>
      <c r="DC176" s="351"/>
      <c r="DD176" s="351"/>
      <c r="DE176" s="351"/>
      <c r="DF176" s="351"/>
      <c r="DG176" s="351"/>
      <c r="DH176" s="351"/>
      <c r="DI176" s="351"/>
      <c r="DJ176" s="351"/>
      <c r="DK176" s="351"/>
      <c r="DL176" s="351"/>
      <c r="DM176" s="351"/>
      <c r="DN176" s="351"/>
      <c r="DO176" s="351"/>
      <c r="DP176" s="351"/>
      <c r="DQ176" s="351"/>
      <c r="DR176" s="351"/>
      <c r="DS176" s="351"/>
      <c r="DT176" s="351"/>
      <c r="DU176" s="351"/>
      <c r="DV176" s="351"/>
      <c r="DW176" s="351"/>
      <c r="DX176" s="351"/>
      <c r="DY176" s="351"/>
      <c r="DZ176" s="351"/>
      <c r="EA176" s="351"/>
      <c r="EB176" s="351"/>
      <c r="EC176" s="351"/>
      <c r="ED176" s="351"/>
      <c r="EE176" s="351"/>
      <c r="EF176" s="351"/>
      <c r="EG176" s="351"/>
      <c r="EH176" s="351"/>
      <c r="EI176" s="351"/>
      <c r="EJ176" s="351"/>
      <c r="EK176" s="351"/>
      <c r="EL176" s="351"/>
      <c r="EM176" s="351"/>
      <c r="EN176" s="351"/>
      <c r="EO176" s="351"/>
      <c r="EP176" s="351"/>
      <c r="EQ176" s="351"/>
      <c r="ER176" s="351"/>
      <c r="ES176" s="351"/>
      <c r="ET176" s="351"/>
      <c r="EU176" s="351"/>
      <c r="EV176" s="351"/>
      <c r="EW176" s="351"/>
      <c r="EX176" s="351"/>
    </row>
    <row r="177" spans="2:154" s="368" customFormat="1">
      <c r="B177" s="220"/>
      <c r="E177" s="220"/>
      <c r="I177" s="220"/>
      <c r="J177" s="351"/>
      <c r="K177" s="351"/>
      <c r="L177" s="351"/>
      <c r="M177" s="351"/>
      <c r="N177" s="351"/>
      <c r="O177" s="351"/>
      <c r="P177" s="351"/>
      <c r="Q177" s="351"/>
      <c r="R177" s="351"/>
      <c r="S177" s="351"/>
      <c r="T177" s="351"/>
      <c r="U177" s="351"/>
      <c r="V177" s="351"/>
      <c r="W177" s="351"/>
      <c r="X177" s="351"/>
      <c r="Y177" s="351"/>
      <c r="Z177" s="351"/>
      <c r="AA177" s="351"/>
      <c r="AB177" s="351"/>
      <c r="AC177" s="351"/>
      <c r="AD177" s="351"/>
      <c r="AE177" s="351"/>
      <c r="AF177" s="351"/>
      <c r="AG177" s="351"/>
      <c r="AH177" s="351"/>
      <c r="AI177" s="351"/>
      <c r="AJ177" s="351"/>
      <c r="AK177" s="351"/>
      <c r="AL177" s="351"/>
      <c r="AM177" s="351"/>
      <c r="AN177" s="351"/>
      <c r="AO177" s="351"/>
      <c r="AP177" s="351"/>
      <c r="AQ177" s="351"/>
      <c r="AR177" s="351"/>
      <c r="AS177" s="351"/>
      <c r="AT177" s="351"/>
      <c r="AU177" s="351"/>
      <c r="AV177" s="351"/>
      <c r="AW177" s="351"/>
      <c r="AX177" s="351"/>
      <c r="AY177" s="351"/>
      <c r="AZ177" s="351"/>
      <c r="BA177" s="351"/>
      <c r="BB177" s="351"/>
      <c r="BC177" s="351"/>
      <c r="BD177" s="351"/>
      <c r="BE177" s="351"/>
      <c r="BF177" s="351"/>
      <c r="BG177" s="351"/>
      <c r="BH177" s="351"/>
      <c r="BI177" s="351"/>
      <c r="BJ177" s="351"/>
      <c r="BK177" s="351"/>
      <c r="BL177" s="351"/>
      <c r="BM177" s="351"/>
      <c r="BN177" s="351"/>
      <c r="BO177" s="351"/>
      <c r="BP177" s="351"/>
      <c r="BQ177" s="351"/>
      <c r="BR177" s="351"/>
      <c r="BS177" s="351"/>
      <c r="BT177" s="351"/>
      <c r="BU177" s="351"/>
      <c r="BV177" s="351"/>
      <c r="BW177" s="351"/>
      <c r="BX177" s="351"/>
      <c r="BY177" s="351"/>
      <c r="BZ177" s="351"/>
      <c r="CA177" s="351"/>
      <c r="CB177" s="351"/>
      <c r="CC177" s="351"/>
      <c r="CD177" s="351"/>
      <c r="CE177" s="351"/>
      <c r="CF177" s="351"/>
      <c r="CG177" s="351"/>
      <c r="CH177" s="351"/>
      <c r="CI177" s="351"/>
      <c r="CJ177" s="351"/>
      <c r="CK177" s="351"/>
      <c r="CL177" s="351"/>
      <c r="CM177" s="351"/>
      <c r="CN177" s="351"/>
      <c r="CO177" s="351"/>
      <c r="CP177" s="351"/>
      <c r="CQ177" s="351"/>
      <c r="CR177" s="351"/>
      <c r="CS177" s="351"/>
      <c r="CT177" s="351"/>
      <c r="CU177" s="351"/>
      <c r="CV177" s="351"/>
      <c r="CW177" s="351"/>
      <c r="CX177" s="351"/>
      <c r="CY177" s="351"/>
      <c r="CZ177" s="351"/>
      <c r="DA177" s="351"/>
      <c r="DB177" s="351"/>
      <c r="DC177" s="351"/>
      <c r="DD177" s="351"/>
      <c r="DE177" s="351"/>
      <c r="DF177" s="351"/>
      <c r="DG177" s="351"/>
      <c r="DH177" s="351"/>
      <c r="DI177" s="351"/>
      <c r="DJ177" s="351"/>
      <c r="DK177" s="351"/>
      <c r="DL177" s="351"/>
      <c r="DM177" s="351"/>
      <c r="DN177" s="351"/>
      <c r="DO177" s="351"/>
      <c r="DP177" s="351"/>
      <c r="DQ177" s="351"/>
      <c r="DR177" s="351"/>
      <c r="DS177" s="351"/>
      <c r="DT177" s="351"/>
      <c r="DU177" s="351"/>
      <c r="DV177" s="351"/>
      <c r="DW177" s="351"/>
      <c r="DX177" s="351"/>
      <c r="DY177" s="351"/>
      <c r="DZ177" s="351"/>
      <c r="EA177" s="351"/>
      <c r="EB177" s="351"/>
      <c r="EC177" s="351"/>
      <c r="ED177" s="351"/>
      <c r="EE177" s="351"/>
      <c r="EF177" s="351"/>
      <c r="EG177" s="351"/>
      <c r="EH177" s="351"/>
      <c r="EI177" s="351"/>
      <c r="EJ177" s="351"/>
      <c r="EK177" s="351"/>
      <c r="EL177" s="351"/>
      <c r="EM177" s="351"/>
      <c r="EN177" s="351"/>
      <c r="EO177" s="351"/>
      <c r="EP177" s="351"/>
      <c r="EQ177" s="351"/>
      <c r="ER177" s="351"/>
      <c r="ES177" s="351"/>
      <c r="ET177" s="351"/>
      <c r="EU177" s="351"/>
      <c r="EV177" s="351"/>
      <c r="EW177" s="351"/>
      <c r="EX177" s="351"/>
    </row>
    <row r="178" spans="2:154" s="368" customFormat="1">
      <c r="B178" s="220"/>
      <c r="E178" s="220"/>
      <c r="I178" s="220"/>
      <c r="J178" s="351"/>
      <c r="K178" s="351"/>
      <c r="L178" s="351"/>
      <c r="M178" s="351"/>
      <c r="N178" s="351"/>
      <c r="O178" s="351"/>
      <c r="P178" s="351"/>
      <c r="Q178" s="351"/>
      <c r="R178" s="351"/>
      <c r="S178" s="351"/>
      <c r="T178" s="351"/>
      <c r="U178" s="351"/>
      <c r="V178" s="351"/>
      <c r="W178" s="351"/>
      <c r="X178" s="351"/>
      <c r="Y178" s="351"/>
      <c r="Z178" s="351"/>
      <c r="AA178" s="351"/>
      <c r="AB178" s="351"/>
      <c r="AC178" s="351"/>
      <c r="AD178" s="351"/>
      <c r="AE178" s="351"/>
      <c r="AF178" s="351"/>
      <c r="AG178" s="351"/>
      <c r="AH178" s="351"/>
      <c r="AI178" s="351"/>
      <c r="AJ178" s="351"/>
      <c r="AK178" s="351"/>
      <c r="AL178" s="351"/>
      <c r="AM178" s="351"/>
      <c r="AN178" s="351"/>
      <c r="AO178" s="351"/>
      <c r="AP178" s="351"/>
      <c r="AQ178" s="351"/>
      <c r="AR178" s="351"/>
      <c r="AS178" s="351"/>
      <c r="AT178" s="351"/>
      <c r="AU178" s="351"/>
      <c r="AV178" s="351"/>
      <c r="AW178" s="351"/>
      <c r="AX178" s="351"/>
      <c r="AY178" s="351"/>
      <c r="AZ178" s="351"/>
      <c r="BA178" s="351"/>
      <c r="BB178" s="351"/>
      <c r="BC178" s="351"/>
      <c r="BD178" s="351"/>
      <c r="BE178" s="351"/>
      <c r="BF178" s="351"/>
      <c r="BG178" s="351"/>
      <c r="BH178" s="351"/>
      <c r="BI178" s="351"/>
      <c r="BJ178" s="351"/>
      <c r="BK178" s="351"/>
      <c r="BL178" s="351"/>
      <c r="BM178" s="351"/>
      <c r="BN178" s="351"/>
      <c r="BO178" s="351"/>
      <c r="BP178" s="351"/>
      <c r="BQ178" s="351"/>
      <c r="BR178" s="351"/>
      <c r="BS178" s="351"/>
      <c r="BT178" s="351"/>
      <c r="BU178" s="351"/>
      <c r="BV178" s="351"/>
      <c r="BW178" s="351"/>
      <c r="BX178" s="351"/>
      <c r="BY178" s="351"/>
      <c r="BZ178" s="351"/>
      <c r="CA178" s="351"/>
      <c r="CB178" s="351"/>
      <c r="CC178" s="351"/>
      <c r="CD178" s="351"/>
      <c r="CE178" s="351"/>
      <c r="CF178" s="351"/>
      <c r="CG178" s="351"/>
      <c r="CH178" s="351"/>
      <c r="CI178" s="351"/>
      <c r="CJ178" s="351"/>
      <c r="CK178" s="351"/>
      <c r="CL178" s="351"/>
      <c r="CM178" s="351"/>
      <c r="CN178" s="351"/>
      <c r="CO178" s="351"/>
      <c r="CP178" s="351"/>
      <c r="CQ178" s="351"/>
      <c r="CR178" s="351"/>
      <c r="CS178" s="351"/>
      <c r="CT178" s="351"/>
      <c r="CU178" s="351"/>
      <c r="CV178" s="351"/>
      <c r="CW178" s="351"/>
      <c r="CX178" s="351"/>
      <c r="CY178" s="351"/>
      <c r="CZ178" s="351"/>
      <c r="DA178" s="351"/>
      <c r="DB178" s="351"/>
      <c r="DC178" s="351"/>
      <c r="DD178" s="351"/>
      <c r="DE178" s="351"/>
      <c r="DF178" s="351"/>
      <c r="DG178" s="351"/>
      <c r="DH178" s="351"/>
      <c r="DI178" s="351"/>
      <c r="DJ178" s="351"/>
      <c r="DK178" s="351"/>
      <c r="DL178" s="351"/>
      <c r="DM178" s="351"/>
      <c r="DN178" s="351"/>
      <c r="DO178" s="351"/>
      <c r="DP178" s="351"/>
      <c r="DQ178" s="351"/>
      <c r="DR178" s="351"/>
      <c r="DS178" s="351"/>
      <c r="DT178" s="351"/>
      <c r="DU178" s="351"/>
      <c r="DV178" s="351"/>
      <c r="DW178" s="351"/>
      <c r="DX178" s="351"/>
      <c r="DY178" s="351"/>
      <c r="DZ178" s="351"/>
      <c r="EA178" s="351"/>
      <c r="EB178" s="351"/>
      <c r="EC178" s="351"/>
      <c r="ED178" s="351"/>
      <c r="EE178" s="351"/>
      <c r="EF178" s="351"/>
      <c r="EG178" s="351"/>
      <c r="EH178" s="351"/>
      <c r="EI178" s="351"/>
      <c r="EJ178" s="351"/>
      <c r="EK178" s="351"/>
      <c r="EL178" s="351"/>
      <c r="EM178" s="351"/>
      <c r="EN178" s="351"/>
      <c r="EO178" s="351"/>
      <c r="EP178" s="351"/>
      <c r="EQ178" s="351"/>
      <c r="ER178" s="351"/>
      <c r="ES178" s="351"/>
      <c r="ET178" s="351"/>
      <c r="EU178" s="351"/>
      <c r="EV178" s="351"/>
      <c r="EW178" s="351"/>
      <c r="EX178" s="351"/>
    </row>
    <row r="179" spans="2:154" s="368" customFormat="1">
      <c r="B179" s="220"/>
      <c r="E179" s="220"/>
      <c r="I179" s="220"/>
      <c r="J179" s="351"/>
      <c r="K179" s="351"/>
      <c r="L179" s="351"/>
      <c r="M179" s="351"/>
      <c r="N179" s="351"/>
      <c r="O179" s="351"/>
      <c r="P179" s="351"/>
      <c r="Q179" s="351"/>
      <c r="R179" s="351"/>
      <c r="S179" s="351"/>
      <c r="T179" s="351"/>
      <c r="U179" s="351"/>
      <c r="V179" s="351"/>
      <c r="W179" s="351"/>
      <c r="X179" s="351"/>
      <c r="Y179" s="351"/>
      <c r="Z179" s="351"/>
      <c r="AA179" s="351"/>
      <c r="AB179" s="351"/>
      <c r="AC179" s="351"/>
      <c r="AD179" s="351"/>
      <c r="AE179" s="351"/>
      <c r="AF179" s="351"/>
      <c r="AG179" s="351"/>
      <c r="AH179" s="351"/>
      <c r="AI179" s="351"/>
      <c r="AJ179" s="351"/>
      <c r="AK179" s="351"/>
      <c r="AL179" s="351"/>
      <c r="AM179" s="351"/>
      <c r="AN179" s="351"/>
      <c r="AO179" s="351"/>
      <c r="AP179" s="351"/>
      <c r="AQ179" s="351"/>
      <c r="AR179" s="351"/>
      <c r="AS179" s="351"/>
      <c r="AT179" s="351"/>
      <c r="AU179" s="351"/>
      <c r="AV179" s="351"/>
      <c r="AW179" s="351"/>
      <c r="AX179" s="351"/>
      <c r="AY179" s="351"/>
      <c r="AZ179" s="351"/>
      <c r="BA179" s="351"/>
      <c r="BB179" s="351"/>
      <c r="BC179" s="351"/>
      <c r="BD179" s="351"/>
      <c r="BE179" s="351"/>
      <c r="BF179" s="351"/>
      <c r="BG179" s="351"/>
      <c r="BH179" s="351"/>
      <c r="BI179" s="351"/>
      <c r="BJ179" s="351"/>
      <c r="BK179" s="351"/>
      <c r="BL179" s="351"/>
      <c r="BM179" s="351"/>
      <c r="BN179" s="351"/>
      <c r="BO179" s="351"/>
      <c r="BP179" s="351"/>
      <c r="BQ179" s="351"/>
      <c r="BR179" s="351"/>
      <c r="BS179" s="351"/>
      <c r="BT179" s="351"/>
      <c r="BU179" s="351"/>
      <c r="BV179" s="351"/>
      <c r="BW179" s="351"/>
      <c r="BX179" s="351"/>
      <c r="BY179" s="351"/>
      <c r="BZ179" s="351"/>
      <c r="CA179" s="351"/>
      <c r="CB179" s="351"/>
      <c r="CC179" s="351"/>
      <c r="CD179" s="351"/>
      <c r="CE179" s="351"/>
      <c r="CF179" s="351"/>
      <c r="CG179" s="351"/>
      <c r="CH179" s="351"/>
      <c r="CI179" s="351"/>
      <c r="CJ179" s="351"/>
      <c r="CK179" s="351"/>
      <c r="CL179" s="351"/>
      <c r="CM179" s="351"/>
      <c r="CN179" s="351"/>
      <c r="CO179" s="351"/>
      <c r="CP179" s="351"/>
      <c r="CQ179" s="351"/>
      <c r="CR179" s="351"/>
      <c r="CS179" s="351"/>
      <c r="CT179" s="351"/>
      <c r="CU179" s="351"/>
      <c r="CV179" s="351"/>
      <c r="CW179" s="351"/>
      <c r="CX179" s="351"/>
      <c r="CY179" s="351"/>
      <c r="CZ179" s="351"/>
      <c r="DA179" s="351"/>
      <c r="DB179" s="351"/>
      <c r="DC179" s="351"/>
      <c r="DD179" s="351"/>
      <c r="DE179" s="351"/>
      <c r="DF179" s="351"/>
      <c r="DG179" s="351"/>
      <c r="DH179" s="351"/>
      <c r="DI179" s="351"/>
      <c r="DJ179" s="351"/>
      <c r="DK179" s="351"/>
      <c r="DL179" s="351"/>
      <c r="DM179" s="351"/>
      <c r="DN179" s="351"/>
      <c r="DO179" s="351"/>
      <c r="DP179" s="351"/>
      <c r="DQ179" s="351"/>
      <c r="DR179" s="351"/>
      <c r="DS179" s="351"/>
      <c r="DT179" s="351"/>
      <c r="DU179" s="351"/>
      <c r="DV179" s="351"/>
      <c r="DW179" s="351"/>
      <c r="DX179" s="351"/>
      <c r="DY179" s="351"/>
      <c r="DZ179" s="351"/>
      <c r="EA179" s="351"/>
      <c r="EB179" s="351"/>
      <c r="EC179" s="351"/>
      <c r="ED179" s="351"/>
      <c r="EE179" s="351"/>
      <c r="EF179" s="351"/>
      <c r="EG179" s="351"/>
      <c r="EH179" s="351"/>
      <c r="EI179" s="351"/>
      <c r="EJ179" s="351"/>
      <c r="EK179" s="351"/>
      <c r="EL179" s="351"/>
      <c r="EM179" s="351"/>
      <c r="EN179" s="351"/>
      <c r="EO179" s="351"/>
      <c r="EP179" s="351"/>
      <c r="EQ179" s="351"/>
      <c r="ER179" s="351"/>
      <c r="ES179" s="351"/>
      <c r="ET179" s="351"/>
      <c r="EU179" s="351"/>
      <c r="EV179" s="351"/>
      <c r="EW179" s="351"/>
      <c r="EX179" s="351"/>
    </row>
    <row r="180" spans="2:154" s="368" customFormat="1">
      <c r="B180" s="220"/>
      <c r="E180" s="220"/>
      <c r="I180" s="220"/>
      <c r="J180" s="351"/>
      <c r="K180" s="351"/>
      <c r="L180" s="351"/>
      <c r="M180" s="351"/>
      <c r="N180" s="351"/>
      <c r="O180" s="351"/>
      <c r="P180" s="351"/>
      <c r="Q180" s="351"/>
      <c r="R180" s="351"/>
      <c r="S180" s="351"/>
      <c r="T180" s="351"/>
      <c r="U180" s="351"/>
      <c r="V180" s="351"/>
      <c r="W180" s="351"/>
      <c r="X180" s="351"/>
      <c r="Y180" s="351"/>
      <c r="Z180" s="351"/>
      <c r="AA180" s="351"/>
      <c r="AB180" s="351"/>
      <c r="AC180" s="351"/>
      <c r="AD180" s="351"/>
      <c r="AE180" s="351"/>
      <c r="AF180" s="351"/>
      <c r="AG180" s="351"/>
      <c r="AH180" s="351"/>
      <c r="AI180" s="351"/>
      <c r="AJ180" s="351"/>
      <c r="AK180" s="351"/>
      <c r="AL180" s="351"/>
      <c r="AM180" s="351"/>
      <c r="AN180" s="351"/>
      <c r="AO180" s="351"/>
      <c r="AP180" s="351"/>
      <c r="AQ180" s="351"/>
      <c r="AR180" s="351"/>
      <c r="AS180" s="351"/>
      <c r="AT180" s="351"/>
      <c r="AU180" s="351"/>
      <c r="AV180" s="351"/>
      <c r="AW180" s="351"/>
      <c r="AX180" s="351"/>
      <c r="AY180" s="351"/>
      <c r="AZ180" s="351"/>
      <c r="BA180" s="351"/>
      <c r="BB180" s="351"/>
      <c r="BC180" s="351"/>
      <c r="BD180" s="351"/>
      <c r="BE180" s="351"/>
      <c r="BF180" s="351"/>
      <c r="BG180" s="351"/>
      <c r="BH180" s="351"/>
      <c r="BI180" s="351"/>
      <c r="BJ180" s="351"/>
      <c r="BK180" s="351"/>
      <c r="BL180" s="351"/>
      <c r="BM180" s="351"/>
      <c r="BN180" s="351"/>
      <c r="BO180" s="351"/>
      <c r="BP180" s="351"/>
      <c r="BQ180" s="351"/>
      <c r="BR180" s="351"/>
      <c r="BS180" s="351"/>
      <c r="BT180" s="351"/>
      <c r="BU180" s="351"/>
      <c r="BV180" s="351"/>
      <c r="BW180" s="351"/>
      <c r="BX180" s="351"/>
      <c r="BY180" s="351"/>
      <c r="BZ180" s="351"/>
      <c r="CA180" s="351"/>
      <c r="CB180" s="351"/>
      <c r="CC180" s="351"/>
      <c r="CD180" s="351"/>
      <c r="CE180" s="351"/>
      <c r="CF180" s="351"/>
      <c r="CG180" s="351"/>
      <c r="CH180" s="351"/>
      <c r="CI180" s="351"/>
      <c r="CJ180" s="351"/>
      <c r="CK180" s="351"/>
      <c r="CL180" s="351"/>
      <c r="CM180" s="351"/>
      <c r="CN180" s="351"/>
      <c r="CO180" s="351"/>
      <c r="CP180" s="351"/>
      <c r="CQ180" s="351"/>
      <c r="CR180" s="351"/>
      <c r="CS180" s="351"/>
      <c r="CT180" s="351"/>
      <c r="CU180" s="351"/>
      <c r="CV180" s="351"/>
      <c r="CW180" s="351"/>
      <c r="CX180" s="351"/>
      <c r="CY180" s="351"/>
      <c r="CZ180" s="351"/>
      <c r="DA180" s="351"/>
      <c r="DB180" s="351"/>
      <c r="DC180" s="351"/>
      <c r="DD180" s="351"/>
      <c r="DE180" s="351"/>
      <c r="DF180" s="351"/>
      <c r="DG180" s="351"/>
      <c r="DH180" s="351"/>
      <c r="DI180" s="351"/>
      <c r="DJ180" s="351"/>
      <c r="DK180" s="351"/>
      <c r="DL180" s="351"/>
      <c r="DM180" s="351"/>
      <c r="DN180" s="351"/>
      <c r="DO180" s="351"/>
      <c r="DP180" s="351"/>
      <c r="DQ180" s="351"/>
      <c r="DR180" s="351"/>
      <c r="DS180" s="351"/>
      <c r="DT180" s="351"/>
      <c r="DU180" s="351"/>
      <c r="DV180" s="351"/>
      <c r="DW180" s="351"/>
      <c r="DX180" s="351"/>
      <c r="DY180" s="351"/>
      <c r="DZ180" s="351"/>
      <c r="EA180" s="351"/>
      <c r="EB180" s="351"/>
      <c r="EC180" s="351"/>
      <c r="ED180" s="351"/>
      <c r="EE180" s="351"/>
      <c r="EF180" s="351"/>
      <c r="EG180" s="351"/>
      <c r="EH180" s="351"/>
      <c r="EI180" s="351"/>
      <c r="EJ180" s="351"/>
      <c r="EK180" s="351"/>
      <c r="EL180" s="351"/>
      <c r="EM180" s="351"/>
      <c r="EN180" s="351"/>
      <c r="EO180" s="351"/>
      <c r="EP180" s="351"/>
      <c r="EQ180" s="351"/>
      <c r="ER180" s="351"/>
      <c r="ES180" s="351"/>
      <c r="ET180" s="351"/>
      <c r="EU180" s="351"/>
      <c r="EV180" s="351"/>
      <c r="EW180" s="351"/>
      <c r="EX180" s="351"/>
    </row>
    <row r="181" spans="2:154" s="368" customFormat="1">
      <c r="B181" s="220"/>
      <c r="E181" s="220"/>
      <c r="I181" s="220"/>
      <c r="J181" s="351"/>
      <c r="K181" s="351"/>
      <c r="L181" s="351"/>
      <c r="M181" s="351"/>
      <c r="N181" s="351"/>
      <c r="O181" s="351"/>
      <c r="P181" s="351"/>
      <c r="Q181" s="351"/>
      <c r="R181" s="351"/>
      <c r="S181" s="351"/>
      <c r="T181" s="351"/>
      <c r="U181" s="351"/>
      <c r="V181" s="351"/>
      <c r="W181" s="351"/>
      <c r="X181" s="351"/>
      <c r="Y181" s="351"/>
      <c r="Z181" s="351"/>
      <c r="AA181" s="351"/>
      <c r="AB181" s="351"/>
      <c r="AC181" s="351"/>
      <c r="AD181" s="351"/>
      <c r="AE181" s="351"/>
      <c r="AF181" s="351"/>
      <c r="AG181" s="351"/>
      <c r="AH181" s="351"/>
      <c r="AI181" s="351"/>
      <c r="AJ181" s="351"/>
      <c r="AK181" s="351"/>
      <c r="AL181" s="351"/>
      <c r="AM181" s="351"/>
      <c r="AN181" s="351"/>
      <c r="AO181" s="351"/>
      <c r="AP181" s="351"/>
      <c r="AQ181" s="351"/>
      <c r="AR181" s="351"/>
      <c r="AS181" s="351"/>
      <c r="AT181" s="351"/>
      <c r="AU181" s="351"/>
      <c r="AV181" s="351"/>
      <c r="AW181" s="351"/>
      <c r="AX181" s="351"/>
      <c r="AY181" s="351"/>
      <c r="AZ181" s="351"/>
      <c r="BA181" s="351"/>
      <c r="BB181" s="351"/>
      <c r="BC181" s="351"/>
      <c r="BD181" s="351"/>
      <c r="BE181" s="351"/>
      <c r="BF181" s="351"/>
      <c r="BG181" s="351"/>
      <c r="BH181" s="351"/>
      <c r="BI181" s="351"/>
      <c r="BJ181" s="351"/>
      <c r="BK181" s="351"/>
      <c r="BL181" s="351"/>
      <c r="BM181" s="351"/>
      <c r="BN181" s="351"/>
      <c r="BO181" s="351"/>
      <c r="BP181" s="351"/>
      <c r="BQ181" s="351"/>
      <c r="BR181" s="351"/>
      <c r="BS181" s="351"/>
      <c r="BT181" s="351"/>
      <c r="BU181" s="351"/>
      <c r="BV181" s="351"/>
      <c r="BW181" s="351"/>
      <c r="BX181" s="351"/>
      <c r="BY181" s="351"/>
      <c r="BZ181" s="351"/>
      <c r="CA181" s="351"/>
      <c r="CB181" s="351"/>
      <c r="CC181" s="351"/>
      <c r="CD181" s="351"/>
      <c r="CE181" s="351"/>
      <c r="CF181" s="351"/>
      <c r="CG181" s="351"/>
      <c r="CH181" s="351"/>
      <c r="CI181" s="351"/>
      <c r="CJ181" s="351"/>
      <c r="CK181" s="351"/>
      <c r="CL181" s="351"/>
      <c r="CM181" s="351"/>
      <c r="CN181" s="351"/>
      <c r="CO181" s="351"/>
      <c r="CP181" s="351"/>
      <c r="CQ181" s="351"/>
      <c r="CR181" s="351"/>
      <c r="CS181" s="351"/>
      <c r="CT181" s="351"/>
      <c r="CU181" s="351"/>
      <c r="CV181" s="351"/>
      <c r="CW181" s="351"/>
      <c r="CX181" s="351"/>
      <c r="CY181" s="351"/>
      <c r="CZ181" s="351"/>
      <c r="DA181" s="351"/>
      <c r="DB181" s="351"/>
      <c r="DC181" s="351"/>
      <c r="DD181" s="351"/>
      <c r="DE181" s="351"/>
      <c r="DF181" s="351"/>
      <c r="DG181" s="351"/>
      <c r="DH181" s="351"/>
      <c r="DI181" s="351"/>
      <c r="DJ181" s="351"/>
      <c r="DK181" s="351"/>
      <c r="DL181" s="351"/>
      <c r="DM181" s="351"/>
      <c r="DN181" s="351"/>
      <c r="DO181" s="351"/>
      <c r="DP181" s="351"/>
      <c r="DQ181" s="351"/>
      <c r="DR181" s="351"/>
      <c r="DS181" s="351"/>
      <c r="DT181" s="351"/>
      <c r="DU181" s="351"/>
      <c r="DV181" s="351"/>
      <c r="DW181" s="351"/>
      <c r="DX181" s="351"/>
      <c r="DY181" s="351"/>
      <c r="DZ181" s="351"/>
      <c r="EA181" s="351"/>
      <c r="EB181" s="351"/>
      <c r="EC181" s="351"/>
      <c r="ED181" s="351"/>
      <c r="EE181" s="351"/>
      <c r="EF181" s="351"/>
      <c r="EG181" s="351"/>
      <c r="EH181" s="351"/>
      <c r="EI181" s="351"/>
      <c r="EJ181" s="351"/>
      <c r="EK181" s="351"/>
      <c r="EL181" s="351"/>
      <c r="EM181" s="351"/>
      <c r="EN181" s="351"/>
      <c r="EO181" s="351"/>
      <c r="EP181" s="351"/>
      <c r="EQ181" s="351"/>
      <c r="ER181" s="351"/>
      <c r="ES181" s="351"/>
      <c r="ET181" s="351"/>
      <c r="EU181" s="351"/>
      <c r="EV181" s="351"/>
      <c r="EW181" s="351"/>
      <c r="EX181" s="351"/>
    </row>
    <row r="182" spans="2:154" s="368" customFormat="1">
      <c r="B182" s="220"/>
      <c r="E182" s="220"/>
      <c r="I182" s="220"/>
      <c r="J182" s="351"/>
      <c r="K182" s="351"/>
      <c r="L182" s="351"/>
      <c r="M182" s="351"/>
      <c r="N182" s="351"/>
      <c r="O182" s="351"/>
      <c r="P182" s="351"/>
      <c r="Q182" s="351"/>
      <c r="R182" s="351"/>
      <c r="S182" s="351"/>
      <c r="T182" s="351"/>
      <c r="U182" s="351"/>
      <c r="V182" s="351"/>
      <c r="W182" s="351"/>
      <c r="X182" s="351"/>
      <c r="Y182" s="351"/>
      <c r="Z182" s="351"/>
      <c r="AA182" s="351"/>
      <c r="AB182" s="351"/>
      <c r="AC182" s="351"/>
      <c r="AD182" s="351"/>
      <c r="AE182" s="351"/>
      <c r="AF182" s="351"/>
      <c r="AG182" s="351"/>
      <c r="AH182" s="351"/>
      <c r="AI182" s="351"/>
      <c r="AJ182" s="351"/>
      <c r="AK182" s="351"/>
      <c r="AL182" s="351"/>
      <c r="AM182" s="351"/>
      <c r="AN182" s="351"/>
      <c r="AO182" s="351"/>
      <c r="AP182" s="351"/>
      <c r="AQ182" s="351"/>
      <c r="AR182" s="351"/>
      <c r="AS182" s="351"/>
      <c r="AT182" s="351"/>
      <c r="AU182" s="351"/>
      <c r="AV182" s="351"/>
      <c r="AW182" s="351"/>
      <c r="AX182" s="351"/>
      <c r="AY182" s="351"/>
      <c r="AZ182" s="351"/>
      <c r="BA182" s="351"/>
      <c r="BB182" s="351"/>
      <c r="BC182" s="351"/>
      <c r="BD182" s="351"/>
      <c r="BE182" s="351"/>
      <c r="BF182" s="351"/>
      <c r="BG182" s="351"/>
      <c r="BH182" s="351"/>
      <c r="BI182" s="351"/>
      <c r="BJ182" s="351"/>
      <c r="BK182" s="351"/>
      <c r="BL182" s="351"/>
      <c r="BM182" s="351"/>
      <c r="BN182" s="351"/>
      <c r="BO182" s="351"/>
      <c r="BP182" s="351"/>
      <c r="BQ182" s="351"/>
      <c r="BR182" s="351"/>
      <c r="BS182" s="351"/>
      <c r="BT182" s="351"/>
      <c r="BU182" s="351"/>
      <c r="BV182" s="351"/>
      <c r="BW182" s="351"/>
      <c r="BX182" s="351"/>
      <c r="BY182" s="351"/>
      <c r="BZ182" s="351"/>
      <c r="CA182" s="351"/>
      <c r="CB182" s="351"/>
      <c r="CC182" s="351"/>
      <c r="CD182" s="351"/>
      <c r="CE182" s="351"/>
      <c r="CF182" s="351"/>
      <c r="CG182" s="351"/>
      <c r="CH182" s="351"/>
      <c r="CI182" s="351"/>
      <c r="CJ182" s="351"/>
      <c r="CK182" s="351"/>
      <c r="CL182" s="351"/>
      <c r="CM182" s="351"/>
      <c r="CN182" s="351"/>
      <c r="CO182" s="351"/>
      <c r="CP182" s="351"/>
      <c r="CQ182" s="351"/>
      <c r="CR182" s="351"/>
      <c r="CS182" s="351"/>
      <c r="CT182" s="351"/>
      <c r="CU182" s="351"/>
      <c r="CV182" s="351"/>
      <c r="CW182" s="351"/>
      <c r="CX182" s="351"/>
      <c r="CY182" s="351"/>
      <c r="CZ182" s="351"/>
      <c r="DA182" s="351"/>
      <c r="DB182" s="351"/>
      <c r="DC182" s="351"/>
      <c r="DD182" s="351"/>
      <c r="DE182" s="351"/>
      <c r="DF182" s="351"/>
      <c r="DG182" s="351"/>
      <c r="DH182" s="351"/>
      <c r="DI182" s="351"/>
      <c r="DJ182" s="351"/>
      <c r="DK182" s="351"/>
      <c r="DL182" s="351"/>
      <c r="DM182" s="351"/>
      <c r="DN182" s="351"/>
      <c r="DO182" s="351"/>
      <c r="DP182" s="351"/>
      <c r="DQ182" s="351"/>
      <c r="DR182" s="351"/>
      <c r="DS182" s="351"/>
      <c r="DT182" s="351"/>
      <c r="DU182" s="351"/>
      <c r="DV182" s="351"/>
      <c r="DW182" s="351"/>
      <c r="DX182" s="351"/>
      <c r="DY182" s="351"/>
      <c r="DZ182" s="351"/>
      <c r="EA182" s="351"/>
      <c r="EB182" s="351"/>
      <c r="EC182" s="351"/>
      <c r="ED182" s="351"/>
      <c r="EE182" s="351"/>
      <c r="EF182" s="351"/>
      <c r="EG182" s="351"/>
      <c r="EH182" s="351"/>
      <c r="EI182" s="351"/>
      <c r="EJ182" s="351"/>
      <c r="EK182" s="351"/>
      <c r="EL182" s="351"/>
      <c r="EM182" s="351"/>
      <c r="EN182" s="351"/>
      <c r="EO182" s="351"/>
      <c r="EP182" s="351"/>
      <c r="EQ182" s="351"/>
      <c r="ER182" s="351"/>
      <c r="ES182" s="351"/>
      <c r="ET182" s="351"/>
      <c r="EU182" s="351"/>
      <c r="EV182" s="351"/>
      <c r="EW182" s="351"/>
      <c r="EX182" s="351"/>
    </row>
    <row r="183" spans="2:154" s="368" customFormat="1">
      <c r="B183" s="220"/>
      <c r="E183" s="220"/>
      <c r="I183" s="220"/>
      <c r="J183" s="351"/>
      <c r="K183" s="351"/>
      <c r="L183" s="351"/>
      <c r="M183" s="351"/>
      <c r="N183" s="351"/>
      <c r="O183" s="351"/>
      <c r="P183" s="351"/>
      <c r="Q183" s="351"/>
      <c r="R183" s="351"/>
      <c r="S183" s="351"/>
      <c r="T183" s="351"/>
      <c r="U183" s="351"/>
      <c r="V183" s="351"/>
      <c r="W183" s="351"/>
      <c r="X183" s="351"/>
      <c r="Y183" s="351"/>
      <c r="Z183" s="351"/>
      <c r="AA183" s="351"/>
      <c r="AB183" s="351"/>
      <c r="AC183" s="351"/>
      <c r="AD183" s="351"/>
      <c r="AE183" s="351"/>
      <c r="AF183" s="351"/>
      <c r="AG183" s="351"/>
      <c r="AH183" s="351"/>
      <c r="AI183" s="351"/>
      <c r="AJ183" s="351"/>
      <c r="AK183" s="351"/>
      <c r="AL183" s="351"/>
      <c r="AM183" s="351"/>
      <c r="AN183" s="351"/>
      <c r="AO183" s="351"/>
      <c r="AP183" s="351"/>
      <c r="AQ183" s="351"/>
      <c r="AR183" s="351"/>
      <c r="AS183" s="351"/>
      <c r="AT183" s="351"/>
      <c r="AU183" s="351"/>
      <c r="AV183" s="351"/>
      <c r="AW183" s="351"/>
      <c r="AX183" s="351"/>
      <c r="AY183" s="351"/>
      <c r="AZ183" s="351"/>
      <c r="BA183" s="351"/>
      <c r="BB183" s="351"/>
      <c r="BC183" s="351"/>
      <c r="BD183" s="351"/>
      <c r="BE183" s="351"/>
      <c r="BF183" s="351"/>
      <c r="BG183" s="351"/>
      <c r="BH183" s="351"/>
      <c r="BI183" s="351"/>
      <c r="BJ183" s="351"/>
      <c r="BK183" s="351"/>
      <c r="BL183" s="351"/>
      <c r="BM183" s="351"/>
      <c r="BN183" s="351"/>
      <c r="BO183" s="351"/>
      <c r="BP183" s="351"/>
      <c r="BQ183" s="351"/>
      <c r="BR183" s="351"/>
      <c r="BS183" s="351"/>
      <c r="BT183" s="351"/>
      <c r="BU183" s="351"/>
      <c r="BV183" s="351"/>
      <c r="BW183" s="351"/>
      <c r="BX183" s="351"/>
      <c r="BY183" s="351"/>
      <c r="BZ183" s="351"/>
      <c r="CA183" s="351"/>
      <c r="CB183" s="351"/>
      <c r="CC183" s="351"/>
      <c r="CD183" s="351"/>
      <c r="CE183" s="351"/>
      <c r="CF183" s="351"/>
      <c r="CG183" s="351"/>
      <c r="CH183" s="351"/>
      <c r="CI183" s="351"/>
      <c r="CJ183" s="351"/>
      <c r="CK183" s="351"/>
      <c r="CL183" s="351"/>
      <c r="CM183" s="351"/>
      <c r="CN183" s="351"/>
      <c r="CO183" s="351"/>
      <c r="CP183" s="351"/>
      <c r="CQ183" s="351"/>
      <c r="CR183" s="351"/>
      <c r="CS183" s="351"/>
      <c r="CT183" s="351"/>
      <c r="CU183" s="351"/>
      <c r="CV183" s="351"/>
      <c r="CW183" s="351"/>
      <c r="CX183" s="351"/>
      <c r="CY183" s="351"/>
      <c r="CZ183" s="351"/>
      <c r="DA183" s="351"/>
      <c r="DB183" s="351"/>
      <c r="DC183" s="351"/>
      <c r="DD183" s="351"/>
      <c r="DE183" s="351"/>
      <c r="DF183" s="351"/>
      <c r="DG183" s="351"/>
      <c r="DH183" s="351"/>
      <c r="DI183" s="351"/>
      <c r="DJ183" s="351"/>
      <c r="DK183" s="351"/>
      <c r="DL183" s="351"/>
      <c r="DM183" s="351"/>
      <c r="DN183" s="351"/>
      <c r="DO183" s="351"/>
      <c r="DP183" s="351"/>
      <c r="DQ183" s="351"/>
      <c r="DR183" s="351"/>
      <c r="DS183" s="351"/>
      <c r="DT183" s="351"/>
      <c r="DU183" s="351"/>
      <c r="DV183" s="351"/>
      <c r="DW183" s="351"/>
      <c r="DX183" s="351"/>
      <c r="DY183" s="351"/>
      <c r="DZ183" s="351"/>
      <c r="EA183" s="351"/>
      <c r="EB183" s="351"/>
      <c r="EC183" s="351"/>
      <c r="ED183" s="351"/>
      <c r="EE183" s="351"/>
      <c r="EF183" s="351"/>
      <c r="EG183" s="351"/>
      <c r="EH183" s="351"/>
      <c r="EI183" s="351"/>
      <c r="EJ183" s="351"/>
      <c r="EK183" s="351"/>
      <c r="EL183" s="351"/>
      <c r="EM183" s="351"/>
      <c r="EN183" s="351"/>
      <c r="EO183" s="351"/>
      <c r="EP183" s="351"/>
      <c r="EQ183" s="351"/>
      <c r="ER183" s="351"/>
      <c r="ES183" s="351"/>
      <c r="ET183" s="351"/>
      <c r="EU183" s="351"/>
      <c r="EV183" s="351"/>
      <c r="EW183" s="351"/>
      <c r="EX183" s="351"/>
    </row>
    <row r="184" spans="2:154" s="368" customFormat="1">
      <c r="B184" s="220"/>
      <c r="E184" s="220"/>
      <c r="I184" s="220"/>
      <c r="J184" s="351"/>
      <c r="K184" s="351"/>
      <c r="L184" s="351"/>
      <c r="M184" s="351"/>
      <c r="N184" s="351"/>
      <c r="O184" s="351"/>
      <c r="P184" s="351"/>
      <c r="Q184" s="351"/>
      <c r="R184" s="351"/>
      <c r="S184" s="351"/>
      <c r="T184" s="351"/>
      <c r="U184" s="351"/>
      <c r="V184" s="351"/>
      <c r="W184" s="351"/>
      <c r="X184" s="351"/>
      <c r="Y184" s="351"/>
      <c r="Z184" s="351"/>
      <c r="AA184" s="351"/>
      <c r="AB184" s="351"/>
      <c r="AC184" s="351"/>
      <c r="AD184" s="351"/>
      <c r="AE184" s="351"/>
      <c r="AF184" s="351"/>
      <c r="AG184" s="351"/>
      <c r="AH184" s="351"/>
      <c r="AI184" s="351"/>
      <c r="AJ184" s="351"/>
      <c r="AK184" s="351"/>
      <c r="AL184" s="351"/>
      <c r="AM184" s="351"/>
      <c r="AN184" s="351"/>
      <c r="AO184" s="351"/>
      <c r="AP184" s="351"/>
      <c r="AQ184" s="351"/>
      <c r="AR184" s="351"/>
      <c r="AS184" s="351"/>
      <c r="AT184" s="351"/>
      <c r="AU184" s="351"/>
      <c r="AV184" s="351"/>
      <c r="AW184" s="351"/>
      <c r="AX184" s="351"/>
      <c r="AY184" s="351"/>
      <c r="AZ184" s="351"/>
      <c r="BA184" s="351"/>
      <c r="BB184" s="351"/>
      <c r="BC184" s="351"/>
      <c r="BD184" s="351"/>
      <c r="BE184" s="351"/>
      <c r="BF184" s="351"/>
      <c r="BG184" s="351"/>
      <c r="BH184" s="351"/>
      <c r="BI184" s="351"/>
      <c r="BJ184" s="351"/>
      <c r="BK184" s="351"/>
      <c r="BL184" s="351"/>
      <c r="BM184" s="351"/>
      <c r="BN184" s="351"/>
      <c r="BO184" s="351"/>
      <c r="BP184" s="351"/>
      <c r="BQ184" s="351"/>
      <c r="BR184" s="351"/>
      <c r="BS184" s="351"/>
      <c r="BT184" s="351"/>
      <c r="BU184" s="351"/>
      <c r="BV184" s="351"/>
      <c r="BW184" s="351"/>
      <c r="BX184" s="351"/>
      <c r="BY184" s="351"/>
      <c r="BZ184" s="351"/>
      <c r="CA184" s="351"/>
      <c r="CB184" s="351"/>
      <c r="CC184" s="351"/>
      <c r="CD184" s="351"/>
      <c r="CE184" s="351"/>
      <c r="CF184" s="351"/>
      <c r="CG184" s="351"/>
      <c r="CH184" s="351"/>
      <c r="CI184" s="351"/>
      <c r="CJ184" s="351"/>
      <c r="CK184" s="351"/>
      <c r="CL184" s="351"/>
      <c r="CM184" s="351"/>
      <c r="CN184" s="351"/>
      <c r="CO184" s="351"/>
      <c r="CP184" s="351"/>
      <c r="CQ184" s="351"/>
      <c r="CR184" s="351"/>
      <c r="CS184" s="351"/>
      <c r="CT184" s="351"/>
      <c r="CU184" s="351"/>
      <c r="CV184" s="351"/>
      <c r="CW184" s="351"/>
      <c r="CX184" s="351"/>
      <c r="CY184" s="351"/>
      <c r="CZ184" s="351"/>
      <c r="DA184" s="351"/>
      <c r="DB184" s="351"/>
      <c r="DC184" s="351"/>
      <c r="DD184" s="351"/>
      <c r="DE184" s="351"/>
      <c r="DF184" s="351"/>
      <c r="DG184" s="351"/>
      <c r="DH184" s="351"/>
      <c r="DI184" s="351"/>
      <c r="DJ184" s="351"/>
      <c r="DK184" s="351"/>
      <c r="DL184" s="351"/>
      <c r="DM184" s="351"/>
      <c r="DN184" s="351"/>
      <c r="DO184" s="351"/>
      <c r="DP184" s="351"/>
      <c r="DQ184" s="351"/>
      <c r="DR184" s="351"/>
      <c r="DS184" s="351"/>
      <c r="DT184" s="351"/>
      <c r="DU184" s="351"/>
      <c r="DV184" s="351"/>
      <c r="DW184" s="351"/>
      <c r="DX184" s="351"/>
      <c r="DY184" s="351"/>
      <c r="DZ184" s="351"/>
      <c r="EA184" s="351"/>
      <c r="EB184" s="351"/>
      <c r="EC184" s="351"/>
      <c r="ED184" s="351"/>
      <c r="EE184" s="351"/>
      <c r="EF184" s="351"/>
      <c r="EG184" s="351"/>
      <c r="EH184" s="351"/>
      <c r="EI184" s="351"/>
      <c r="EJ184" s="351"/>
      <c r="EK184" s="351"/>
      <c r="EL184" s="351"/>
      <c r="EM184" s="351"/>
      <c r="EN184" s="351"/>
      <c r="EO184" s="351"/>
      <c r="EP184" s="351"/>
      <c r="EQ184" s="351"/>
      <c r="ER184" s="351"/>
      <c r="ES184" s="351"/>
      <c r="ET184" s="351"/>
      <c r="EU184" s="351"/>
      <c r="EV184" s="351"/>
      <c r="EW184" s="351"/>
      <c r="EX184" s="351"/>
    </row>
    <row r="185" spans="2:154" s="368" customFormat="1">
      <c r="B185" s="220"/>
      <c r="E185" s="220"/>
      <c r="I185" s="220"/>
      <c r="J185" s="351"/>
      <c r="K185" s="351"/>
      <c r="L185" s="351"/>
      <c r="M185" s="351"/>
      <c r="N185" s="351"/>
      <c r="O185" s="351"/>
      <c r="P185" s="351"/>
      <c r="Q185" s="351"/>
      <c r="R185" s="351"/>
      <c r="S185" s="351"/>
      <c r="T185" s="351"/>
      <c r="U185" s="351"/>
      <c r="V185" s="351"/>
      <c r="W185" s="351"/>
      <c r="X185" s="351"/>
      <c r="Y185" s="351"/>
      <c r="Z185" s="351"/>
      <c r="AA185" s="351"/>
      <c r="AB185" s="351"/>
      <c r="AC185" s="351"/>
      <c r="AD185" s="351"/>
      <c r="AE185" s="351"/>
      <c r="AF185" s="351"/>
      <c r="AG185" s="351"/>
      <c r="AH185" s="351"/>
      <c r="AI185" s="351"/>
      <c r="AJ185" s="351"/>
      <c r="AK185" s="351"/>
      <c r="AL185" s="351"/>
      <c r="AM185" s="351"/>
      <c r="AN185" s="351"/>
      <c r="AO185" s="351"/>
      <c r="AP185" s="351"/>
      <c r="AQ185" s="351"/>
      <c r="AR185" s="351"/>
      <c r="AS185" s="351"/>
      <c r="AT185" s="351"/>
      <c r="AU185" s="351"/>
      <c r="AV185" s="351"/>
      <c r="AW185" s="351"/>
      <c r="AX185" s="351"/>
      <c r="AY185" s="351"/>
      <c r="AZ185" s="351"/>
      <c r="BA185" s="351"/>
      <c r="BB185" s="351"/>
      <c r="BC185" s="351"/>
      <c r="BD185" s="351"/>
      <c r="BE185" s="351"/>
      <c r="BF185" s="351"/>
      <c r="BG185" s="351"/>
      <c r="BH185" s="351"/>
      <c r="BI185" s="351"/>
      <c r="BJ185" s="351"/>
      <c r="BK185" s="351"/>
      <c r="BL185" s="351"/>
      <c r="BM185" s="351"/>
      <c r="BN185" s="351"/>
      <c r="BO185" s="351"/>
      <c r="BP185" s="351"/>
      <c r="BQ185" s="351"/>
      <c r="BR185" s="351"/>
      <c r="BS185" s="351"/>
      <c r="BT185" s="351"/>
      <c r="BU185" s="351"/>
      <c r="BV185" s="351"/>
      <c r="BW185" s="351"/>
      <c r="BX185" s="351"/>
      <c r="BY185" s="351"/>
      <c r="BZ185" s="351"/>
      <c r="CA185" s="351"/>
      <c r="CB185" s="351"/>
      <c r="CC185" s="351"/>
      <c r="CD185" s="351"/>
      <c r="CE185" s="351"/>
      <c r="CF185" s="351"/>
      <c r="CG185" s="351"/>
      <c r="CH185" s="351"/>
      <c r="CI185" s="351"/>
      <c r="CJ185" s="351"/>
      <c r="CK185" s="351"/>
      <c r="CL185" s="351"/>
      <c r="CM185" s="351"/>
      <c r="CN185" s="351"/>
      <c r="CO185" s="351"/>
      <c r="CP185" s="351"/>
      <c r="CQ185" s="351"/>
      <c r="CR185" s="351"/>
      <c r="CS185" s="351"/>
      <c r="CT185" s="351"/>
      <c r="CU185" s="351"/>
      <c r="CV185" s="351"/>
      <c r="CW185" s="351"/>
      <c r="CX185" s="351"/>
      <c r="CY185" s="351"/>
      <c r="CZ185" s="351"/>
      <c r="DA185" s="351"/>
      <c r="DB185" s="351"/>
      <c r="DC185" s="351"/>
      <c r="DD185" s="351"/>
      <c r="DE185" s="351"/>
      <c r="DF185" s="351"/>
      <c r="DG185" s="351"/>
      <c r="DH185" s="351"/>
      <c r="DI185" s="351"/>
      <c r="DJ185" s="351"/>
      <c r="DK185" s="351"/>
      <c r="DL185" s="351"/>
      <c r="DM185" s="351"/>
      <c r="DN185" s="351"/>
      <c r="DO185" s="351"/>
      <c r="DP185" s="351"/>
      <c r="DQ185" s="351"/>
      <c r="DR185" s="351"/>
      <c r="DS185" s="351"/>
      <c r="DT185" s="351"/>
      <c r="DU185" s="351"/>
      <c r="DV185" s="351"/>
      <c r="DW185" s="351"/>
      <c r="DX185" s="351"/>
      <c r="DY185" s="351"/>
      <c r="DZ185" s="351"/>
      <c r="EA185" s="351"/>
      <c r="EB185" s="351"/>
      <c r="EC185" s="351"/>
      <c r="ED185" s="351"/>
      <c r="EE185" s="351"/>
      <c r="EF185" s="351"/>
      <c r="EG185" s="351"/>
      <c r="EH185" s="351"/>
      <c r="EI185" s="351"/>
      <c r="EJ185" s="351"/>
      <c r="EK185" s="351"/>
      <c r="EL185" s="351"/>
      <c r="EM185" s="351"/>
      <c r="EN185" s="351"/>
      <c r="EO185" s="351"/>
      <c r="EP185" s="351"/>
      <c r="EQ185" s="351"/>
      <c r="ER185" s="351"/>
      <c r="ES185" s="351"/>
      <c r="ET185" s="351"/>
      <c r="EU185" s="351"/>
      <c r="EV185" s="351"/>
      <c r="EW185" s="351"/>
      <c r="EX185" s="351"/>
    </row>
    <row r="186" spans="2:154" s="368" customFormat="1">
      <c r="B186" s="220"/>
      <c r="E186" s="220"/>
      <c r="I186" s="220"/>
      <c r="J186" s="351"/>
      <c r="K186" s="351"/>
      <c r="L186" s="351"/>
      <c r="M186" s="351"/>
      <c r="N186" s="351"/>
      <c r="O186" s="351"/>
      <c r="P186" s="351"/>
      <c r="Q186" s="351"/>
      <c r="R186" s="351"/>
      <c r="S186" s="351"/>
      <c r="T186" s="351"/>
      <c r="U186" s="351"/>
      <c r="V186" s="351"/>
      <c r="W186" s="351"/>
      <c r="X186" s="351"/>
      <c r="Y186" s="351"/>
      <c r="Z186" s="351"/>
      <c r="AA186" s="351"/>
      <c r="AB186" s="351"/>
      <c r="AC186" s="351"/>
      <c r="AD186" s="351"/>
      <c r="AE186" s="351"/>
      <c r="AF186" s="351"/>
      <c r="AG186" s="351"/>
      <c r="AH186" s="351"/>
      <c r="AI186" s="351"/>
      <c r="AJ186" s="351"/>
      <c r="AK186" s="351"/>
      <c r="AL186" s="351"/>
      <c r="AM186" s="351"/>
      <c r="AN186" s="351"/>
      <c r="AO186" s="351"/>
      <c r="AP186" s="351"/>
      <c r="AQ186" s="351"/>
      <c r="AR186" s="351"/>
      <c r="AS186" s="351"/>
      <c r="AT186" s="351"/>
      <c r="AU186" s="351"/>
      <c r="AV186" s="351"/>
      <c r="AW186" s="351"/>
      <c r="AX186" s="351"/>
      <c r="AY186" s="351"/>
      <c r="AZ186" s="351"/>
      <c r="BA186" s="351"/>
      <c r="BB186" s="351"/>
      <c r="BC186" s="351"/>
      <c r="BD186" s="351"/>
      <c r="BE186" s="351"/>
      <c r="BF186" s="351"/>
      <c r="BG186" s="351"/>
      <c r="BH186" s="351"/>
      <c r="BI186" s="351"/>
      <c r="BJ186" s="351"/>
      <c r="BK186" s="351"/>
      <c r="BL186" s="351"/>
      <c r="BM186" s="351"/>
      <c r="BN186" s="351"/>
      <c r="BO186" s="351"/>
      <c r="BP186" s="351"/>
      <c r="BQ186" s="351"/>
      <c r="BR186" s="351"/>
      <c r="BS186" s="351"/>
      <c r="BT186" s="351"/>
      <c r="BU186" s="351"/>
      <c r="BV186" s="351"/>
      <c r="BW186" s="351"/>
      <c r="BX186" s="351"/>
      <c r="BY186" s="351"/>
      <c r="BZ186" s="351"/>
      <c r="CA186" s="351"/>
      <c r="CB186" s="351"/>
      <c r="CC186" s="351"/>
      <c r="CD186" s="351"/>
      <c r="CE186" s="351"/>
      <c r="CF186" s="351"/>
      <c r="CG186" s="351"/>
      <c r="CH186" s="351"/>
      <c r="CI186" s="351"/>
      <c r="CJ186" s="351"/>
      <c r="CK186" s="351"/>
      <c r="CL186" s="351"/>
      <c r="CM186" s="351"/>
      <c r="CN186" s="351"/>
      <c r="CO186" s="351"/>
      <c r="CP186" s="351"/>
      <c r="CQ186" s="351"/>
      <c r="CR186" s="351"/>
      <c r="CS186" s="351"/>
      <c r="CT186" s="351"/>
      <c r="CU186" s="351"/>
      <c r="CV186" s="351"/>
      <c r="CW186" s="351"/>
      <c r="CX186" s="351"/>
      <c r="CY186" s="351"/>
      <c r="CZ186" s="351"/>
      <c r="DA186" s="351"/>
      <c r="DB186" s="351"/>
      <c r="DC186" s="351"/>
      <c r="DD186" s="351"/>
      <c r="DE186" s="351"/>
      <c r="DF186" s="351"/>
      <c r="DG186" s="351"/>
      <c r="DH186" s="351"/>
      <c r="DI186" s="351"/>
      <c r="DJ186" s="351"/>
      <c r="DK186" s="351"/>
      <c r="DL186" s="351"/>
      <c r="DM186" s="351"/>
      <c r="DN186" s="351"/>
      <c r="DO186" s="351"/>
      <c r="DP186" s="351"/>
      <c r="DQ186" s="351"/>
      <c r="DR186" s="351"/>
      <c r="DS186" s="351"/>
      <c r="DT186" s="351"/>
      <c r="DU186" s="351"/>
      <c r="DV186" s="351"/>
      <c r="DW186" s="351"/>
      <c r="DX186" s="351"/>
      <c r="DY186" s="351"/>
      <c r="DZ186" s="351"/>
      <c r="EA186" s="351"/>
      <c r="EB186" s="351"/>
      <c r="EC186" s="351"/>
      <c r="ED186" s="351"/>
      <c r="EE186" s="351"/>
      <c r="EF186" s="351"/>
      <c r="EG186" s="351"/>
      <c r="EH186" s="351"/>
      <c r="EI186" s="351"/>
      <c r="EJ186" s="351"/>
      <c r="EK186" s="351"/>
      <c r="EL186" s="351"/>
      <c r="EM186" s="351"/>
      <c r="EN186" s="351"/>
      <c r="EO186" s="351"/>
      <c r="EP186" s="351"/>
      <c r="EQ186" s="351"/>
      <c r="ER186" s="351"/>
      <c r="ES186" s="351"/>
      <c r="ET186" s="351"/>
      <c r="EU186" s="351"/>
      <c r="EV186" s="351"/>
      <c r="EW186" s="351"/>
      <c r="EX186" s="351"/>
    </row>
    <row r="187" spans="2:154" s="368" customFormat="1">
      <c r="B187" s="220"/>
      <c r="E187" s="220"/>
      <c r="I187" s="220"/>
      <c r="J187" s="351"/>
      <c r="K187" s="351"/>
      <c r="L187" s="351"/>
      <c r="M187" s="351"/>
      <c r="N187" s="351"/>
      <c r="O187" s="351"/>
      <c r="P187" s="351"/>
      <c r="Q187" s="351"/>
      <c r="R187" s="351"/>
      <c r="S187" s="351"/>
      <c r="T187" s="351"/>
      <c r="U187" s="351"/>
      <c r="V187" s="351"/>
      <c r="W187" s="351"/>
      <c r="X187" s="351"/>
      <c r="Y187" s="351"/>
      <c r="Z187" s="351"/>
      <c r="AA187" s="351"/>
      <c r="AB187" s="351"/>
      <c r="AC187" s="351"/>
      <c r="AD187" s="351"/>
      <c r="AE187" s="351"/>
      <c r="AF187" s="351"/>
      <c r="AG187" s="351"/>
      <c r="AH187" s="351"/>
      <c r="AI187" s="351"/>
      <c r="AJ187" s="351"/>
      <c r="AK187" s="351"/>
      <c r="AL187" s="351"/>
      <c r="AM187" s="351"/>
      <c r="AN187" s="351"/>
      <c r="AO187" s="351"/>
      <c r="AP187" s="351"/>
      <c r="AQ187" s="351"/>
      <c r="AR187" s="351"/>
      <c r="AS187" s="351"/>
      <c r="AT187" s="351"/>
      <c r="AU187" s="351"/>
      <c r="AV187" s="351"/>
      <c r="AW187" s="351"/>
      <c r="AX187" s="351"/>
      <c r="AY187" s="351"/>
      <c r="AZ187" s="351"/>
      <c r="BA187" s="351"/>
      <c r="BB187" s="351"/>
      <c r="BC187" s="351"/>
      <c r="BD187" s="351"/>
      <c r="BE187" s="351"/>
      <c r="BF187" s="351"/>
      <c r="BG187" s="351"/>
      <c r="BH187" s="351"/>
      <c r="BI187" s="351"/>
      <c r="BJ187" s="351"/>
      <c r="BK187" s="351"/>
      <c r="BL187" s="351"/>
      <c r="BM187" s="351"/>
      <c r="BN187" s="351"/>
      <c r="BO187" s="351"/>
      <c r="BP187" s="351"/>
      <c r="BQ187" s="351"/>
      <c r="BR187" s="351"/>
      <c r="BS187" s="351"/>
      <c r="BT187" s="351"/>
      <c r="BU187" s="351"/>
      <c r="BV187" s="351"/>
      <c r="BW187" s="351"/>
      <c r="BX187" s="351"/>
      <c r="BY187" s="351"/>
      <c r="BZ187" s="351"/>
      <c r="CA187" s="351"/>
      <c r="CB187" s="351"/>
      <c r="CC187" s="351"/>
      <c r="CD187" s="351"/>
      <c r="CE187" s="351"/>
      <c r="CF187" s="351"/>
      <c r="CG187" s="351"/>
      <c r="CH187" s="351"/>
      <c r="CI187" s="351"/>
      <c r="CJ187" s="351"/>
      <c r="CK187" s="351"/>
      <c r="CL187" s="351"/>
      <c r="CM187" s="351"/>
      <c r="CN187" s="351"/>
      <c r="CO187" s="351"/>
      <c r="CP187" s="351"/>
      <c r="CQ187" s="351"/>
      <c r="CR187" s="351"/>
      <c r="CS187" s="351"/>
      <c r="CT187" s="351"/>
      <c r="CU187" s="351"/>
      <c r="CV187" s="351"/>
      <c r="CW187" s="351"/>
      <c r="CX187" s="351"/>
      <c r="CY187" s="351"/>
      <c r="CZ187" s="351"/>
      <c r="DA187" s="351"/>
      <c r="DB187" s="351"/>
      <c r="DC187" s="351"/>
      <c r="DD187" s="351"/>
      <c r="DE187" s="351"/>
      <c r="DF187" s="351"/>
      <c r="DG187" s="351"/>
      <c r="DH187" s="351"/>
      <c r="DI187" s="351"/>
      <c r="DJ187" s="351"/>
      <c r="DK187" s="351"/>
      <c r="DL187" s="351"/>
      <c r="DM187" s="351"/>
      <c r="DN187" s="351"/>
      <c r="DO187" s="351"/>
      <c r="DP187" s="351"/>
      <c r="DQ187" s="351"/>
      <c r="DR187" s="351"/>
      <c r="DS187" s="351"/>
      <c r="DT187" s="351"/>
      <c r="DU187" s="351"/>
      <c r="DV187" s="351"/>
      <c r="DW187" s="351"/>
      <c r="DX187" s="351"/>
      <c r="DY187" s="351"/>
      <c r="DZ187" s="351"/>
      <c r="EA187" s="351"/>
      <c r="EB187" s="351"/>
      <c r="EC187" s="351"/>
      <c r="ED187" s="351"/>
      <c r="EE187" s="351"/>
      <c r="EF187" s="351"/>
      <c r="EG187" s="351"/>
      <c r="EH187" s="351"/>
      <c r="EI187" s="351"/>
      <c r="EJ187" s="351"/>
      <c r="EK187" s="351"/>
      <c r="EL187" s="351"/>
      <c r="EM187" s="351"/>
      <c r="EN187" s="351"/>
      <c r="EO187" s="351"/>
      <c r="EP187" s="351"/>
      <c r="EQ187" s="351"/>
      <c r="ER187" s="351"/>
      <c r="ES187" s="351"/>
      <c r="ET187" s="351"/>
      <c r="EU187" s="351"/>
      <c r="EV187" s="351"/>
      <c r="EW187" s="351"/>
      <c r="EX187" s="351"/>
    </row>
    <row r="188" spans="2:154" s="368" customFormat="1">
      <c r="B188" s="220"/>
      <c r="E188" s="220"/>
      <c r="I188" s="220"/>
      <c r="J188" s="351"/>
      <c r="K188" s="351"/>
      <c r="L188" s="351"/>
      <c r="M188" s="351"/>
      <c r="N188" s="351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51"/>
      <c r="Z188" s="351"/>
      <c r="AA188" s="351"/>
      <c r="AB188" s="351"/>
      <c r="AC188" s="351"/>
      <c r="AD188" s="351"/>
      <c r="AE188" s="351"/>
      <c r="AF188" s="351"/>
      <c r="AG188" s="351"/>
      <c r="AH188" s="351"/>
      <c r="AI188" s="351"/>
      <c r="AJ188" s="351"/>
      <c r="AK188" s="351"/>
      <c r="AL188" s="351"/>
      <c r="AM188" s="351"/>
      <c r="AN188" s="351"/>
      <c r="AO188" s="351"/>
      <c r="AP188" s="351"/>
      <c r="AQ188" s="351"/>
      <c r="AR188" s="351"/>
      <c r="AS188" s="351"/>
      <c r="AT188" s="351"/>
      <c r="AU188" s="351"/>
      <c r="AV188" s="351"/>
      <c r="AW188" s="351"/>
      <c r="AX188" s="351"/>
      <c r="AY188" s="351"/>
      <c r="AZ188" s="351"/>
      <c r="BA188" s="351"/>
      <c r="BB188" s="351"/>
      <c r="BC188" s="351"/>
      <c r="BD188" s="351"/>
      <c r="BE188" s="351"/>
      <c r="BF188" s="351"/>
      <c r="BG188" s="351"/>
      <c r="BH188" s="351"/>
      <c r="BI188" s="351"/>
      <c r="BJ188" s="351"/>
      <c r="BK188" s="351"/>
      <c r="BL188" s="351"/>
      <c r="BM188" s="351"/>
      <c r="BN188" s="351"/>
      <c r="BO188" s="351"/>
      <c r="BP188" s="351"/>
      <c r="BQ188" s="351"/>
      <c r="BR188" s="351"/>
      <c r="BS188" s="351"/>
      <c r="BT188" s="351"/>
      <c r="BU188" s="351"/>
      <c r="BV188" s="351"/>
      <c r="BW188" s="351"/>
      <c r="BX188" s="351"/>
      <c r="BY188" s="351"/>
      <c r="BZ188" s="351"/>
      <c r="CA188" s="351"/>
      <c r="CB188" s="351"/>
      <c r="CC188" s="351"/>
      <c r="CD188" s="351"/>
      <c r="CE188" s="351"/>
      <c r="CF188" s="351"/>
      <c r="CG188" s="351"/>
      <c r="CH188" s="351"/>
      <c r="CI188" s="351"/>
      <c r="CJ188" s="351"/>
      <c r="CK188" s="351"/>
      <c r="CL188" s="351"/>
      <c r="CM188" s="351"/>
      <c r="CN188" s="351"/>
      <c r="CO188" s="351"/>
      <c r="CP188" s="351"/>
      <c r="CQ188" s="351"/>
      <c r="CR188" s="351"/>
      <c r="CS188" s="351"/>
      <c r="CT188" s="351"/>
      <c r="CU188" s="351"/>
      <c r="CV188" s="351"/>
      <c r="CW188" s="351"/>
      <c r="CX188" s="351"/>
      <c r="CY188" s="351"/>
      <c r="CZ188" s="351"/>
      <c r="DA188" s="351"/>
      <c r="DB188" s="351"/>
      <c r="DC188" s="351"/>
      <c r="DD188" s="351"/>
      <c r="DE188" s="351"/>
      <c r="DF188" s="351"/>
      <c r="DG188" s="351"/>
      <c r="DH188" s="351"/>
      <c r="DI188" s="351"/>
      <c r="DJ188" s="351"/>
      <c r="DK188" s="351"/>
      <c r="DL188" s="351"/>
      <c r="DM188" s="351"/>
      <c r="DN188" s="351"/>
      <c r="DO188" s="351"/>
      <c r="DP188" s="351"/>
      <c r="DQ188" s="351"/>
      <c r="DR188" s="351"/>
      <c r="DS188" s="351"/>
      <c r="DT188" s="351"/>
      <c r="DU188" s="351"/>
      <c r="DV188" s="351"/>
      <c r="DW188" s="351"/>
      <c r="DX188" s="351"/>
      <c r="DY188" s="351"/>
      <c r="DZ188" s="351"/>
      <c r="EA188" s="351"/>
      <c r="EB188" s="351"/>
      <c r="EC188" s="351"/>
      <c r="ED188" s="351"/>
      <c r="EE188" s="351"/>
      <c r="EF188" s="351"/>
      <c r="EG188" s="351"/>
      <c r="EH188" s="351"/>
      <c r="EI188" s="351"/>
      <c r="EJ188" s="351"/>
      <c r="EK188" s="351"/>
      <c r="EL188" s="351"/>
      <c r="EM188" s="351"/>
      <c r="EN188" s="351"/>
      <c r="EO188" s="351"/>
      <c r="EP188" s="351"/>
      <c r="EQ188" s="351"/>
      <c r="ER188" s="351"/>
      <c r="ES188" s="351"/>
      <c r="ET188" s="351"/>
      <c r="EU188" s="351"/>
      <c r="EV188" s="351"/>
      <c r="EW188" s="351"/>
      <c r="EX188" s="351"/>
    </row>
    <row r="189" spans="2:154" s="368" customFormat="1">
      <c r="B189" s="220"/>
      <c r="E189" s="220"/>
      <c r="I189" s="220"/>
      <c r="J189" s="351"/>
      <c r="K189" s="351"/>
      <c r="L189" s="351"/>
      <c r="M189" s="351"/>
      <c r="N189" s="351"/>
      <c r="O189" s="351"/>
      <c r="P189" s="351"/>
      <c r="Q189" s="351"/>
      <c r="R189" s="351"/>
      <c r="S189" s="351"/>
      <c r="T189" s="351"/>
      <c r="U189" s="351"/>
      <c r="V189" s="351"/>
      <c r="W189" s="351"/>
      <c r="X189" s="351"/>
      <c r="Y189" s="351"/>
      <c r="Z189" s="351"/>
      <c r="AA189" s="351"/>
      <c r="AB189" s="351"/>
      <c r="AC189" s="351"/>
      <c r="AD189" s="351"/>
      <c r="AE189" s="351"/>
      <c r="AF189" s="351"/>
      <c r="AG189" s="351"/>
      <c r="AH189" s="351"/>
      <c r="AI189" s="351"/>
      <c r="AJ189" s="351"/>
      <c r="AK189" s="351"/>
      <c r="AL189" s="351"/>
      <c r="AM189" s="351"/>
      <c r="AN189" s="351"/>
      <c r="AO189" s="351"/>
      <c r="AP189" s="351"/>
      <c r="AQ189" s="351"/>
      <c r="AR189" s="351"/>
      <c r="AS189" s="351"/>
      <c r="AT189" s="351"/>
      <c r="AU189" s="351"/>
      <c r="AV189" s="351"/>
      <c r="AW189" s="351"/>
      <c r="AX189" s="351"/>
      <c r="AY189" s="351"/>
      <c r="AZ189" s="351"/>
      <c r="BA189" s="351"/>
      <c r="BB189" s="351"/>
      <c r="BC189" s="351"/>
      <c r="BD189" s="351"/>
      <c r="BE189" s="351"/>
      <c r="BF189" s="351"/>
      <c r="BG189" s="351"/>
      <c r="BH189" s="351"/>
      <c r="BI189" s="351"/>
      <c r="BJ189" s="351"/>
      <c r="BK189" s="351"/>
      <c r="BL189" s="351"/>
      <c r="BM189" s="351"/>
      <c r="BN189" s="351"/>
      <c r="BO189" s="351"/>
      <c r="BP189" s="351"/>
      <c r="BQ189" s="351"/>
      <c r="BR189" s="351"/>
      <c r="BS189" s="351"/>
      <c r="BT189" s="351"/>
      <c r="BU189" s="351"/>
      <c r="BV189" s="351"/>
      <c r="BW189" s="351"/>
      <c r="BX189" s="351"/>
      <c r="BY189" s="351"/>
      <c r="BZ189" s="351"/>
      <c r="CA189" s="351"/>
      <c r="CB189" s="351"/>
      <c r="CC189" s="351"/>
      <c r="CD189" s="351"/>
      <c r="CE189" s="351"/>
      <c r="CF189" s="351"/>
      <c r="CG189" s="351"/>
      <c r="CH189" s="351"/>
      <c r="CI189" s="351"/>
      <c r="CJ189" s="351"/>
      <c r="CK189" s="351"/>
      <c r="CL189" s="351"/>
      <c r="CM189" s="351"/>
      <c r="CN189" s="351"/>
      <c r="CO189" s="351"/>
      <c r="CP189" s="351"/>
      <c r="CQ189" s="351"/>
      <c r="CR189" s="351"/>
      <c r="CS189" s="351"/>
      <c r="CT189" s="351"/>
      <c r="CU189" s="351"/>
      <c r="CV189" s="351"/>
      <c r="CW189" s="351"/>
      <c r="CX189" s="351"/>
      <c r="CY189" s="351"/>
      <c r="CZ189" s="351"/>
      <c r="DA189" s="351"/>
      <c r="DB189" s="351"/>
      <c r="DC189" s="351"/>
      <c r="DD189" s="351"/>
      <c r="DE189" s="351"/>
      <c r="DF189" s="351"/>
      <c r="DG189" s="351"/>
      <c r="DH189" s="351"/>
      <c r="DI189" s="351"/>
      <c r="DJ189" s="351"/>
      <c r="DK189" s="351"/>
      <c r="DL189" s="351"/>
      <c r="DM189" s="351"/>
      <c r="DN189" s="351"/>
      <c r="DO189" s="351"/>
      <c r="DP189" s="351"/>
      <c r="DQ189" s="351"/>
      <c r="DR189" s="351"/>
      <c r="DS189" s="351"/>
      <c r="DT189" s="351"/>
      <c r="DU189" s="351"/>
      <c r="DV189" s="351"/>
      <c r="DW189" s="351"/>
      <c r="DX189" s="351"/>
      <c r="DY189" s="351"/>
      <c r="DZ189" s="351"/>
      <c r="EA189" s="351"/>
      <c r="EB189" s="351"/>
      <c r="EC189" s="351"/>
      <c r="ED189" s="351"/>
      <c r="EE189" s="351"/>
      <c r="EF189" s="351"/>
      <c r="EG189" s="351"/>
      <c r="EH189" s="351"/>
      <c r="EI189" s="351"/>
      <c r="EJ189" s="351"/>
      <c r="EK189" s="351"/>
      <c r="EL189" s="351"/>
      <c r="EM189" s="351"/>
      <c r="EN189" s="351"/>
      <c r="EO189" s="351"/>
      <c r="EP189" s="351"/>
      <c r="EQ189" s="351"/>
      <c r="ER189" s="351"/>
      <c r="ES189" s="351"/>
      <c r="ET189" s="351"/>
      <c r="EU189" s="351"/>
      <c r="EV189" s="351"/>
      <c r="EW189" s="351"/>
      <c r="EX189" s="351"/>
    </row>
    <row r="190" spans="2:154" s="368" customFormat="1">
      <c r="B190" s="220"/>
      <c r="E190" s="220"/>
      <c r="I190" s="220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51"/>
      <c r="Z190" s="351"/>
      <c r="AA190" s="351"/>
      <c r="AB190" s="351"/>
      <c r="AC190" s="351"/>
      <c r="AD190" s="351"/>
      <c r="AE190" s="351"/>
      <c r="AF190" s="351"/>
      <c r="AG190" s="351"/>
      <c r="AH190" s="351"/>
      <c r="AI190" s="351"/>
      <c r="AJ190" s="351"/>
      <c r="AK190" s="351"/>
      <c r="AL190" s="351"/>
      <c r="AM190" s="351"/>
      <c r="AN190" s="351"/>
      <c r="AO190" s="351"/>
      <c r="AP190" s="351"/>
      <c r="AQ190" s="351"/>
      <c r="AR190" s="351"/>
      <c r="AS190" s="351"/>
      <c r="AT190" s="351"/>
      <c r="AU190" s="351"/>
      <c r="AV190" s="351"/>
      <c r="AW190" s="351"/>
      <c r="AX190" s="351"/>
      <c r="AY190" s="351"/>
      <c r="AZ190" s="351"/>
      <c r="BA190" s="351"/>
      <c r="BB190" s="351"/>
      <c r="BC190" s="351"/>
      <c r="BD190" s="351"/>
      <c r="BE190" s="351"/>
      <c r="BF190" s="351"/>
      <c r="BG190" s="351"/>
      <c r="BH190" s="351"/>
      <c r="BI190" s="351"/>
      <c r="BJ190" s="351"/>
      <c r="BK190" s="351"/>
      <c r="BL190" s="351"/>
      <c r="BM190" s="351"/>
      <c r="BN190" s="351"/>
      <c r="BO190" s="351"/>
      <c r="BP190" s="351"/>
      <c r="BQ190" s="351"/>
      <c r="BR190" s="351"/>
      <c r="BS190" s="351"/>
      <c r="BT190" s="351"/>
      <c r="BU190" s="351"/>
      <c r="BV190" s="351"/>
      <c r="BW190" s="351"/>
      <c r="BX190" s="351"/>
      <c r="BY190" s="351"/>
      <c r="BZ190" s="351"/>
      <c r="CA190" s="351"/>
      <c r="CB190" s="351"/>
      <c r="CC190" s="351"/>
      <c r="CD190" s="351"/>
      <c r="CE190" s="351"/>
      <c r="CF190" s="351"/>
      <c r="CG190" s="351"/>
      <c r="CH190" s="351"/>
      <c r="CI190" s="351"/>
      <c r="CJ190" s="351"/>
      <c r="CK190" s="351"/>
      <c r="CL190" s="351"/>
      <c r="CM190" s="351"/>
      <c r="CN190" s="351"/>
      <c r="CO190" s="351"/>
      <c r="CP190" s="351"/>
      <c r="CQ190" s="351"/>
      <c r="CR190" s="351"/>
      <c r="CS190" s="351"/>
      <c r="CT190" s="351"/>
      <c r="CU190" s="351"/>
      <c r="CV190" s="351"/>
      <c r="CW190" s="351"/>
      <c r="CX190" s="351"/>
      <c r="CY190" s="351"/>
      <c r="CZ190" s="351"/>
      <c r="DA190" s="351"/>
      <c r="DB190" s="351"/>
      <c r="DC190" s="351"/>
      <c r="DD190" s="351"/>
      <c r="DE190" s="351"/>
      <c r="DF190" s="351"/>
      <c r="DG190" s="351"/>
      <c r="DH190" s="351"/>
      <c r="DI190" s="351"/>
      <c r="DJ190" s="351"/>
      <c r="DK190" s="351"/>
      <c r="DL190" s="351"/>
      <c r="DM190" s="351"/>
      <c r="DN190" s="351"/>
      <c r="DO190" s="351"/>
      <c r="DP190" s="351"/>
      <c r="DQ190" s="351"/>
      <c r="DR190" s="351"/>
      <c r="DS190" s="351"/>
      <c r="DT190" s="351"/>
      <c r="DU190" s="351"/>
      <c r="DV190" s="351"/>
      <c r="DW190" s="351"/>
      <c r="DX190" s="351"/>
      <c r="DY190" s="351"/>
      <c r="DZ190" s="351"/>
      <c r="EA190" s="351"/>
      <c r="EB190" s="351"/>
      <c r="EC190" s="351"/>
      <c r="ED190" s="351"/>
      <c r="EE190" s="351"/>
      <c r="EF190" s="351"/>
      <c r="EG190" s="351"/>
      <c r="EH190" s="351"/>
      <c r="EI190" s="351"/>
      <c r="EJ190" s="351"/>
      <c r="EK190" s="351"/>
      <c r="EL190" s="351"/>
      <c r="EM190" s="351"/>
      <c r="EN190" s="351"/>
      <c r="EO190" s="351"/>
      <c r="EP190" s="351"/>
      <c r="EQ190" s="351"/>
      <c r="ER190" s="351"/>
      <c r="ES190" s="351"/>
      <c r="ET190" s="351"/>
      <c r="EU190" s="351"/>
      <c r="EV190" s="351"/>
      <c r="EW190" s="351"/>
      <c r="EX190" s="351"/>
    </row>
    <row r="191" spans="2:154" s="368" customFormat="1">
      <c r="B191" s="220"/>
      <c r="E191" s="220"/>
      <c r="I191" s="220"/>
      <c r="J191" s="351"/>
      <c r="K191" s="351"/>
      <c r="L191" s="351"/>
      <c r="M191" s="351"/>
      <c r="N191" s="351"/>
      <c r="O191" s="351"/>
      <c r="P191" s="351"/>
      <c r="Q191" s="351"/>
      <c r="R191" s="351"/>
      <c r="S191" s="351"/>
      <c r="T191" s="351"/>
      <c r="U191" s="351"/>
      <c r="V191" s="351"/>
      <c r="W191" s="351"/>
      <c r="X191" s="351"/>
      <c r="Y191" s="351"/>
      <c r="Z191" s="351"/>
      <c r="AA191" s="351"/>
      <c r="AB191" s="351"/>
      <c r="AC191" s="351"/>
      <c r="AD191" s="351"/>
      <c r="AE191" s="351"/>
      <c r="AF191" s="351"/>
      <c r="AG191" s="351"/>
      <c r="AH191" s="351"/>
      <c r="AI191" s="351"/>
      <c r="AJ191" s="351"/>
      <c r="AK191" s="351"/>
      <c r="AL191" s="351"/>
      <c r="AM191" s="351"/>
      <c r="AN191" s="351"/>
      <c r="AO191" s="351"/>
      <c r="AP191" s="351"/>
      <c r="AQ191" s="351"/>
      <c r="AR191" s="351"/>
      <c r="AS191" s="351"/>
      <c r="AT191" s="351"/>
      <c r="AU191" s="351"/>
      <c r="AV191" s="351"/>
      <c r="AW191" s="351"/>
      <c r="AX191" s="351"/>
      <c r="AY191" s="351"/>
      <c r="AZ191" s="351"/>
      <c r="BA191" s="351"/>
      <c r="BB191" s="351"/>
      <c r="BC191" s="351"/>
      <c r="BD191" s="351"/>
      <c r="BE191" s="351"/>
      <c r="BF191" s="351"/>
      <c r="BG191" s="351"/>
      <c r="BH191" s="351"/>
      <c r="BI191" s="351"/>
      <c r="BJ191" s="351"/>
      <c r="BK191" s="351"/>
      <c r="BL191" s="351"/>
      <c r="BM191" s="351"/>
      <c r="BN191" s="351"/>
      <c r="BO191" s="351"/>
      <c r="BP191" s="351"/>
      <c r="BQ191" s="351"/>
      <c r="BR191" s="351"/>
      <c r="BS191" s="351"/>
      <c r="BT191" s="351"/>
      <c r="BU191" s="351"/>
      <c r="BV191" s="351"/>
      <c r="BW191" s="351"/>
      <c r="BX191" s="351"/>
      <c r="BY191" s="351"/>
      <c r="BZ191" s="351"/>
      <c r="CA191" s="351"/>
      <c r="CB191" s="351"/>
      <c r="CC191" s="351"/>
      <c r="CD191" s="351"/>
      <c r="CE191" s="351"/>
      <c r="CF191" s="351"/>
      <c r="CG191" s="351"/>
      <c r="CH191" s="351"/>
      <c r="CI191" s="351"/>
      <c r="CJ191" s="351"/>
      <c r="CK191" s="351"/>
      <c r="CL191" s="351"/>
      <c r="CM191" s="351"/>
      <c r="CN191" s="351"/>
      <c r="CO191" s="351"/>
      <c r="CP191" s="351"/>
      <c r="CQ191" s="351"/>
      <c r="CR191" s="351"/>
      <c r="CS191" s="351"/>
      <c r="CT191" s="351"/>
      <c r="CU191" s="351"/>
      <c r="CV191" s="351"/>
      <c r="CW191" s="351"/>
      <c r="CX191" s="351"/>
      <c r="CY191" s="351"/>
      <c r="CZ191" s="351"/>
      <c r="DA191" s="351"/>
      <c r="DB191" s="351"/>
      <c r="DC191" s="351"/>
      <c r="DD191" s="351"/>
      <c r="DE191" s="351"/>
      <c r="DF191" s="351"/>
      <c r="DG191" s="351"/>
      <c r="DH191" s="351"/>
      <c r="DI191" s="351"/>
      <c r="DJ191" s="351"/>
      <c r="DK191" s="351"/>
      <c r="DL191" s="351"/>
      <c r="DM191" s="351"/>
      <c r="DN191" s="351"/>
      <c r="DO191" s="351"/>
      <c r="DP191" s="351"/>
      <c r="DQ191" s="351"/>
      <c r="DR191" s="351"/>
      <c r="DS191" s="351"/>
      <c r="DT191" s="351"/>
      <c r="DU191" s="351"/>
      <c r="DV191" s="351"/>
      <c r="DW191" s="351"/>
      <c r="DX191" s="351"/>
      <c r="DY191" s="351"/>
      <c r="DZ191" s="351"/>
      <c r="EA191" s="351"/>
      <c r="EB191" s="351"/>
      <c r="EC191" s="351"/>
      <c r="ED191" s="351"/>
      <c r="EE191" s="351"/>
      <c r="EF191" s="351"/>
      <c r="EG191" s="351"/>
      <c r="EH191" s="351"/>
      <c r="EI191" s="351"/>
      <c r="EJ191" s="351"/>
      <c r="EK191" s="351"/>
      <c r="EL191" s="351"/>
      <c r="EM191" s="351"/>
      <c r="EN191" s="351"/>
      <c r="EO191" s="351"/>
      <c r="EP191" s="351"/>
      <c r="EQ191" s="351"/>
      <c r="ER191" s="351"/>
      <c r="ES191" s="351"/>
      <c r="ET191" s="351"/>
      <c r="EU191" s="351"/>
      <c r="EV191" s="351"/>
      <c r="EW191" s="351"/>
      <c r="EX191" s="351"/>
    </row>
    <row r="192" spans="2:154" s="368" customFormat="1">
      <c r="B192" s="220"/>
      <c r="E192" s="220"/>
      <c r="I192" s="220"/>
      <c r="J192" s="351"/>
      <c r="K192" s="351"/>
      <c r="L192" s="351"/>
      <c r="M192" s="351"/>
      <c r="N192" s="351"/>
      <c r="O192" s="351"/>
      <c r="P192" s="351"/>
      <c r="Q192" s="351"/>
      <c r="R192" s="351"/>
      <c r="S192" s="351"/>
      <c r="T192" s="351"/>
      <c r="U192" s="351"/>
      <c r="V192" s="351"/>
      <c r="W192" s="351"/>
      <c r="X192" s="351"/>
      <c r="Y192" s="351"/>
      <c r="Z192" s="351"/>
      <c r="AA192" s="351"/>
      <c r="AB192" s="351"/>
      <c r="AC192" s="351"/>
      <c r="AD192" s="351"/>
      <c r="AE192" s="351"/>
      <c r="AF192" s="351"/>
      <c r="AG192" s="351"/>
      <c r="AH192" s="351"/>
      <c r="AI192" s="351"/>
      <c r="AJ192" s="351"/>
      <c r="AK192" s="351"/>
      <c r="AL192" s="351"/>
      <c r="AM192" s="351"/>
      <c r="AN192" s="351"/>
      <c r="AO192" s="351"/>
      <c r="AP192" s="351"/>
      <c r="AQ192" s="351"/>
      <c r="AR192" s="351"/>
      <c r="AS192" s="351"/>
      <c r="AT192" s="351"/>
      <c r="AU192" s="351"/>
      <c r="AV192" s="351"/>
      <c r="AW192" s="351"/>
      <c r="AX192" s="351"/>
      <c r="AY192" s="351"/>
      <c r="AZ192" s="351"/>
      <c r="BA192" s="351"/>
      <c r="BB192" s="351"/>
      <c r="BC192" s="351"/>
      <c r="BD192" s="351"/>
      <c r="BE192" s="351"/>
      <c r="BF192" s="351"/>
      <c r="BG192" s="351"/>
      <c r="BH192" s="351"/>
      <c r="BI192" s="351"/>
      <c r="BJ192" s="351"/>
      <c r="BK192" s="351"/>
      <c r="BL192" s="351"/>
      <c r="BM192" s="351"/>
      <c r="BN192" s="351"/>
      <c r="BO192" s="351"/>
      <c r="BP192" s="351"/>
      <c r="BQ192" s="351"/>
      <c r="BR192" s="351"/>
      <c r="BS192" s="351"/>
      <c r="BT192" s="351"/>
      <c r="BU192" s="351"/>
      <c r="BV192" s="351"/>
      <c r="BW192" s="351"/>
      <c r="BX192" s="351"/>
      <c r="BY192" s="351"/>
      <c r="BZ192" s="351"/>
      <c r="CA192" s="351"/>
      <c r="CB192" s="351"/>
      <c r="CC192" s="351"/>
      <c r="CD192" s="351"/>
      <c r="CE192" s="351"/>
      <c r="CF192" s="351"/>
      <c r="CG192" s="351"/>
      <c r="CH192" s="351"/>
      <c r="CI192" s="351"/>
      <c r="CJ192" s="351"/>
      <c r="CK192" s="351"/>
      <c r="CL192" s="351"/>
      <c r="CM192" s="351"/>
      <c r="CN192" s="351"/>
      <c r="CO192" s="351"/>
      <c r="CP192" s="351"/>
      <c r="CQ192" s="351"/>
      <c r="CR192" s="351"/>
      <c r="CS192" s="351"/>
      <c r="CT192" s="351"/>
      <c r="CU192" s="351"/>
      <c r="CV192" s="351"/>
      <c r="CW192" s="351"/>
      <c r="CX192" s="351"/>
      <c r="CY192" s="351"/>
      <c r="CZ192" s="351"/>
      <c r="DA192" s="351"/>
      <c r="DB192" s="351"/>
      <c r="DC192" s="351"/>
      <c r="DD192" s="351"/>
      <c r="DE192" s="351"/>
      <c r="DF192" s="351"/>
      <c r="DG192" s="351"/>
      <c r="DH192" s="351"/>
      <c r="DI192" s="351"/>
      <c r="DJ192" s="351"/>
      <c r="DK192" s="351"/>
      <c r="DL192" s="351"/>
      <c r="DM192" s="351"/>
      <c r="DN192" s="351"/>
      <c r="DO192" s="351"/>
      <c r="DP192" s="351"/>
      <c r="DQ192" s="351"/>
      <c r="DR192" s="351"/>
      <c r="DS192" s="351"/>
      <c r="DT192" s="351"/>
      <c r="DU192" s="351"/>
      <c r="DV192" s="351"/>
      <c r="DW192" s="351"/>
      <c r="DX192" s="351"/>
      <c r="DY192" s="351"/>
      <c r="DZ192" s="351"/>
      <c r="EA192" s="351"/>
      <c r="EB192" s="351"/>
      <c r="EC192" s="351"/>
      <c r="ED192" s="351"/>
      <c r="EE192" s="351"/>
      <c r="EF192" s="351"/>
      <c r="EG192" s="351"/>
      <c r="EH192" s="351"/>
      <c r="EI192" s="351"/>
      <c r="EJ192" s="351"/>
      <c r="EK192" s="351"/>
      <c r="EL192" s="351"/>
      <c r="EM192" s="351"/>
      <c r="EN192" s="351"/>
      <c r="EO192" s="351"/>
      <c r="EP192" s="351"/>
      <c r="EQ192" s="351"/>
      <c r="ER192" s="351"/>
      <c r="ES192" s="351"/>
      <c r="ET192" s="351"/>
      <c r="EU192" s="351"/>
      <c r="EV192" s="351"/>
      <c r="EW192" s="351"/>
      <c r="EX192" s="351"/>
    </row>
    <row r="193" spans="2:154" s="368" customFormat="1">
      <c r="B193" s="220"/>
      <c r="E193" s="220"/>
      <c r="I193" s="220"/>
      <c r="J193" s="351"/>
      <c r="K193" s="351"/>
      <c r="L193" s="351"/>
      <c r="M193" s="351"/>
      <c r="N193" s="351"/>
      <c r="O193" s="351"/>
      <c r="P193" s="351"/>
      <c r="Q193" s="351"/>
      <c r="R193" s="351"/>
      <c r="S193" s="351"/>
      <c r="T193" s="351"/>
      <c r="U193" s="351"/>
      <c r="V193" s="351"/>
      <c r="W193" s="351"/>
      <c r="X193" s="351"/>
      <c r="Y193" s="351"/>
      <c r="Z193" s="351"/>
      <c r="AA193" s="351"/>
      <c r="AB193" s="351"/>
      <c r="AC193" s="351"/>
      <c r="AD193" s="351"/>
      <c r="AE193" s="351"/>
      <c r="AF193" s="351"/>
      <c r="AG193" s="351"/>
      <c r="AH193" s="351"/>
      <c r="AI193" s="351"/>
      <c r="AJ193" s="351"/>
      <c r="AK193" s="351"/>
      <c r="AL193" s="351"/>
      <c r="AM193" s="351"/>
      <c r="AN193" s="351"/>
      <c r="AO193" s="351"/>
      <c r="AP193" s="351"/>
      <c r="AQ193" s="351"/>
      <c r="AR193" s="351"/>
      <c r="AS193" s="351"/>
      <c r="AT193" s="351"/>
      <c r="AU193" s="351"/>
      <c r="AV193" s="351"/>
      <c r="AW193" s="351"/>
      <c r="AX193" s="351"/>
      <c r="AY193" s="351"/>
      <c r="AZ193" s="351"/>
      <c r="BA193" s="351"/>
      <c r="BB193" s="351"/>
      <c r="BC193" s="351"/>
      <c r="BD193" s="351"/>
      <c r="BE193" s="351"/>
      <c r="BF193" s="351"/>
      <c r="BG193" s="351"/>
      <c r="BH193" s="351"/>
      <c r="BI193" s="351"/>
      <c r="BJ193" s="351"/>
      <c r="BK193" s="351"/>
      <c r="BL193" s="351"/>
      <c r="BM193" s="351"/>
      <c r="BN193" s="351"/>
      <c r="BO193" s="351"/>
      <c r="BP193" s="351"/>
      <c r="BQ193" s="351"/>
      <c r="BR193" s="351"/>
      <c r="BS193" s="351"/>
      <c r="BT193" s="351"/>
      <c r="BU193" s="351"/>
      <c r="BV193" s="351"/>
      <c r="BW193" s="351"/>
      <c r="BX193" s="351"/>
      <c r="BY193" s="351"/>
      <c r="BZ193" s="351"/>
      <c r="CA193" s="351"/>
      <c r="CB193" s="351"/>
      <c r="CC193" s="351"/>
      <c r="CD193" s="351"/>
      <c r="CE193" s="351"/>
      <c r="CF193" s="351"/>
      <c r="CG193" s="351"/>
      <c r="CH193" s="351"/>
      <c r="CI193" s="351"/>
      <c r="CJ193" s="351"/>
      <c r="CK193" s="351"/>
      <c r="CL193" s="351"/>
      <c r="CM193" s="351"/>
      <c r="CN193" s="351"/>
      <c r="CO193" s="351"/>
      <c r="CP193" s="351"/>
      <c r="CQ193" s="351"/>
      <c r="CR193" s="351"/>
      <c r="CS193" s="351"/>
      <c r="CT193" s="351"/>
      <c r="CU193" s="351"/>
      <c r="CV193" s="351"/>
      <c r="CW193" s="351"/>
      <c r="CX193" s="351"/>
      <c r="CY193" s="351"/>
      <c r="CZ193" s="351"/>
      <c r="DA193" s="351"/>
      <c r="DB193" s="351"/>
      <c r="DC193" s="351"/>
      <c r="DD193" s="351"/>
      <c r="DE193" s="351"/>
      <c r="DF193" s="351"/>
      <c r="DG193" s="351"/>
      <c r="DH193" s="351"/>
      <c r="DI193" s="351"/>
      <c r="DJ193" s="351"/>
      <c r="DK193" s="351"/>
      <c r="DL193" s="351"/>
      <c r="DM193" s="351"/>
      <c r="DN193" s="351"/>
      <c r="DO193" s="351"/>
      <c r="DP193" s="351"/>
      <c r="DQ193" s="351"/>
      <c r="DR193" s="351"/>
      <c r="DS193" s="351"/>
      <c r="DT193" s="351"/>
      <c r="DU193" s="351"/>
      <c r="DV193" s="351"/>
      <c r="DW193" s="351"/>
      <c r="DX193" s="351"/>
      <c r="DY193" s="351"/>
      <c r="DZ193" s="351"/>
      <c r="EA193" s="351"/>
      <c r="EB193" s="351"/>
      <c r="EC193" s="351"/>
      <c r="ED193" s="351"/>
      <c r="EE193" s="351"/>
      <c r="EF193" s="351"/>
      <c r="EG193" s="351"/>
      <c r="EH193" s="351"/>
      <c r="EI193" s="351"/>
      <c r="EJ193" s="351"/>
      <c r="EK193" s="351"/>
      <c r="EL193" s="351"/>
      <c r="EM193" s="351"/>
      <c r="EN193" s="351"/>
      <c r="EO193" s="351"/>
      <c r="EP193" s="351"/>
      <c r="EQ193" s="351"/>
      <c r="ER193" s="351"/>
      <c r="ES193" s="351"/>
      <c r="ET193" s="351"/>
      <c r="EU193" s="351"/>
      <c r="EV193" s="351"/>
      <c r="EW193" s="351"/>
      <c r="EX193" s="351"/>
    </row>
    <row r="194" spans="2:154" s="368" customFormat="1">
      <c r="B194" s="220"/>
      <c r="E194" s="220"/>
      <c r="I194" s="220"/>
      <c r="J194" s="351"/>
      <c r="K194" s="351"/>
      <c r="L194" s="351"/>
      <c r="M194" s="351"/>
      <c r="N194" s="351"/>
      <c r="O194" s="351"/>
      <c r="P194" s="351"/>
      <c r="Q194" s="351"/>
      <c r="R194" s="351"/>
      <c r="S194" s="351"/>
      <c r="T194" s="351"/>
      <c r="U194" s="351"/>
      <c r="V194" s="351"/>
      <c r="W194" s="351"/>
      <c r="X194" s="351"/>
      <c r="Y194" s="351"/>
      <c r="Z194" s="351"/>
      <c r="AA194" s="351"/>
      <c r="AB194" s="351"/>
      <c r="AC194" s="351"/>
      <c r="AD194" s="351"/>
      <c r="AE194" s="351"/>
      <c r="AF194" s="351"/>
      <c r="AG194" s="351"/>
      <c r="AH194" s="351"/>
      <c r="AI194" s="351"/>
      <c r="AJ194" s="351"/>
      <c r="AK194" s="351"/>
      <c r="AL194" s="351"/>
      <c r="AM194" s="351"/>
      <c r="AN194" s="351"/>
      <c r="AO194" s="351"/>
      <c r="AP194" s="351"/>
      <c r="AQ194" s="351"/>
      <c r="AR194" s="351"/>
      <c r="AS194" s="351"/>
      <c r="AT194" s="351"/>
      <c r="AU194" s="351"/>
      <c r="AV194" s="351"/>
      <c r="AW194" s="351"/>
      <c r="AX194" s="351"/>
      <c r="AY194" s="351"/>
      <c r="AZ194" s="351"/>
      <c r="BA194" s="351"/>
      <c r="BB194" s="351"/>
      <c r="BC194" s="351"/>
      <c r="BD194" s="351"/>
      <c r="BE194" s="351"/>
      <c r="BF194" s="351"/>
      <c r="BG194" s="351"/>
      <c r="BH194" s="351"/>
      <c r="BI194" s="351"/>
      <c r="BJ194" s="351"/>
      <c r="BK194" s="351"/>
      <c r="BL194" s="351"/>
      <c r="BM194" s="351"/>
      <c r="BN194" s="351"/>
      <c r="BO194" s="351"/>
      <c r="BP194" s="351"/>
      <c r="BQ194" s="351"/>
      <c r="BR194" s="351"/>
      <c r="BS194" s="351"/>
      <c r="BT194" s="351"/>
      <c r="BU194" s="351"/>
      <c r="BV194" s="351"/>
      <c r="BW194" s="351"/>
      <c r="BX194" s="351"/>
      <c r="BY194" s="351"/>
      <c r="BZ194" s="351"/>
      <c r="CA194" s="351"/>
      <c r="CB194" s="351"/>
      <c r="CC194" s="351"/>
      <c r="CD194" s="351"/>
      <c r="CE194" s="351"/>
      <c r="CF194" s="351"/>
      <c r="CG194" s="351"/>
      <c r="CH194" s="351"/>
      <c r="CI194" s="351"/>
      <c r="CJ194" s="351"/>
      <c r="CK194" s="351"/>
      <c r="CL194" s="351"/>
      <c r="CM194" s="351"/>
      <c r="CN194" s="351"/>
      <c r="CO194" s="351"/>
      <c r="CP194" s="351"/>
      <c r="CQ194" s="351"/>
      <c r="CR194" s="351"/>
      <c r="CS194" s="351"/>
      <c r="CT194" s="351"/>
      <c r="CU194" s="351"/>
      <c r="CV194" s="351"/>
      <c r="CW194" s="351"/>
      <c r="CX194" s="351"/>
      <c r="CY194" s="351"/>
      <c r="CZ194" s="351"/>
      <c r="DA194" s="351"/>
      <c r="DB194" s="351"/>
      <c r="DC194" s="351"/>
      <c r="DD194" s="351"/>
      <c r="DE194" s="351"/>
      <c r="DF194" s="351"/>
      <c r="DG194" s="351"/>
      <c r="DH194" s="351"/>
      <c r="DI194" s="351"/>
      <c r="DJ194" s="351"/>
      <c r="DK194" s="351"/>
      <c r="DL194" s="351"/>
      <c r="DM194" s="351"/>
      <c r="DN194" s="351"/>
      <c r="DO194" s="351"/>
      <c r="DP194" s="351"/>
      <c r="DQ194" s="351"/>
      <c r="DR194" s="351"/>
      <c r="DS194" s="351"/>
      <c r="DT194" s="351"/>
      <c r="DU194" s="351"/>
      <c r="DV194" s="351"/>
      <c r="DW194" s="351"/>
      <c r="DX194" s="351"/>
      <c r="DY194" s="351"/>
      <c r="DZ194" s="351"/>
      <c r="EA194" s="351"/>
      <c r="EB194" s="351"/>
      <c r="EC194" s="351"/>
      <c r="ED194" s="351"/>
      <c r="EE194" s="351"/>
      <c r="EF194" s="351"/>
      <c r="EG194" s="351"/>
      <c r="EH194" s="351"/>
      <c r="EI194" s="351"/>
      <c r="EJ194" s="351"/>
      <c r="EK194" s="351"/>
      <c r="EL194" s="351"/>
      <c r="EM194" s="351"/>
      <c r="EN194" s="351"/>
      <c r="EO194" s="351"/>
      <c r="EP194" s="351"/>
      <c r="EQ194" s="351"/>
      <c r="ER194" s="351"/>
      <c r="ES194" s="351"/>
      <c r="ET194" s="351"/>
      <c r="EU194" s="351"/>
      <c r="EV194" s="351"/>
      <c r="EW194" s="351"/>
      <c r="EX194" s="351"/>
    </row>
    <row r="195" spans="2:154" s="368" customFormat="1">
      <c r="B195" s="220"/>
      <c r="E195" s="220"/>
      <c r="I195" s="220"/>
      <c r="J195" s="351"/>
      <c r="K195" s="351"/>
      <c r="L195" s="351"/>
      <c r="M195" s="351"/>
      <c r="N195" s="351"/>
      <c r="O195" s="351"/>
      <c r="P195" s="351"/>
      <c r="Q195" s="351"/>
      <c r="R195" s="351"/>
      <c r="S195" s="351"/>
      <c r="T195" s="351"/>
      <c r="U195" s="351"/>
      <c r="V195" s="351"/>
      <c r="W195" s="351"/>
      <c r="X195" s="351"/>
      <c r="Y195" s="351"/>
      <c r="Z195" s="351"/>
      <c r="AA195" s="351"/>
      <c r="AB195" s="351"/>
      <c r="AC195" s="351"/>
      <c r="AD195" s="351"/>
      <c r="AE195" s="351"/>
      <c r="AF195" s="351"/>
      <c r="AG195" s="351"/>
      <c r="AH195" s="351"/>
      <c r="AI195" s="351"/>
      <c r="AJ195" s="351"/>
      <c r="AK195" s="351"/>
      <c r="AL195" s="351"/>
      <c r="AM195" s="351"/>
      <c r="AN195" s="351"/>
      <c r="AO195" s="351"/>
      <c r="AP195" s="351"/>
      <c r="AQ195" s="351"/>
      <c r="AR195" s="351"/>
      <c r="AS195" s="351"/>
      <c r="AT195" s="351"/>
      <c r="AU195" s="351"/>
      <c r="AV195" s="351"/>
      <c r="AW195" s="351"/>
      <c r="AX195" s="351"/>
      <c r="AY195" s="351"/>
      <c r="AZ195" s="351"/>
      <c r="BA195" s="351"/>
      <c r="BB195" s="351"/>
      <c r="BC195" s="351"/>
      <c r="BD195" s="351"/>
      <c r="BE195" s="351"/>
      <c r="BF195" s="351"/>
      <c r="BG195" s="351"/>
      <c r="BH195" s="351"/>
      <c r="BI195" s="351"/>
      <c r="BJ195" s="351"/>
      <c r="BK195" s="351"/>
      <c r="BL195" s="351"/>
      <c r="BM195" s="351"/>
      <c r="BN195" s="351"/>
      <c r="BO195" s="351"/>
      <c r="BP195" s="351"/>
      <c r="BQ195" s="351"/>
      <c r="BR195" s="351"/>
      <c r="BS195" s="351"/>
      <c r="BT195" s="351"/>
      <c r="BU195" s="351"/>
      <c r="BV195" s="351"/>
      <c r="BW195" s="351"/>
      <c r="BX195" s="351"/>
      <c r="BY195" s="351"/>
      <c r="BZ195" s="351"/>
      <c r="CA195" s="351"/>
      <c r="CB195" s="351"/>
      <c r="CC195" s="351"/>
      <c r="CD195" s="351"/>
      <c r="CE195" s="351"/>
      <c r="CF195" s="351"/>
      <c r="CG195" s="351"/>
      <c r="CH195" s="351"/>
      <c r="CI195" s="351"/>
      <c r="CJ195" s="351"/>
      <c r="CK195" s="351"/>
      <c r="CL195" s="351"/>
      <c r="CM195" s="351"/>
      <c r="CN195" s="351"/>
      <c r="CO195" s="351"/>
      <c r="CP195" s="351"/>
      <c r="CQ195" s="351"/>
      <c r="CR195" s="351"/>
      <c r="CS195" s="351"/>
      <c r="CT195" s="351"/>
      <c r="CU195" s="351"/>
      <c r="CV195" s="351"/>
      <c r="CW195" s="351"/>
      <c r="CX195" s="351"/>
      <c r="CY195" s="351"/>
      <c r="CZ195" s="351"/>
      <c r="DA195" s="351"/>
      <c r="DB195" s="351"/>
      <c r="DC195" s="351"/>
      <c r="DD195" s="351"/>
      <c r="DE195" s="351"/>
      <c r="DF195" s="351"/>
      <c r="DG195" s="351"/>
      <c r="DH195" s="351"/>
      <c r="DI195" s="351"/>
      <c r="DJ195" s="351"/>
      <c r="DK195" s="351"/>
      <c r="DL195" s="351"/>
      <c r="DM195" s="351"/>
      <c r="DN195" s="351"/>
      <c r="DO195" s="351"/>
      <c r="DP195" s="351"/>
      <c r="DQ195" s="351"/>
      <c r="DR195" s="351"/>
      <c r="DS195" s="351"/>
      <c r="DT195" s="351"/>
      <c r="DU195" s="351"/>
      <c r="DV195" s="351"/>
      <c r="DW195" s="351"/>
      <c r="DX195" s="351"/>
      <c r="DY195" s="351"/>
      <c r="DZ195" s="351"/>
      <c r="EA195" s="351"/>
      <c r="EB195" s="351"/>
      <c r="EC195" s="351"/>
      <c r="ED195" s="351"/>
      <c r="EE195" s="351"/>
      <c r="EF195" s="351"/>
      <c r="EG195" s="351"/>
      <c r="EH195" s="351"/>
      <c r="EI195" s="351"/>
      <c r="EJ195" s="351"/>
      <c r="EK195" s="351"/>
      <c r="EL195" s="351"/>
      <c r="EM195" s="351"/>
      <c r="EN195" s="351"/>
      <c r="EO195" s="351"/>
      <c r="EP195" s="351"/>
      <c r="EQ195" s="351"/>
      <c r="ER195" s="351"/>
      <c r="ES195" s="351"/>
      <c r="ET195" s="351"/>
      <c r="EU195" s="351"/>
      <c r="EV195" s="351"/>
      <c r="EW195" s="351"/>
      <c r="EX195" s="351"/>
    </row>
    <row r="196" spans="2:154" s="368" customFormat="1">
      <c r="B196" s="220"/>
      <c r="E196" s="220"/>
      <c r="I196" s="220"/>
      <c r="J196" s="351"/>
      <c r="K196" s="351"/>
      <c r="L196" s="351"/>
      <c r="M196" s="351"/>
      <c r="N196" s="351"/>
      <c r="O196" s="351"/>
      <c r="P196" s="351"/>
      <c r="Q196" s="351"/>
      <c r="R196" s="351"/>
      <c r="S196" s="351"/>
      <c r="T196" s="351"/>
      <c r="U196" s="351"/>
      <c r="V196" s="351"/>
      <c r="W196" s="351"/>
      <c r="X196" s="351"/>
      <c r="Y196" s="351"/>
      <c r="Z196" s="351"/>
      <c r="AA196" s="351"/>
      <c r="AB196" s="351"/>
      <c r="AC196" s="351"/>
      <c r="AD196" s="351"/>
      <c r="AE196" s="351"/>
      <c r="AF196" s="351"/>
      <c r="AG196" s="351"/>
      <c r="AH196" s="351"/>
      <c r="AI196" s="351"/>
      <c r="AJ196" s="351"/>
      <c r="AK196" s="351"/>
      <c r="AL196" s="351"/>
      <c r="AM196" s="351"/>
      <c r="AN196" s="351"/>
      <c r="AO196" s="351"/>
      <c r="AP196" s="351"/>
      <c r="AQ196" s="351"/>
      <c r="AR196" s="351"/>
      <c r="AS196" s="351"/>
      <c r="AT196" s="351"/>
      <c r="AU196" s="351"/>
      <c r="AV196" s="351"/>
      <c r="AW196" s="351"/>
      <c r="AX196" s="351"/>
      <c r="AY196" s="351"/>
      <c r="AZ196" s="351"/>
      <c r="BA196" s="351"/>
      <c r="BB196" s="351"/>
      <c r="BC196" s="351"/>
      <c r="BD196" s="351"/>
      <c r="BE196" s="351"/>
      <c r="BF196" s="351"/>
      <c r="BG196" s="351"/>
      <c r="BH196" s="351"/>
      <c r="BI196" s="351"/>
      <c r="BJ196" s="351"/>
      <c r="BK196" s="351"/>
      <c r="BL196" s="351"/>
      <c r="BM196" s="351"/>
      <c r="BN196" s="351"/>
      <c r="BO196" s="351"/>
      <c r="BP196" s="351"/>
      <c r="BQ196" s="351"/>
      <c r="BR196" s="351"/>
      <c r="BS196" s="351"/>
      <c r="BT196" s="351"/>
      <c r="BU196" s="351"/>
      <c r="BV196" s="351"/>
      <c r="BW196" s="351"/>
      <c r="BX196" s="351"/>
      <c r="BY196" s="351"/>
      <c r="BZ196" s="351"/>
      <c r="CA196" s="351"/>
      <c r="CB196" s="351"/>
      <c r="CC196" s="351"/>
      <c r="CD196" s="351"/>
      <c r="CE196" s="351"/>
      <c r="CF196" s="351"/>
      <c r="CG196" s="351"/>
      <c r="CH196" s="351"/>
      <c r="CI196" s="351"/>
      <c r="CJ196" s="351"/>
      <c r="CK196" s="351"/>
      <c r="CL196" s="351"/>
      <c r="CM196" s="351"/>
      <c r="CN196" s="351"/>
      <c r="CO196" s="351"/>
      <c r="CP196" s="351"/>
      <c r="CQ196" s="351"/>
      <c r="CR196" s="351"/>
      <c r="CS196" s="351"/>
      <c r="CT196" s="351"/>
      <c r="CU196" s="351"/>
      <c r="CV196" s="351"/>
      <c r="CW196" s="351"/>
      <c r="CX196" s="351"/>
      <c r="CY196" s="351"/>
      <c r="CZ196" s="351"/>
      <c r="DA196" s="351"/>
      <c r="DB196" s="351"/>
      <c r="DC196" s="351"/>
      <c r="DD196" s="351"/>
      <c r="DE196" s="351"/>
      <c r="DF196" s="351"/>
      <c r="DG196" s="351"/>
      <c r="DH196" s="351"/>
      <c r="DI196" s="351"/>
      <c r="DJ196" s="351"/>
      <c r="DK196" s="351"/>
      <c r="DL196" s="351"/>
      <c r="DM196" s="351"/>
      <c r="DN196" s="351"/>
      <c r="DO196" s="351"/>
      <c r="DP196" s="351"/>
      <c r="DQ196" s="351"/>
      <c r="DR196" s="351"/>
      <c r="DS196" s="351"/>
      <c r="DT196" s="351"/>
      <c r="DU196" s="351"/>
      <c r="DV196" s="351"/>
      <c r="DW196" s="351"/>
      <c r="DX196" s="351"/>
      <c r="DY196" s="351"/>
      <c r="DZ196" s="351"/>
      <c r="EA196" s="351"/>
      <c r="EB196" s="351"/>
      <c r="EC196" s="351"/>
      <c r="ED196" s="351"/>
      <c r="EE196" s="351"/>
      <c r="EF196" s="351"/>
      <c r="EG196" s="351"/>
      <c r="EH196" s="351"/>
      <c r="EI196" s="351"/>
      <c r="EJ196" s="351"/>
      <c r="EK196" s="351"/>
      <c r="EL196" s="351"/>
      <c r="EM196" s="351"/>
      <c r="EN196" s="351"/>
      <c r="EO196" s="351"/>
      <c r="EP196" s="351"/>
      <c r="EQ196" s="351"/>
      <c r="ER196" s="351"/>
      <c r="ES196" s="351"/>
      <c r="ET196" s="351"/>
      <c r="EU196" s="351"/>
      <c r="EV196" s="351"/>
      <c r="EW196" s="351"/>
      <c r="EX196" s="351"/>
    </row>
    <row r="197" spans="2:154" s="368" customFormat="1">
      <c r="B197" s="220"/>
      <c r="E197" s="220"/>
      <c r="I197" s="220"/>
      <c r="J197" s="351"/>
      <c r="K197" s="351"/>
      <c r="L197" s="351"/>
      <c r="M197" s="351"/>
      <c r="N197" s="351"/>
      <c r="O197" s="351"/>
      <c r="P197" s="351"/>
      <c r="Q197" s="351"/>
      <c r="R197" s="351"/>
      <c r="S197" s="351"/>
      <c r="T197" s="351"/>
      <c r="U197" s="351"/>
      <c r="V197" s="351"/>
      <c r="W197" s="351"/>
      <c r="X197" s="351"/>
      <c r="Y197" s="351"/>
      <c r="Z197" s="351"/>
      <c r="AA197" s="351"/>
      <c r="AB197" s="351"/>
      <c r="AC197" s="351"/>
      <c r="AD197" s="351"/>
      <c r="AE197" s="351"/>
      <c r="AF197" s="351"/>
      <c r="AG197" s="351"/>
      <c r="AH197" s="351"/>
      <c r="AI197" s="351"/>
      <c r="AJ197" s="351"/>
      <c r="AK197" s="351"/>
      <c r="AL197" s="351"/>
      <c r="AM197" s="351"/>
      <c r="AN197" s="351"/>
      <c r="AO197" s="351"/>
      <c r="AP197" s="351"/>
      <c r="AQ197" s="351"/>
      <c r="AR197" s="351"/>
      <c r="AS197" s="351"/>
      <c r="AT197" s="351"/>
      <c r="AU197" s="351"/>
      <c r="AV197" s="351"/>
      <c r="AW197" s="351"/>
      <c r="AX197" s="351"/>
      <c r="AY197" s="351"/>
      <c r="AZ197" s="351"/>
      <c r="BA197" s="351"/>
      <c r="BB197" s="351"/>
      <c r="BC197" s="351"/>
      <c r="BD197" s="351"/>
      <c r="BE197" s="351"/>
      <c r="BF197" s="351"/>
      <c r="BG197" s="351"/>
      <c r="BH197" s="351"/>
      <c r="BI197" s="351"/>
      <c r="BJ197" s="351"/>
      <c r="BK197" s="351"/>
      <c r="BL197" s="351"/>
      <c r="BM197" s="351"/>
      <c r="BN197" s="351"/>
      <c r="BO197" s="351"/>
      <c r="BP197" s="351"/>
      <c r="BQ197" s="351"/>
      <c r="BR197" s="351"/>
      <c r="BS197" s="351"/>
      <c r="BT197" s="351"/>
      <c r="BU197" s="351"/>
      <c r="BV197" s="351"/>
      <c r="BW197" s="351"/>
      <c r="BX197" s="351"/>
      <c r="BY197" s="351"/>
      <c r="BZ197" s="351"/>
      <c r="CA197" s="351"/>
      <c r="CB197" s="351"/>
      <c r="CC197" s="351"/>
      <c r="CD197" s="351"/>
      <c r="CE197" s="351"/>
      <c r="CF197" s="351"/>
      <c r="CG197" s="351"/>
      <c r="CH197" s="351"/>
      <c r="CI197" s="351"/>
      <c r="CJ197" s="351"/>
      <c r="CK197" s="351"/>
      <c r="CL197" s="351"/>
      <c r="CM197" s="351"/>
      <c r="CN197" s="351"/>
      <c r="CO197" s="351"/>
      <c r="CP197" s="351"/>
      <c r="CQ197" s="351"/>
      <c r="CR197" s="351"/>
      <c r="CS197" s="351"/>
      <c r="CT197" s="351"/>
      <c r="CU197" s="351"/>
      <c r="CV197" s="351"/>
      <c r="CW197" s="351"/>
      <c r="CX197" s="351"/>
      <c r="CY197" s="351"/>
      <c r="CZ197" s="351"/>
      <c r="DA197" s="351"/>
      <c r="DB197" s="351"/>
      <c r="DC197" s="351"/>
      <c r="DD197" s="351"/>
      <c r="DE197" s="351"/>
      <c r="DF197" s="351"/>
      <c r="DG197" s="351"/>
      <c r="DH197" s="351"/>
      <c r="DI197" s="351"/>
      <c r="DJ197" s="351"/>
      <c r="DK197" s="351"/>
      <c r="DL197" s="351"/>
      <c r="DM197" s="351"/>
      <c r="DN197" s="351"/>
      <c r="DO197" s="351"/>
      <c r="DP197" s="351"/>
      <c r="DQ197" s="351"/>
      <c r="DR197" s="351"/>
      <c r="DS197" s="351"/>
      <c r="DT197" s="351"/>
      <c r="DU197" s="351"/>
      <c r="DV197" s="351"/>
      <c r="DW197" s="351"/>
      <c r="DX197" s="351"/>
      <c r="DY197" s="351"/>
      <c r="DZ197" s="351"/>
      <c r="EA197" s="351"/>
      <c r="EB197" s="351"/>
      <c r="EC197" s="351"/>
      <c r="ED197" s="351"/>
      <c r="EE197" s="351"/>
      <c r="EF197" s="351"/>
      <c r="EG197" s="351"/>
      <c r="EH197" s="351"/>
      <c r="EI197" s="351"/>
      <c r="EJ197" s="351"/>
      <c r="EK197" s="351"/>
      <c r="EL197" s="351"/>
      <c r="EM197" s="351"/>
      <c r="EN197" s="351"/>
      <c r="EO197" s="351"/>
      <c r="EP197" s="351"/>
      <c r="EQ197" s="351"/>
      <c r="ER197" s="351"/>
      <c r="ES197" s="351"/>
      <c r="ET197" s="351"/>
      <c r="EU197" s="351"/>
      <c r="EV197" s="351"/>
      <c r="EW197" s="351"/>
      <c r="EX197" s="351"/>
    </row>
    <row r="198" spans="2:154" s="368" customFormat="1">
      <c r="B198" s="220"/>
      <c r="E198" s="220"/>
      <c r="I198" s="220"/>
      <c r="J198" s="351"/>
      <c r="K198" s="351"/>
      <c r="L198" s="351"/>
      <c r="M198" s="351"/>
      <c r="N198" s="351"/>
      <c r="O198" s="351"/>
      <c r="P198" s="351"/>
      <c r="Q198" s="351"/>
      <c r="R198" s="351"/>
      <c r="S198" s="351"/>
      <c r="T198" s="351"/>
      <c r="U198" s="351"/>
      <c r="V198" s="351"/>
      <c r="W198" s="351"/>
      <c r="X198" s="351"/>
      <c r="Y198" s="351"/>
      <c r="Z198" s="351"/>
      <c r="AA198" s="351"/>
      <c r="AB198" s="351"/>
      <c r="AC198" s="351"/>
      <c r="AD198" s="351"/>
      <c r="AE198" s="351"/>
      <c r="AF198" s="351"/>
      <c r="AG198" s="351"/>
      <c r="AH198" s="351"/>
      <c r="AI198" s="351"/>
      <c r="AJ198" s="351"/>
      <c r="AK198" s="351"/>
      <c r="AL198" s="351"/>
      <c r="AM198" s="351"/>
      <c r="AN198" s="351"/>
      <c r="AO198" s="351"/>
      <c r="AP198" s="351"/>
      <c r="AQ198" s="351"/>
      <c r="AR198" s="351"/>
      <c r="AS198" s="351"/>
      <c r="AT198" s="351"/>
      <c r="AU198" s="351"/>
      <c r="AV198" s="351"/>
      <c r="AW198" s="351"/>
      <c r="AX198" s="351"/>
      <c r="AY198" s="351"/>
      <c r="AZ198" s="351"/>
      <c r="BA198" s="351"/>
      <c r="BB198" s="351"/>
      <c r="BC198" s="351"/>
      <c r="BD198" s="351"/>
      <c r="BE198" s="351"/>
      <c r="BF198" s="351"/>
      <c r="BG198" s="351"/>
      <c r="BH198" s="351"/>
      <c r="BI198" s="351"/>
      <c r="BJ198" s="351"/>
      <c r="BK198" s="351"/>
      <c r="BL198" s="351"/>
      <c r="BM198" s="351"/>
      <c r="BN198" s="351"/>
      <c r="BO198" s="351"/>
      <c r="BP198" s="351"/>
      <c r="BQ198" s="351"/>
      <c r="BR198" s="351"/>
      <c r="BS198" s="351"/>
      <c r="BT198" s="351"/>
      <c r="BU198" s="351"/>
      <c r="BV198" s="351"/>
      <c r="BW198" s="351"/>
      <c r="BX198" s="351"/>
      <c r="BY198" s="351"/>
      <c r="BZ198" s="351"/>
      <c r="CA198" s="351"/>
      <c r="CB198" s="351"/>
      <c r="CC198" s="351"/>
      <c r="CD198" s="351"/>
      <c r="CE198" s="351"/>
      <c r="CF198" s="351"/>
      <c r="CG198" s="351"/>
      <c r="CH198" s="351"/>
      <c r="CI198" s="351"/>
      <c r="CJ198" s="351"/>
      <c r="CK198" s="351"/>
      <c r="CL198" s="351"/>
      <c r="CM198" s="351"/>
      <c r="CN198" s="351"/>
      <c r="CO198" s="351"/>
      <c r="CP198" s="351"/>
      <c r="CQ198" s="351"/>
      <c r="CR198" s="351"/>
      <c r="CS198" s="351"/>
      <c r="CT198" s="351"/>
      <c r="CU198" s="351"/>
      <c r="CV198" s="351"/>
      <c r="CW198" s="351"/>
      <c r="CX198" s="351"/>
      <c r="CY198" s="351"/>
      <c r="CZ198" s="351"/>
      <c r="DA198" s="351"/>
      <c r="DB198" s="351"/>
      <c r="DC198" s="351"/>
      <c r="DD198" s="351"/>
      <c r="DE198" s="351"/>
      <c r="DF198" s="351"/>
      <c r="DG198" s="351"/>
      <c r="DH198" s="351"/>
      <c r="DI198" s="351"/>
      <c r="DJ198" s="351"/>
      <c r="DK198" s="351"/>
      <c r="DL198" s="351"/>
      <c r="DM198" s="351"/>
      <c r="DN198" s="351"/>
      <c r="DO198" s="351"/>
      <c r="DP198" s="351"/>
      <c r="DQ198" s="351"/>
      <c r="DR198" s="351"/>
      <c r="DS198" s="351"/>
      <c r="DT198" s="351"/>
      <c r="DU198" s="351"/>
      <c r="DV198" s="351"/>
      <c r="DW198" s="351"/>
      <c r="DX198" s="351"/>
      <c r="DY198" s="351"/>
      <c r="DZ198" s="351"/>
      <c r="EA198" s="351"/>
      <c r="EB198" s="351"/>
      <c r="EC198" s="351"/>
      <c r="ED198" s="351"/>
      <c r="EE198" s="351"/>
      <c r="EF198" s="351"/>
      <c r="EG198" s="351"/>
      <c r="EH198" s="351"/>
      <c r="EI198" s="351"/>
      <c r="EJ198" s="351"/>
      <c r="EK198" s="351"/>
      <c r="EL198" s="351"/>
      <c r="EM198" s="351"/>
      <c r="EN198" s="351"/>
      <c r="EO198" s="351"/>
      <c r="EP198" s="351"/>
      <c r="EQ198" s="351"/>
      <c r="ER198" s="351"/>
      <c r="ES198" s="351"/>
      <c r="ET198" s="351"/>
      <c r="EU198" s="351"/>
      <c r="EV198" s="351"/>
      <c r="EW198" s="351"/>
      <c r="EX198" s="351"/>
    </row>
    <row r="199" spans="2:154" s="368" customFormat="1">
      <c r="B199" s="220"/>
      <c r="E199" s="220"/>
      <c r="I199" s="220"/>
      <c r="J199" s="351"/>
      <c r="K199" s="351"/>
      <c r="L199" s="351"/>
      <c r="M199" s="351"/>
      <c r="N199" s="351"/>
      <c r="O199" s="351"/>
      <c r="P199" s="351"/>
      <c r="Q199" s="351"/>
      <c r="R199" s="351"/>
      <c r="S199" s="351"/>
      <c r="T199" s="351"/>
      <c r="U199" s="351"/>
      <c r="V199" s="351"/>
      <c r="W199" s="351"/>
      <c r="X199" s="351"/>
      <c r="Y199" s="351"/>
      <c r="Z199" s="351"/>
      <c r="AA199" s="351"/>
      <c r="AB199" s="351"/>
      <c r="AC199" s="351"/>
      <c r="AD199" s="351"/>
      <c r="AE199" s="351"/>
      <c r="AF199" s="351"/>
      <c r="AG199" s="351"/>
      <c r="AH199" s="351"/>
      <c r="AI199" s="351"/>
      <c r="AJ199" s="351"/>
      <c r="AK199" s="351"/>
      <c r="AL199" s="351"/>
      <c r="AM199" s="351"/>
      <c r="AN199" s="351"/>
      <c r="AO199" s="351"/>
      <c r="AP199" s="351"/>
      <c r="AQ199" s="351"/>
      <c r="AR199" s="351"/>
      <c r="AS199" s="351"/>
      <c r="AT199" s="351"/>
      <c r="AU199" s="351"/>
      <c r="AV199" s="351"/>
      <c r="AW199" s="351"/>
      <c r="AX199" s="351"/>
      <c r="AY199" s="351"/>
      <c r="AZ199" s="351"/>
      <c r="BA199" s="351"/>
      <c r="BB199" s="351"/>
      <c r="BC199" s="351"/>
      <c r="BD199" s="351"/>
      <c r="BE199" s="351"/>
      <c r="BF199" s="351"/>
      <c r="BG199" s="351"/>
      <c r="BH199" s="351"/>
      <c r="BI199" s="351"/>
      <c r="BJ199" s="351"/>
      <c r="BK199" s="351"/>
      <c r="BL199" s="351"/>
      <c r="BM199" s="351"/>
      <c r="BN199" s="351"/>
      <c r="BO199" s="351"/>
      <c r="BP199" s="351"/>
      <c r="BQ199" s="351"/>
      <c r="BR199" s="351"/>
      <c r="BS199" s="351"/>
      <c r="BT199" s="351"/>
      <c r="BU199" s="351"/>
      <c r="BV199" s="351"/>
      <c r="BW199" s="351"/>
      <c r="BX199" s="351"/>
      <c r="BY199" s="351"/>
      <c r="BZ199" s="351"/>
      <c r="CA199" s="351"/>
      <c r="CB199" s="351"/>
      <c r="CC199" s="351"/>
      <c r="CD199" s="351"/>
      <c r="CE199" s="351"/>
      <c r="CF199" s="351"/>
      <c r="CG199" s="351"/>
      <c r="CH199" s="351"/>
      <c r="CI199" s="351"/>
      <c r="CJ199" s="351"/>
      <c r="CK199" s="351"/>
      <c r="CL199" s="351"/>
      <c r="CM199" s="351"/>
      <c r="CN199" s="351"/>
      <c r="CO199" s="351"/>
      <c r="CP199" s="351"/>
      <c r="CQ199" s="351"/>
      <c r="CR199" s="351"/>
      <c r="CS199" s="351"/>
      <c r="CT199" s="351"/>
      <c r="CU199" s="351"/>
      <c r="CV199" s="351"/>
      <c r="CW199" s="351"/>
      <c r="CX199" s="351"/>
      <c r="CY199" s="351"/>
      <c r="CZ199" s="351"/>
      <c r="DA199" s="351"/>
      <c r="DB199" s="351"/>
      <c r="DC199" s="351"/>
      <c r="DD199" s="351"/>
      <c r="DE199" s="351"/>
      <c r="DF199" s="351"/>
      <c r="DG199" s="351"/>
      <c r="DH199" s="351"/>
      <c r="DI199" s="351"/>
      <c r="DJ199" s="351"/>
      <c r="DK199" s="351"/>
      <c r="DL199" s="351"/>
      <c r="DM199" s="351"/>
      <c r="DN199" s="351"/>
      <c r="DO199" s="351"/>
      <c r="DP199" s="351"/>
      <c r="DQ199" s="351"/>
      <c r="DR199" s="351"/>
      <c r="DS199" s="351"/>
      <c r="DT199" s="351"/>
      <c r="DU199" s="351"/>
      <c r="DV199" s="351"/>
      <c r="DW199" s="351"/>
      <c r="DX199" s="351"/>
      <c r="DY199" s="351"/>
      <c r="DZ199" s="351"/>
      <c r="EA199" s="351"/>
      <c r="EB199" s="351"/>
      <c r="EC199" s="351"/>
      <c r="ED199" s="351"/>
      <c r="EE199" s="351"/>
      <c r="EF199" s="351"/>
      <c r="EG199" s="351"/>
      <c r="EH199" s="351"/>
      <c r="EI199" s="351"/>
      <c r="EJ199" s="351"/>
      <c r="EK199" s="351"/>
      <c r="EL199" s="351"/>
      <c r="EM199" s="351"/>
      <c r="EN199" s="351"/>
      <c r="EO199" s="351"/>
      <c r="EP199" s="351"/>
      <c r="EQ199" s="351"/>
      <c r="ER199" s="351"/>
      <c r="ES199" s="351"/>
      <c r="ET199" s="351"/>
      <c r="EU199" s="351"/>
      <c r="EV199" s="351"/>
      <c r="EW199" s="351"/>
      <c r="EX199" s="351"/>
    </row>
    <row r="200" spans="2:154" s="368" customFormat="1">
      <c r="B200" s="220"/>
      <c r="E200" s="220"/>
      <c r="I200" s="220"/>
      <c r="J200" s="351"/>
      <c r="K200" s="351"/>
      <c r="L200" s="351"/>
      <c r="M200" s="351"/>
      <c r="N200" s="351"/>
      <c r="O200" s="351"/>
      <c r="P200" s="351"/>
      <c r="Q200" s="351"/>
      <c r="R200" s="351"/>
      <c r="S200" s="351"/>
      <c r="T200" s="351"/>
      <c r="U200" s="351"/>
      <c r="V200" s="351"/>
      <c r="W200" s="351"/>
      <c r="X200" s="351"/>
      <c r="Y200" s="351"/>
      <c r="Z200" s="351"/>
      <c r="AA200" s="351"/>
      <c r="AB200" s="351"/>
      <c r="AC200" s="351"/>
      <c r="AD200" s="351"/>
      <c r="AE200" s="351"/>
      <c r="AF200" s="351"/>
      <c r="AG200" s="351"/>
      <c r="AH200" s="351"/>
      <c r="AI200" s="351"/>
      <c r="AJ200" s="351"/>
      <c r="AK200" s="351"/>
      <c r="AL200" s="351"/>
      <c r="AM200" s="351"/>
      <c r="AN200" s="351"/>
      <c r="AO200" s="351"/>
      <c r="AP200" s="351"/>
      <c r="AQ200" s="351"/>
      <c r="AR200" s="351"/>
      <c r="AS200" s="351"/>
      <c r="AT200" s="351"/>
      <c r="AU200" s="351"/>
      <c r="AV200" s="351"/>
      <c r="AW200" s="351"/>
      <c r="AX200" s="351"/>
      <c r="AY200" s="351"/>
      <c r="AZ200" s="351"/>
      <c r="BA200" s="351"/>
      <c r="BB200" s="351"/>
      <c r="BC200" s="351"/>
      <c r="BD200" s="351"/>
      <c r="BE200" s="351"/>
      <c r="BF200" s="351"/>
      <c r="BG200" s="351"/>
      <c r="BH200" s="351"/>
      <c r="BI200" s="351"/>
      <c r="BJ200" s="351"/>
      <c r="BK200" s="351"/>
      <c r="BL200" s="351"/>
      <c r="BM200" s="351"/>
      <c r="BN200" s="351"/>
      <c r="BO200" s="351"/>
      <c r="BP200" s="351"/>
      <c r="BQ200" s="351"/>
      <c r="BR200" s="351"/>
      <c r="BS200" s="351"/>
      <c r="BT200" s="351"/>
      <c r="BU200" s="351"/>
      <c r="BV200" s="351"/>
      <c r="BW200" s="351"/>
      <c r="BX200" s="351"/>
      <c r="BY200" s="351"/>
      <c r="BZ200" s="351"/>
      <c r="CA200" s="351"/>
      <c r="CB200" s="351"/>
      <c r="CC200" s="351"/>
      <c r="CD200" s="351"/>
      <c r="CE200" s="351"/>
      <c r="CF200" s="351"/>
      <c r="CG200" s="351"/>
      <c r="CH200" s="351"/>
      <c r="CI200" s="351"/>
      <c r="CJ200" s="351"/>
      <c r="CK200" s="351"/>
      <c r="CL200" s="351"/>
      <c r="CM200" s="351"/>
      <c r="CN200" s="351"/>
      <c r="CO200" s="351"/>
      <c r="CP200" s="351"/>
      <c r="CQ200" s="351"/>
      <c r="CR200" s="351"/>
      <c r="CS200" s="351"/>
      <c r="CT200" s="351"/>
      <c r="CU200" s="351"/>
      <c r="CV200" s="351"/>
      <c r="CW200" s="351"/>
      <c r="CX200" s="351"/>
      <c r="CY200" s="351"/>
      <c r="CZ200" s="351"/>
      <c r="DA200" s="351"/>
      <c r="DB200" s="351"/>
      <c r="DC200" s="351"/>
      <c r="DD200" s="351"/>
      <c r="DE200" s="351"/>
      <c r="DF200" s="351"/>
      <c r="DG200" s="351"/>
      <c r="DH200" s="351"/>
      <c r="DI200" s="351"/>
      <c r="DJ200" s="351"/>
      <c r="DK200" s="351"/>
      <c r="DL200" s="351"/>
      <c r="DM200" s="351"/>
      <c r="DN200" s="351"/>
      <c r="DO200" s="351"/>
      <c r="DP200" s="351"/>
      <c r="DQ200" s="351"/>
      <c r="DR200" s="351"/>
      <c r="DS200" s="351"/>
      <c r="DT200" s="351"/>
      <c r="DU200" s="351"/>
      <c r="DV200" s="351"/>
      <c r="DW200" s="351"/>
      <c r="DX200" s="351"/>
      <c r="DY200" s="351"/>
      <c r="DZ200" s="351"/>
      <c r="EA200" s="351"/>
      <c r="EB200" s="351"/>
      <c r="EC200" s="351"/>
      <c r="ED200" s="351"/>
      <c r="EE200" s="351"/>
      <c r="EF200" s="351"/>
      <c r="EG200" s="351"/>
      <c r="EH200" s="351"/>
      <c r="EI200" s="351"/>
      <c r="EJ200" s="351"/>
      <c r="EK200" s="351"/>
      <c r="EL200" s="351"/>
      <c r="EM200" s="351"/>
      <c r="EN200" s="351"/>
      <c r="EO200" s="351"/>
      <c r="EP200" s="351"/>
      <c r="EQ200" s="351"/>
      <c r="ER200" s="351"/>
      <c r="ES200" s="351"/>
      <c r="ET200" s="351"/>
      <c r="EU200" s="351"/>
      <c r="EV200" s="351"/>
      <c r="EW200" s="351"/>
      <c r="EX200" s="351"/>
    </row>
    <row r="201" spans="2:154" s="368" customFormat="1">
      <c r="B201" s="220"/>
      <c r="E201" s="220"/>
      <c r="I201" s="220"/>
      <c r="J201" s="351"/>
      <c r="K201" s="351"/>
      <c r="L201" s="351"/>
      <c r="M201" s="351"/>
      <c r="N201" s="351"/>
      <c r="O201" s="351"/>
      <c r="P201" s="351"/>
      <c r="Q201" s="351"/>
      <c r="R201" s="351"/>
      <c r="S201" s="351"/>
      <c r="T201" s="351"/>
      <c r="U201" s="351"/>
      <c r="V201" s="351"/>
      <c r="W201" s="351"/>
      <c r="X201" s="351"/>
      <c r="Y201" s="351"/>
      <c r="Z201" s="351"/>
      <c r="AA201" s="351"/>
      <c r="AB201" s="351"/>
      <c r="AC201" s="351"/>
      <c r="AD201" s="351"/>
      <c r="AE201" s="351"/>
      <c r="AF201" s="351"/>
      <c r="AG201" s="351"/>
      <c r="AH201" s="351"/>
      <c r="AI201" s="351"/>
      <c r="AJ201" s="351"/>
      <c r="AK201" s="351"/>
      <c r="AL201" s="351"/>
      <c r="AM201" s="351"/>
      <c r="AN201" s="351"/>
      <c r="AO201" s="351"/>
      <c r="AP201" s="351"/>
      <c r="AQ201" s="351"/>
      <c r="AR201" s="351"/>
      <c r="AS201" s="351"/>
      <c r="AT201" s="351"/>
      <c r="AU201" s="351"/>
      <c r="AV201" s="351"/>
      <c r="AW201" s="351"/>
      <c r="AX201" s="351"/>
      <c r="AY201" s="351"/>
      <c r="AZ201" s="351"/>
      <c r="BA201" s="351"/>
      <c r="BB201" s="351"/>
      <c r="BC201" s="351"/>
      <c r="BD201" s="351"/>
      <c r="BE201" s="351"/>
      <c r="BF201" s="351"/>
      <c r="BG201" s="351"/>
      <c r="BH201" s="351"/>
      <c r="BI201" s="351"/>
      <c r="BJ201" s="351"/>
      <c r="BK201" s="351"/>
      <c r="BL201" s="351"/>
      <c r="BM201" s="351"/>
      <c r="BN201" s="351"/>
      <c r="BO201" s="351"/>
      <c r="BP201" s="351"/>
      <c r="BQ201" s="351"/>
      <c r="BR201" s="351"/>
      <c r="BS201" s="351"/>
      <c r="BT201" s="351"/>
      <c r="BU201" s="351"/>
      <c r="BV201" s="351"/>
      <c r="BW201" s="351"/>
      <c r="BX201" s="351"/>
      <c r="BY201" s="351"/>
      <c r="BZ201" s="351"/>
      <c r="CA201" s="351"/>
      <c r="CB201" s="351"/>
      <c r="CC201" s="351"/>
      <c r="CD201" s="351"/>
      <c r="CE201" s="351"/>
      <c r="CF201" s="351"/>
      <c r="CG201" s="351"/>
      <c r="CH201" s="351"/>
      <c r="CI201" s="351"/>
      <c r="CJ201" s="351"/>
      <c r="CK201" s="351"/>
      <c r="CL201" s="351"/>
      <c r="CM201" s="351"/>
      <c r="CN201" s="351"/>
      <c r="CO201" s="351"/>
      <c r="CP201" s="351"/>
      <c r="CQ201" s="351"/>
      <c r="CR201" s="351"/>
      <c r="CS201" s="351"/>
      <c r="CT201" s="351"/>
      <c r="CU201" s="351"/>
      <c r="CV201" s="351"/>
      <c r="CW201" s="351"/>
      <c r="CX201" s="351"/>
      <c r="CY201" s="351"/>
      <c r="CZ201" s="351"/>
      <c r="DA201" s="351"/>
      <c r="DB201" s="351"/>
      <c r="DC201" s="351"/>
      <c r="DD201" s="351"/>
      <c r="DE201" s="351"/>
      <c r="DF201" s="351"/>
      <c r="DG201" s="351"/>
      <c r="DH201" s="351"/>
      <c r="DI201" s="351"/>
      <c r="DJ201" s="351"/>
      <c r="DK201" s="351"/>
      <c r="DL201" s="351"/>
      <c r="DM201" s="351"/>
      <c r="DN201" s="351"/>
      <c r="DO201" s="351"/>
      <c r="DP201" s="351"/>
      <c r="DQ201" s="351"/>
      <c r="DR201" s="351"/>
      <c r="DS201" s="351"/>
      <c r="DT201" s="351"/>
      <c r="DU201" s="351"/>
      <c r="DV201" s="351"/>
      <c r="DW201" s="351"/>
      <c r="DX201" s="351"/>
      <c r="DY201" s="351"/>
      <c r="DZ201" s="351"/>
      <c r="EA201" s="351"/>
      <c r="EB201" s="351"/>
      <c r="EC201" s="351"/>
      <c r="ED201" s="351"/>
      <c r="EE201" s="351"/>
      <c r="EF201" s="351"/>
      <c r="EG201" s="351"/>
      <c r="EH201" s="351"/>
      <c r="EI201" s="351"/>
      <c r="EJ201" s="351"/>
      <c r="EK201" s="351"/>
      <c r="EL201" s="351"/>
      <c r="EM201" s="351"/>
      <c r="EN201" s="351"/>
      <c r="EO201" s="351"/>
      <c r="EP201" s="351"/>
      <c r="EQ201" s="351"/>
      <c r="ER201" s="351"/>
      <c r="ES201" s="351"/>
      <c r="ET201" s="351"/>
      <c r="EU201" s="351"/>
      <c r="EV201" s="351"/>
      <c r="EW201" s="351"/>
      <c r="EX201" s="351"/>
    </row>
    <row r="202" spans="2:154" s="368" customFormat="1">
      <c r="B202" s="220"/>
      <c r="E202" s="220"/>
      <c r="I202" s="220"/>
      <c r="J202" s="351"/>
      <c r="K202" s="351"/>
      <c r="L202" s="351"/>
      <c r="M202" s="351"/>
      <c r="N202" s="351"/>
      <c r="O202" s="351"/>
      <c r="P202" s="351"/>
      <c r="Q202" s="351"/>
      <c r="R202" s="351"/>
      <c r="S202" s="351"/>
      <c r="T202" s="351"/>
      <c r="U202" s="351"/>
      <c r="V202" s="351"/>
      <c r="W202" s="351"/>
      <c r="X202" s="351"/>
      <c r="Y202" s="351"/>
      <c r="Z202" s="351"/>
      <c r="AA202" s="351"/>
      <c r="AB202" s="351"/>
      <c r="AC202" s="351"/>
      <c r="AD202" s="351"/>
      <c r="AE202" s="351"/>
      <c r="AF202" s="351"/>
      <c r="AG202" s="351"/>
      <c r="AH202" s="351"/>
      <c r="AI202" s="351"/>
      <c r="AJ202" s="351"/>
      <c r="AK202" s="351"/>
      <c r="AL202" s="351"/>
      <c r="AM202" s="351"/>
      <c r="AN202" s="351"/>
      <c r="AO202" s="351"/>
      <c r="AP202" s="351"/>
      <c r="AQ202" s="351"/>
      <c r="AR202" s="351"/>
      <c r="AS202" s="351"/>
      <c r="AT202" s="351"/>
      <c r="AU202" s="351"/>
      <c r="AV202" s="351"/>
      <c r="AW202" s="351"/>
      <c r="AX202" s="351"/>
      <c r="AY202" s="351"/>
      <c r="AZ202" s="351"/>
      <c r="BA202" s="351"/>
      <c r="BB202" s="351"/>
      <c r="BC202" s="351"/>
      <c r="BD202" s="351"/>
      <c r="BE202" s="351"/>
      <c r="BF202" s="351"/>
      <c r="BG202" s="351"/>
      <c r="BH202" s="351"/>
      <c r="BI202" s="351"/>
      <c r="BJ202" s="351"/>
      <c r="BK202" s="351"/>
      <c r="BL202" s="351"/>
      <c r="BM202" s="351"/>
      <c r="BN202" s="351"/>
      <c r="BO202" s="351"/>
      <c r="BP202" s="351"/>
      <c r="BQ202" s="351"/>
      <c r="BR202" s="351"/>
      <c r="BS202" s="351"/>
      <c r="BT202" s="351"/>
      <c r="BU202" s="351"/>
      <c r="BV202" s="351"/>
      <c r="BW202" s="351"/>
      <c r="BX202" s="351"/>
      <c r="BY202" s="351"/>
      <c r="BZ202" s="351"/>
      <c r="CA202" s="351"/>
      <c r="CB202" s="351"/>
      <c r="CC202" s="351"/>
      <c r="CD202" s="351"/>
      <c r="CE202" s="351"/>
      <c r="CF202" s="351"/>
      <c r="CG202" s="351"/>
      <c r="CH202" s="351"/>
      <c r="CI202" s="351"/>
      <c r="CJ202" s="351"/>
      <c r="CK202" s="351"/>
      <c r="CL202" s="351"/>
      <c r="CM202" s="351"/>
      <c r="CN202" s="351"/>
      <c r="CO202" s="351"/>
      <c r="CP202" s="351"/>
      <c r="CQ202" s="351"/>
      <c r="CR202" s="351"/>
      <c r="CS202" s="351"/>
      <c r="CT202" s="351"/>
      <c r="CU202" s="351"/>
      <c r="CV202" s="351"/>
      <c r="CW202" s="351"/>
      <c r="CX202" s="351"/>
      <c r="CY202" s="351"/>
      <c r="CZ202" s="351"/>
      <c r="DA202" s="351"/>
      <c r="DB202" s="351"/>
      <c r="DC202" s="351"/>
      <c r="DD202" s="351"/>
      <c r="DE202" s="351"/>
      <c r="DF202" s="351"/>
      <c r="DG202" s="351"/>
      <c r="DH202" s="351"/>
      <c r="DI202" s="351"/>
      <c r="DJ202" s="351"/>
      <c r="DK202" s="351"/>
      <c r="DL202" s="351"/>
      <c r="DM202" s="351"/>
      <c r="DN202" s="351"/>
      <c r="DO202" s="351"/>
      <c r="DP202" s="351"/>
      <c r="DQ202" s="351"/>
      <c r="DR202" s="351"/>
      <c r="DS202" s="351"/>
      <c r="DT202" s="351"/>
      <c r="DU202" s="351"/>
      <c r="DV202" s="351"/>
      <c r="DW202" s="351"/>
      <c r="DX202" s="351"/>
      <c r="DY202" s="351"/>
      <c r="DZ202" s="351"/>
      <c r="EA202" s="351"/>
      <c r="EB202" s="351"/>
      <c r="EC202" s="351"/>
      <c r="ED202" s="351"/>
      <c r="EE202" s="351"/>
      <c r="EF202" s="351"/>
      <c r="EG202" s="351"/>
      <c r="EH202" s="351"/>
      <c r="EI202" s="351"/>
      <c r="EJ202" s="351"/>
      <c r="EK202" s="351"/>
      <c r="EL202" s="351"/>
      <c r="EM202" s="351"/>
      <c r="EN202" s="351"/>
      <c r="EO202" s="351"/>
      <c r="EP202" s="351"/>
      <c r="EQ202" s="351"/>
      <c r="ER202" s="351"/>
      <c r="ES202" s="351"/>
      <c r="ET202" s="351"/>
      <c r="EU202" s="351"/>
      <c r="EV202" s="351"/>
      <c r="EW202" s="351"/>
      <c r="EX202" s="351"/>
    </row>
    <row r="203" spans="2:154" s="368" customFormat="1">
      <c r="B203" s="220"/>
      <c r="E203" s="220"/>
      <c r="I203" s="220"/>
      <c r="J203" s="351"/>
      <c r="K203" s="351"/>
      <c r="L203" s="351"/>
      <c r="M203" s="351"/>
      <c r="N203" s="351"/>
      <c r="O203" s="351"/>
      <c r="P203" s="351"/>
      <c r="Q203" s="351"/>
      <c r="R203" s="351"/>
      <c r="S203" s="351"/>
      <c r="T203" s="351"/>
      <c r="U203" s="351"/>
      <c r="V203" s="351"/>
      <c r="W203" s="351"/>
      <c r="X203" s="351"/>
      <c r="Y203" s="351"/>
      <c r="Z203" s="351"/>
      <c r="AA203" s="351"/>
      <c r="AB203" s="351"/>
      <c r="AC203" s="351"/>
      <c r="AD203" s="351"/>
      <c r="AE203" s="351"/>
      <c r="AF203" s="351"/>
      <c r="AG203" s="351"/>
      <c r="AH203" s="351"/>
      <c r="AI203" s="351"/>
      <c r="AJ203" s="351"/>
      <c r="AK203" s="351"/>
      <c r="AL203" s="351"/>
      <c r="AM203" s="351"/>
      <c r="AN203" s="351"/>
      <c r="AO203" s="351"/>
      <c r="AP203" s="351"/>
      <c r="AQ203" s="351"/>
      <c r="AR203" s="351"/>
      <c r="AS203" s="351"/>
      <c r="AT203" s="351"/>
      <c r="AU203" s="351"/>
      <c r="AV203" s="351"/>
      <c r="AW203" s="351"/>
      <c r="AX203" s="351"/>
      <c r="AY203" s="351"/>
      <c r="AZ203" s="351"/>
      <c r="BA203" s="351"/>
      <c r="BB203" s="351"/>
      <c r="BC203" s="351"/>
      <c r="BD203" s="351"/>
      <c r="BE203" s="351"/>
      <c r="BF203" s="351"/>
      <c r="BG203" s="351"/>
      <c r="BH203" s="351"/>
      <c r="BI203" s="351"/>
      <c r="BJ203" s="351"/>
      <c r="BK203" s="351"/>
      <c r="BL203" s="351"/>
      <c r="BM203" s="351"/>
      <c r="BN203" s="351"/>
      <c r="BO203" s="351"/>
      <c r="BP203" s="351"/>
      <c r="BQ203" s="351"/>
      <c r="BR203" s="351"/>
      <c r="BS203" s="351"/>
      <c r="BT203" s="351"/>
      <c r="BU203" s="351"/>
      <c r="BV203" s="351"/>
      <c r="BW203" s="351"/>
      <c r="BX203" s="351"/>
      <c r="BY203" s="351"/>
      <c r="BZ203" s="351"/>
      <c r="CA203" s="351"/>
      <c r="CB203" s="351"/>
      <c r="CC203" s="351"/>
      <c r="CD203" s="351"/>
      <c r="CE203" s="351"/>
      <c r="CF203" s="351"/>
      <c r="CG203" s="351"/>
      <c r="CH203" s="351"/>
      <c r="CI203" s="351"/>
      <c r="CJ203" s="351"/>
      <c r="CK203" s="351"/>
      <c r="CL203" s="351"/>
      <c r="CM203" s="351"/>
      <c r="CN203" s="351"/>
      <c r="CO203" s="351"/>
      <c r="CP203" s="351"/>
      <c r="CQ203" s="351"/>
      <c r="CR203" s="351"/>
      <c r="CS203" s="351"/>
      <c r="CT203" s="351"/>
      <c r="CU203" s="351"/>
      <c r="CV203" s="351"/>
      <c r="CW203" s="351"/>
      <c r="CX203" s="351"/>
      <c r="CY203" s="351"/>
      <c r="CZ203" s="351"/>
      <c r="DA203" s="351"/>
      <c r="DB203" s="351"/>
      <c r="DC203" s="351"/>
      <c r="DD203" s="351"/>
      <c r="DE203" s="351"/>
      <c r="DF203" s="351"/>
      <c r="DG203" s="351"/>
      <c r="DH203" s="351"/>
      <c r="DI203" s="351"/>
      <c r="DJ203" s="351"/>
      <c r="DK203" s="351"/>
      <c r="DL203" s="351"/>
      <c r="DM203" s="351"/>
      <c r="DN203" s="351"/>
      <c r="DO203" s="351"/>
      <c r="DP203" s="351"/>
      <c r="DQ203" s="351"/>
      <c r="DR203" s="351"/>
      <c r="DS203" s="351"/>
      <c r="DT203" s="351"/>
      <c r="DU203" s="351"/>
      <c r="DV203" s="351"/>
      <c r="DW203" s="351"/>
      <c r="DX203" s="351"/>
      <c r="DY203" s="351"/>
      <c r="DZ203" s="351"/>
      <c r="EA203" s="351"/>
      <c r="EB203" s="351"/>
      <c r="EC203" s="351"/>
      <c r="ED203" s="351"/>
      <c r="EE203" s="351"/>
      <c r="EF203" s="351"/>
      <c r="EG203" s="351"/>
      <c r="EH203" s="351"/>
      <c r="EI203" s="351"/>
      <c r="EJ203" s="351"/>
      <c r="EK203" s="351"/>
      <c r="EL203" s="351"/>
      <c r="EM203" s="351"/>
      <c r="EN203" s="351"/>
      <c r="EO203" s="351"/>
      <c r="EP203" s="351"/>
      <c r="EQ203" s="351"/>
      <c r="ER203" s="351"/>
      <c r="ES203" s="351"/>
      <c r="ET203" s="351"/>
      <c r="EU203" s="351"/>
      <c r="EV203" s="351"/>
      <c r="EW203" s="351"/>
      <c r="EX203" s="351"/>
    </row>
    <row r="204" spans="2:154" s="368" customFormat="1">
      <c r="B204" s="220"/>
      <c r="E204" s="220"/>
      <c r="I204" s="220"/>
      <c r="J204" s="351"/>
      <c r="K204" s="351"/>
      <c r="L204" s="351"/>
      <c r="M204" s="351"/>
      <c r="N204" s="351"/>
      <c r="O204" s="351"/>
      <c r="P204" s="351"/>
      <c r="Q204" s="351"/>
      <c r="R204" s="351"/>
      <c r="S204" s="351"/>
      <c r="T204" s="351"/>
      <c r="U204" s="351"/>
      <c r="V204" s="351"/>
      <c r="W204" s="351"/>
      <c r="X204" s="351"/>
      <c r="Y204" s="351"/>
      <c r="Z204" s="351"/>
      <c r="AA204" s="351"/>
      <c r="AB204" s="351"/>
      <c r="AC204" s="351"/>
      <c r="AD204" s="351"/>
      <c r="AE204" s="351"/>
      <c r="AF204" s="351"/>
      <c r="AG204" s="351"/>
      <c r="AH204" s="351"/>
      <c r="AI204" s="351"/>
      <c r="AJ204" s="351"/>
      <c r="AK204" s="351"/>
      <c r="AL204" s="351"/>
      <c r="AM204" s="351"/>
      <c r="AN204" s="351"/>
      <c r="AO204" s="351"/>
      <c r="AP204" s="351"/>
      <c r="AQ204" s="351"/>
      <c r="AR204" s="351"/>
      <c r="AS204" s="351"/>
      <c r="AT204" s="351"/>
      <c r="AU204" s="351"/>
      <c r="AV204" s="351"/>
      <c r="AW204" s="351"/>
      <c r="AX204" s="351"/>
      <c r="AY204" s="351"/>
      <c r="AZ204" s="351"/>
      <c r="BA204" s="351"/>
      <c r="BB204" s="351"/>
      <c r="BC204" s="351"/>
      <c r="BD204" s="351"/>
      <c r="BE204" s="351"/>
      <c r="BF204" s="351"/>
      <c r="BG204" s="351"/>
      <c r="BH204" s="351"/>
      <c r="BI204" s="351"/>
      <c r="BJ204" s="351"/>
      <c r="BK204" s="351"/>
      <c r="BL204" s="351"/>
      <c r="BM204" s="351"/>
      <c r="BN204" s="351"/>
      <c r="BO204" s="351"/>
      <c r="BP204" s="351"/>
      <c r="BQ204" s="351"/>
      <c r="BR204" s="351"/>
      <c r="BS204" s="351"/>
      <c r="BT204" s="351"/>
      <c r="BU204" s="351"/>
      <c r="BV204" s="351"/>
      <c r="BW204" s="351"/>
      <c r="BX204" s="351"/>
      <c r="BY204" s="351"/>
      <c r="BZ204" s="351"/>
      <c r="CA204" s="351"/>
      <c r="CB204" s="351"/>
      <c r="CC204" s="351"/>
      <c r="CD204" s="351"/>
      <c r="CE204" s="351"/>
      <c r="CF204" s="351"/>
      <c r="CG204" s="351"/>
      <c r="CH204" s="351"/>
      <c r="CI204" s="351"/>
      <c r="CJ204" s="351"/>
      <c r="CK204" s="351"/>
      <c r="CL204" s="351"/>
      <c r="CM204" s="351"/>
      <c r="CN204" s="351"/>
      <c r="CO204" s="351"/>
      <c r="CP204" s="351"/>
      <c r="CQ204" s="351"/>
      <c r="CR204" s="351"/>
      <c r="CS204" s="351"/>
      <c r="CT204" s="351"/>
      <c r="CU204" s="351"/>
      <c r="CV204" s="351"/>
      <c r="CW204" s="351"/>
      <c r="CX204" s="351"/>
      <c r="CY204" s="351"/>
      <c r="CZ204" s="351"/>
      <c r="DA204" s="351"/>
      <c r="DB204" s="351"/>
      <c r="DC204" s="351"/>
      <c r="DD204" s="351"/>
      <c r="DE204" s="351"/>
      <c r="DF204" s="351"/>
      <c r="DG204" s="351"/>
      <c r="DH204" s="351"/>
      <c r="DI204" s="351"/>
      <c r="DJ204" s="351"/>
      <c r="DK204" s="351"/>
      <c r="DL204" s="351"/>
      <c r="DM204" s="351"/>
      <c r="DN204" s="351"/>
      <c r="DO204" s="351"/>
      <c r="DP204" s="351"/>
      <c r="DQ204" s="351"/>
      <c r="DR204" s="351"/>
      <c r="DS204" s="351"/>
      <c r="DT204" s="351"/>
      <c r="DU204" s="351"/>
      <c r="DV204" s="351"/>
      <c r="DW204" s="351"/>
      <c r="DX204" s="351"/>
      <c r="DY204" s="351"/>
      <c r="DZ204" s="351"/>
      <c r="EA204" s="351"/>
      <c r="EB204" s="351"/>
      <c r="EC204" s="351"/>
      <c r="ED204" s="351"/>
      <c r="EE204" s="351"/>
      <c r="EF204" s="351"/>
      <c r="EG204" s="351"/>
      <c r="EH204" s="351"/>
      <c r="EI204" s="351"/>
      <c r="EJ204" s="351"/>
      <c r="EK204" s="351"/>
      <c r="EL204" s="351"/>
      <c r="EM204" s="351"/>
      <c r="EN204" s="351"/>
      <c r="EO204" s="351"/>
      <c r="EP204" s="351"/>
      <c r="EQ204" s="351"/>
      <c r="ER204" s="351"/>
      <c r="ES204" s="351"/>
      <c r="ET204" s="351"/>
      <c r="EU204" s="351"/>
      <c r="EV204" s="351"/>
      <c r="EW204" s="351"/>
      <c r="EX204" s="351"/>
    </row>
    <row r="205" spans="2:154" s="368" customFormat="1">
      <c r="B205" s="220"/>
      <c r="E205" s="220"/>
      <c r="I205" s="220"/>
      <c r="J205" s="351"/>
      <c r="K205" s="351"/>
      <c r="L205" s="351"/>
      <c r="M205" s="351"/>
      <c r="N205" s="351"/>
      <c r="O205" s="351"/>
      <c r="P205" s="351"/>
      <c r="Q205" s="351"/>
      <c r="R205" s="351"/>
      <c r="S205" s="351"/>
      <c r="T205" s="351"/>
      <c r="U205" s="351"/>
      <c r="V205" s="351"/>
      <c r="W205" s="351"/>
      <c r="X205" s="351"/>
      <c r="Y205" s="351"/>
      <c r="Z205" s="351"/>
      <c r="AA205" s="351"/>
      <c r="AB205" s="351"/>
      <c r="AC205" s="351"/>
      <c r="AD205" s="351"/>
      <c r="AE205" s="351"/>
      <c r="AF205" s="351"/>
      <c r="AG205" s="351"/>
      <c r="AH205" s="351"/>
      <c r="AI205" s="351"/>
      <c r="AJ205" s="351"/>
      <c r="AK205" s="351"/>
      <c r="AL205" s="351"/>
      <c r="AM205" s="351"/>
      <c r="AN205" s="351"/>
      <c r="AO205" s="351"/>
      <c r="AP205" s="351"/>
      <c r="AQ205" s="351"/>
      <c r="AR205" s="351"/>
      <c r="AS205" s="351"/>
      <c r="AT205" s="351"/>
      <c r="AU205" s="351"/>
      <c r="AV205" s="351"/>
      <c r="AW205" s="351"/>
      <c r="AX205" s="351"/>
      <c r="AY205" s="351"/>
      <c r="AZ205" s="351"/>
      <c r="BA205" s="351"/>
      <c r="BB205" s="351"/>
      <c r="BC205" s="351"/>
      <c r="BD205" s="351"/>
      <c r="BE205" s="351"/>
      <c r="BF205" s="351"/>
      <c r="BG205" s="351"/>
      <c r="BH205" s="351"/>
      <c r="BI205" s="351"/>
      <c r="BJ205" s="351"/>
      <c r="BK205" s="351"/>
      <c r="BL205" s="351"/>
      <c r="BM205" s="351"/>
      <c r="BN205" s="351"/>
      <c r="BO205" s="351"/>
      <c r="BP205" s="351"/>
      <c r="BQ205" s="351"/>
      <c r="BR205" s="351"/>
      <c r="BS205" s="351"/>
      <c r="BT205" s="351"/>
      <c r="BU205" s="351"/>
      <c r="BV205" s="351"/>
      <c r="BW205" s="351"/>
      <c r="BX205" s="351"/>
      <c r="BY205" s="351"/>
      <c r="BZ205" s="351"/>
      <c r="CA205" s="351"/>
      <c r="CB205" s="351"/>
      <c r="CC205" s="351"/>
      <c r="CD205" s="351"/>
      <c r="CE205" s="351"/>
      <c r="CF205" s="351"/>
      <c r="CG205" s="351"/>
      <c r="CH205" s="351"/>
      <c r="CI205" s="351"/>
      <c r="CJ205" s="351"/>
      <c r="CK205" s="351"/>
      <c r="CL205" s="351"/>
      <c r="CM205" s="351"/>
      <c r="CN205" s="351"/>
      <c r="CO205" s="351"/>
      <c r="CP205" s="351"/>
      <c r="CQ205" s="351"/>
      <c r="CR205" s="351"/>
      <c r="CS205" s="351"/>
      <c r="CT205" s="351"/>
      <c r="CU205" s="351"/>
      <c r="CV205" s="351"/>
      <c r="CW205" s="351"/>
      <c r="CX205" s="351"/>
      <c r="CY205" s="351"/>
      <c r="CZ205" s="351"/>
      <c r="DA205" s="351"/>
      <c r="DB205" s="351"/>
      <c r="DC205" s="351"/>
      <c r="DD205" s="351"/>
      <c r="DE205" s="351"/>
      <c r="DF205" s="351"/>
      <c r="DG205" s="351"/>
      <c r="DH205" s="351"/>
      <c r="DI205" s="351"/>
      <c r="DJ205" s="351"/>
      <c r="DK205" s="351"/>
      <c r="DL205" s="351"/>
      <c r="DM205" s="351"/>
      <c r="DN205" s="351"/>
      <c r="DO205" s="351"/>
      <c r="DP205" s="351"/>
      <c r="DQ205" s="351"/>
      <c r="DR205" s="351"/>
      <c r="DS205" s="351"/>
      <c r="DT205" s="351"/>
      <c r="DU205" s="351"/>
      <c r="DV205" s="351"/>
      <c r="DW205" s="351"/>
      <c r="DX205" s="351"/>
      <c r="DY205" s="351"/>
      <c r="DZ205" s="351"/>
      <c r="EA205" s="351"/>
      <c r="EB205" s="351"/>
      <c r="EC205" s="351"/>
      <c r="ED205" s="351"/>
      <c r="EE205" s="351"/>
      <c r="EF205" s="351"/>
      <c r="EG205" s="351"/>
      <c r="EH205" s="351"/>
      <c r="EI205" s="351"/>
      <c r="EJ205" s="351"/>
      <c r="EK205" s="351"/>
      <c r="EL205" s="351"/>
      <c r="EM205" s="351"/>
      <c r="EN205" s="351"/>
      <c r="EO205" s="351"/>
      <c r="EP205" s="351"/>
      <c r="EQ205" s="351"/>
      <c r="ER205" s="351"/>
      <c r="ES205" s="351"/>
      <c r="ET205" s="351"/>
      <c r="EU205" s="351"/>
      <c r="EV205" s="351"/>
      <c r="EW205" s="351"/>
      <c r="EX205" s="351"/>
    </row>
    <row r="206" spans="2:154" s="368" customFormat="1">
      <c r="B206" s="220"/>
      <c r="E206" s="220"/>
      <c r="I206" s="220"/>
      <c r="J206" s="351"/>
      <c r="K206" s="351"/>
      <c r="L206" s="351"/>
      <c r="M206" s="351"/>
      <c r="N206" s="351"/>
      <c r="O206" s="351"/>
      <c r="P206" s="351"/>
      <c r="Q206" s="351"/>
      <c r="R206" s="351"/>
      <c r="S206" s="351"/>
      <c r="T206" s="351"/>
      <c r="U206" s="351"/>
      <c r="V206" s="351"/>
      <c r="W206" s="351"/>
      <c r="X206" s="351"/>
      <c r="Y206" s="351"/>
      <c r="Z206" s="351"/>
      <c r="AA206" s="351"/>
      <c r="AB206" s="351"/>
      <c r="AC206" s="351"/>
      <c r="AD206" s="351"/>
      <c r="AE206" s="351"/>
      <c r="AF206" s="351"/>
      <c r="AG206" s="351"/>
      <c r="AH206" s="351"/>
      <c r="AI206" s="351"/>
      <c r="AJ206" s="351"/>
      <c r="AK206" s="351"/>
      <c r="AL206" s="351"/>
      <c r="AM206" s="351"/>
      <c r="AN206" s="351"/>
      <c r="AO206" s="351"/>
      <c r="AP206" s="351"/>
      <c r="AQ206" s="351"/>
      <c r="AR206" s="351"/>
      <c r="AS206" s="351"/>
      <c r="AT206" s="351"/>
      <c r="AU206" s="351"/>
      <c r="AV206" s="351"/>
      <c r="AW206" s="351"/>
      <c r="AX206" s="351"/>
      <c r="AY206" s="351"/>
      <c r="AZ206" s="351"/>
      <c r="BA206" s="351"/>
      <c r="BB206" s="351"/>
      <c r="BC206" s="351"/>
      <c r="BD206" s="351"/>
      <c r="BE206" s="351"/>
      <c r="BF206" s="351"/>
      <c r="BG206" s="351"/>
      <c r="BH206" s="351"/>
      <c r="BI206" s="351"/>
      <c r="BJ206" s="351"/>
      <c r="BK206" s="351"/>
      <c r="BL206" s="351"/>
      <c r="BM206" s="351"/>
      <c r="BN206" s="351"/>
      <c r="BO206" s="351"/>
      <c r="BP206" s="351"/>
      <c r="BQ206" s="351"/>
      <c r="BR206" s="351"/>
      <c r="BS206" s="351"/>
      <c r="BT206" s="351"/>
      <c r="BU206" s="351"/>
      <c r="BV206" s="351"/>
      <c r="BW206" s="351"/>
      <c r="BX206" s="351"/>
      <c r="BY206" s="351"/>
      <c r="BZ206" s="351"/>
      <c r="CA206" s="351"/>
      <c r="CB206" s="351"/>
      <c r="CC206" s="351"/>
      <c r="CD206" s="351"/>
      <c r="CE206" s="351"/>
      <c r="CF206" s="351"/>
      <c r="CG206" s="351"/>
      <c r="CH206" s="351"/>
      <c r="CI206" s="351"/>
      <c r="CJ206" s="351"/>
      <c r="CK206" s="351"/>
      <c r="CL206" s="351"/>
      <c r="CM206" s="351"/>
      <c r="CN206" s="351"/>
      <c r="CO206" s="351"/>
      <c r="CP206" s="351"/>
      <c r="CQ206" s="351"/>
      <c r="CR206" s="351"/>
      <c r="CS206" s="351"/>
      <c r="CT206" s="351"/>
      <c r="CU206" s="351"/>
      <c r="CV206" s="351"/>
      <c r="CW206" s="351"/>
      <c r="CX206" s="351"/>
      <c r="CY206" s="351"/>
      <c r="CZ206" s="351"/>
      <c r="DA206" s="351"/>
      <c r="DB206" s="351"/>
      <c r="DC206" s="351"/>
      <c r="DD206" s="351"/>
      <c r="DE206" s="351"/>
      <c r="DF206" s="351"/>
      <c r="DG206" s="351"/>
      <c r="DH206" s="351"/>
      <c r="DI206" s="351"/>
      <c r="DJ206" s="351"/>
      <c r="DK206" s="351"/>
      <c r="DL206" s="351"/>
      <c r="DM206" s="351"/>
      <c r="DN206" s="351"/>
      <c r="DO206" s="351"/>
      <c r="DP206" s="351"/>
      <c r="DQ206" s="351"/>
      <c r="DR206" s="351"/>
      <c r="DS206" s="351"/>
      <c r="DT206" s="351"/>
      <c r="DU206" s="351"/>
      <c r="DV206" s="351"/>
      <c r="DW206" s="351"/>
      <c r="DX206" s="351"/>
      <c r="DY206" s="351"/>
      <c r="DZ206" s="351"/>
      <c r="EA206" s="351"/>
      <c r="EB206" s="351"/>
      <c r="EC206" s="351"/>
      <c r="ED206" s="351"/>
      <c r="EE206" s="351"/>
      <c r="EF206" s="351"/>
      <c r="EG206" s="351"/>
      <c r="EH206" s="351"/>
      <c r="EI206" s="351"/>
      <c r="EJ206" s="351"/>
      <c r="EK206" s="351"/>
      <c r="EL206" s="351"/>
      <c r="EM206" s="351"/>
      <c r="EN206" s="351"/>
      <c r="EO206" s="351"/>
      <c r="EP206" s="351"/>
      <c r="EQ206" s="351"/>
      <c r="ER206" s="351"/>
      <c r="ES206" s="351"/>
      <c r="ET206" s="351"/>
      <c r="EU206" s="351"/>
      <c r="EV206" s="351"/>
      <c r="EW206" s="351"/>
      <c r="EX206" s="351"/>
    </row>
    <row r="207" spans="2:154" s="368" customFormat="1">
      <c r="B207" s="220"/>
      <c r="E207" s="220"/>
      <c r="I207" s="220"/>
      <c r="J207" s="351"/>
      <c r="K207" s="351"/>
      <c r="L207" s="351"/>
      <c r="M207" s="351"/>
      <c r="N207" s="351"/>
      <c r="O207" s="351"/>
      <c r="P207" s="351"/>
      <c r="Q207" s="351"/>
      <c r="R207" s="351"/>
      <c r="S207" s="351"/>
      <c r="T207" s="351"/>
      <c r="U207" s="351"/>
      <c r="V207" s="351"/>
      <c r="W207" s="351"/>
      <c r="X207" s="351"/>
      <c r="Y207" s="351"/>
      <c r="Z207" s="351"/>
      <c r="AA207" s="351"/>
      <c r="AB207" s="351"/>
      <c r="AC207" s="351"/>
      <c r="AD207" s="351"/>
      <c r="AE207" s="351"/>
      <c r="AF207" s="351"/>
      <c r="AG207" s="351"/>
      <c r="AH207" s="351"/>
      <c r="AI207" s="351"/>
      <c r="AJ207" s="351"/>
      <c r="AK207" s="351"/>
      <c r="AL207" s="351"/>
      <c r="AM207" s="351"/>
      <c r="AN207" s="351"/>
      <c r="AO207" s="351"/>
      <c r="AP207" s="351"/>
      <c r="AQ207" s="351"/>
      <c r="AR207" s="351"/>
      <c r="AS207" s="351"/>
      <c r="AT207" s="351"/>
      <c r="AU207" s="351"/>
      <c r="AV207" s="351"/>
      <c r="AW207" s="351"/>
      <c r="AX207" s="351"/>
      <c r="AY207" s="351"/>
      <c r="AZ207" s="351"/>
      <c r="BA207" s="351"/>
      <c r="BB207" s="351"/>
      <c r="BC207" s="351"/>
      <c r="BD207" s="351"/>
      <c r="BE207" s="351"/>
      <c r="BF207" s="351"/>
      <c r="BG207" s="351"/>
      <c r="BH207" s="351"/>
      <c r="BI207" s="351"/>
      <c r="BJ207" s="351"/>
      <c r="BK207" s="351"/>
      <c r="BL207" s="351"/>
      <c r="BM207" s="351"/>
      <c r="BN207" s="351"/>
      <c r="BO207" s="351"/>
      <c r="BP207" s="351"/>
      <c r="BQ207" s="351"/>
      <c r="BR207" s="351"/>
      <c r="BS207" s="351"/>
      <c r="BT207" s="351"/>
      <c r="BU207" s="351"/>
      <c r="BV207" s="351"/>
      <c r="BW207" s="351"/>
      <c r="BX207" s="351"/>
      <c r="BY207" s="351"/>
      <c r="BZ207" s="351"/>
      <c r="CA207" s="351"/>
      <c r="CB207" s="351"/>
      <c r="CC207" s="351"/>
      <c r="CD207" s="351"/>
      <c r="CE207" s="351"/>
      <c r="CF207" s="351"/>
      <c r="CG207" s="351"/>
      <c r="CH207" s="351"/>
      <c r="CI207" s="351"/>
      <c r="CJ207" s="351"/>
      <c r="CK207" s="351"/>
      <c r="CL207" s="351"/>
      <c r="CM207" s="351"/>
      <c r="CN207" s="351"/>
      <c r="CO207" s="351"/>
      <c r="CP207" s="351"/>
      <c r="CQ207" s="351"/>
      <c r="CR207" s="351"/>
      <c r="CS207" s="351"/>
      <c r="CT207" s="351"/>
      <c r="CU207" s="351"/>
      <c r="CV207" s="351"/>
      <c r="CW207" s="351"/>
      <c r="CX207" s="351"/>
      <c r="CY207" s="351"/>
      <c r="CZ207" s="351"/>
      <c r="DA207" s="351"/>
      <c r="DB207" s="351"/>
      <c r="DC207" s="351"/>
      <c r="DD207" s="351"/>
      <c r="DE207" s="351"/>
      <c r="DF207" s="351"/>
      <c r="DG207" s="351"/>
      <c r="DH207" s="351"/>
      <c r="DI207" s="351"/>
      <c r="DJ207" s="351"/>
      <c r="DK207" s="351"/>
      <c r="DL207" s="351"/>
      <c r="DM207" s="351"/>
      <c r="DN207" s="351"/>
      <c r="DO207" s="351"/>
      <c r="DP207" s="351"/>
      <c r="DQ207" s="351"/>
      <c r="DR207" s="351"/>
      <c r="DS207" s="351"/>
      <c r="DT207" s="351"/>
      <c r="DU207" s="351"/>
      <c r="DV207" s="351"/>
      <c r="DW207" s="351"/>
      <c r="DX207" s="351"/>
      <c r="DY207" s="351"/>
      <c r="DZ207" s="351"/>
      <c r="EA207" s="351"/>
      <c r="EB207" s="351"/>
      <c r="EC207" s="351"/>
      <c r="ED207" s="351"/>
      <c r="EE207" s="351"/>
      <c r="EF207" s="351"/>
      <c r="EG207" s="351"/>
      <c r="EH207" s="351"/>
      <c r="EI207" s="351"/>
      <c r="EJ207" s="351"/>
      <c r="EK207" s="351"/>
      <c r="EL207" s="351"/>
      <c r="EM207" s="351"/>
      <c r="EN207" s="351"/>
      <c r="EO207" s="351"/>
      <c r="EP207" s="351"/>
      <c r="EQ207" s="351"/>
      <c r="ER207" s="351"/>
      <c r="ES207" s="351"/>
      <c r="ET207" s="351"/>
      <c r="EU207" s="351"/>
      <c r="EV207" s="351"/>
      <c r="EW207" s="351"/>
      <c r="EX207" s="351"/>
    </row>
    <row r="208" spans="2:154" s="368" customFormat="1">
      <c r="B208" s="220"/>
      <c r="E208" s="220"/>
      <c r="I208" s="220"/>
      <c r="J208" s="351"/>
      <c r="K208" s="351"/>
      <c r="L208" s="351"/>
      <c r="M208" s="351"/>
      <c r="N208" s="351"/>
      <c r="O208" s="351"/>
      <c r="P208" s="351"/>
      <c r="Q208" s="351"/>
      <c r="R208" s="351"/>
      <c r="S208" s="351"/>
      <c r="T208" s="351"/>
      <c r="U208" s="351"/>
      <c r="V208" s="351"/>
      <c r="W208" s="351"/>
      <c r="X208" s="351"/>
      <c r="Y208" s="351"/>
      <c r="Z208" s="351"/>
      <c r="AA208" s="351"/>
      <c r="AB208" s="351"/>
      <c r="AC208" s="351"/>
      <c r="AD208" s="351"/>
      <c r="AE208" s="351"/>
      <c r="AF208" s="351"/>
      <c r="AG208" s="351"/>
      <c r="AH208" s="351"/>
      <c r="AI208" s="351"/>
      <c r="AJ208" s="351"/>
      <c r="AK208" s="351"/>
      <c r="AL208" s="351"/>
      <c r="AM208" s="351"/>
      <c r="AN208" s="351"/>
      <c r="AO208" s="351"/>
      <c r="AP208" s="351"/>
      <c r="AQ208" s="351"/>
      <c r="AR208" s="351"/>
      <c r="AS208" s="351"/>
      <c r="AT208" s="351"/>
      <c r="AU208" s="351"/>
      <c r="AV208" s="351"/>
      <c r="AW208" s="351"/>
      <c r="AX208" s="351"/>
      <c r="AY208" s="351"/>
      <c r="AZ208" s="351"/>
      <c r="BA208" s="351"/>
      <c r="BB208" s="351"/>
      <c r="BC208" s="351"/>
      <c r="BD208" s="351"/>
      <c r="BE208" s="351"/>
      <c r="BF208" s="351"/>
      <c r="BG208" s="351"/>
      <c r="BH208" s="351"/>
      <c r="BI208" s="351"/>
      <c r="BJ208" s="351"/>
      <c r="BK208" s="351"/>
      <c r="BL208" s="351"/>
      <c r="BM208" s="351"/>
      <c r="BN208" s="351"/>
      <c r="BO208" s="351"/>
      <c r="BP208" s="351"/>
      <c r="BQ208" s="351"/>
      <c r="BR208" s="351"/>
      <c r="BS208" s="351"/>
      <c r="BT208" s="351"/>
      <c r="BU208" s="351"/>
      <c r="BV208" s="351"/>
      <c r="BW208" s="351"/>
      <c r="BX208" s="351"/>
      <c r="BY208" s="351"/>
      <c r="BZ208" s="351"/>
      <c r="CA208" s="351"/>
      <c r="CB208" s="351"/>
      <c r="CC208" s="351"/>
      <c r="CD208" s="351"/>
      <c r="CE208" s="351"/>
      <c r="CF208" s="351"/>
      <c r="CG208" s="351"/>
      <c r="CH208" s="351"/>
      <c r="CI208" s="351"/>
      <c r="CJ208" s="351"/>
      <c r="CK208" s="351"/>
      <c r="CL208" s="351"/>
      <c r="CM208" s="351"/>
      <c r="CN208" s="351"/>
      <c r="CO208" s="351"/>
      <c r="CP208" s="351"/>
      <c r="CQ208" s="351"/>
      <c r="CR208" s="351"/>
      <c r="CS208" s="351"/>
      <c r="CT208" s="351"/>
      <c r="CU208" s="351"/>
      <c r="CV208" s="351"/>
      <c r="CW208" s="351"/>
      <c r="CX208" s="351"/>
      <c r="CY208" s="351"/>
      <c r="CZ208" s="351"/>
      <c r="DA208" s="351"/>
      <c r="DB208" s="351"/>
      <c r="DC208" s="351"/>
      <c r="DD208" s="351"/>
      <c r="DE208" s="351"/>
      <c r="DF208" s="351"/>
      <c r="DG208" s="351"/>
      <c r="DH208" s="351"/>
      <c r="DI208" s="351"/>
      <c r="DJ208" s="351"/>
      <c r="DK208" s="351"/>
      <c r="DL208" s="351"/>
      <c r="DM208" s="351"/>
      <c r="DN208" s="351"/>
      <c r="DO208" s="351"/>
      <c r="DP208" s="351"/>
      <c r="DQ208" s="351"/>
      <c r="DR208" s="351"/>
      <c r="DS208" s="351"/>
      <c r="DT208" s="351"/>
      <c r="DU208" s="351"/>
      <c r="DV208" s="351"/>
      <c r="DW208" s="351"/>
      <c r="DX208" s="351"/>
      <c r="DY208" s="351"/>
      <c r="DZ208" s="351"/>
      <c r="EA208" s="351"/>
      <c r="EB208" s="351"/>
      <c r="EC208" s="351"/>
      <c r="ED208" s="351"/>
      <c r="EE208" s="351"/>
      <c r="EF208" s="351"/>
      <c r="EG208" s="351"/>
      <c r="EH208" s="351"/>
      <c r="EI208" s="351"/>
      <c r="EJ208" s="351"/>
      <c r="EK208" s="351"/>
      <c r="EL208" s="351"/>
      <c r="EM208" s="351"/>
      <c r="EN208" s="351"/>
      <c r="EO208" s="351"/>
      <c r="EP208" s="351"/>
      <c r="EQ208" s="351"/>
      <c r="ER208" s="351"/>
      <c r="ES208" s="351"/>
      <c r="ET208" s="351"/>
      <c r="EU208" s="351"/>
      <c r="EV208" s="351"/>
      <c r="EW208" s="351"/>
      <c r="EX208" s="351"/>
    </row>
    <row r="209" spans="2:154" s="368" customFormat="1">
      <c r="B209" s="220"/>
      <c r="E209" s="220"/>
      <c r="I209" s="220"/>
      <c r="J209" s="351"/>
      <c r="K209" s="351"/>
      <c r="L209" s="351"/>
      <c r="M209" s="351"/>
      <c r="N209" s="351"/>
      <c r="O209" s="351"/>
      <c r="P209" s="351"/>
      <c r="Q209" s="351"/>
      <c r="R209" s="351"/>
      <c r="S209" s="351"/>
      <c r="T209" s="351"/>
      <c r="U209" s="351"/>
      <c r="V209" s="351"/>
      <c r="W209" s="351"/>
      <c r="X209" s="351"/>
      <c r="Y209" s="351"/>
      <c r="Z209" s="351"/>
      <c r="AA209" s="351"/>
      <c r="AB209" s="351"/>
      <c r="AC209" s="351"/>
      <c r="AD209" s="351"/>
      <c r="AE209" s="351"/>
      <c r="AF209" s="351"/>
      <c r="AG209" s="351"/>
      <c r="AH209" s="351"/>
      <c r="AI209" s="351"/>
      <c r="AJ209" s="351"/>
      <c r="AK209" s="351"/>
      <c r="AL209" s="351"/>
      <c r="AM209" s="351"/>
      <c r="AN209" s="351"/>
      <c r="AO209" s="351"/>
      <c r="AP209" s="351"/>
      <c r="AQ209" s="351"/>
      <c r="AR209" s="351"/>
      <c r="AS209" s="351"/>
      <c r="AT209" s="351"/>
      <c r="AU209" s="351"/>
      <c r="AV209" s="351"/>
      <c r="AW209" s="351"/>
      <c r="AX209" s="351"/>
      <c r="AY209" s="351"/>
      <c r="AZ209" s="351"/>
      <c r="BA209" s="351"/>
      <c r="BB209" s="351"/>
      <c r="BC209" s="351"/>
      <c r="BD209" s="351"/>
      <c r="BE209" s="351"/>
      <c r="BF209" s="351"/>
      <c r="BG209" s="351"/>
      <c r="BH209" s="351"/>
      <c r="BI209" s="351"/>
      <c r="BJ209" s="351"/>
      <c r="BK209" s="351"/>
      <c r="BL209" s="351"/>
      <c r="BM209" s="351"/>
      <c r="BN209" s="351"/>
      <c r="BO209" s="351"/>
      <c r="BP209" s="351"/>
      <c r="BQ209" s="351"/>
      <c r="BR209" s="351"/>
      <c r="BS209" s="351"/>
      <c r="BT209" s="351"/>
      <c r="BU209" s="351"/>
      <c r="BV209" s="351"/>
      <c r="BW209" s="351"/>
      <c r="BX209" s="351"/>
      <c r="BY209" s="351"/>
      <c r="BZ209" s="351"/>
      <c r="CA209" s="351"/>
      <c r="CB209" s="351"/>
      <c r="CC209" s="351"/>
      <c r="CD209" s="351"/>
      <c r="CE209" s="351"/>
      <c r="CF209" s="351"/>
      <c r="CG209" s="351"/>
      <c r="CH209" s="351"/>
      <c r="CI209" s="351"/>
      <c r="CJ209" s="351"/>
      <c r="CK209" s="351"/>
      <c r="CL209" s="351"/>
      <c r="CM209" s="351"/>
      <c r="CN209" s="351"/>
      <c r="CO209" s="351"/>
      <c r="CP209" s="351"/>
      <c r="CQ209" s="351"/>
      <c r="CR209" s="351"/>
      <c r="CS209" s="351"/>
      <c r="CT209" s="351"/>
      <c r="CU209" s="351"/>
      <c r="CV209" s="351"/>
      <c r="CW209" s="351"/>
      <c r="CX209" s="351"/>
      <c r="CY209" s="351"/>
      <c r="CZ209" s="351"/>
      <c r="DA209" s="351"/>
      <c r="DB209" s="351"/>
      <c r="DC209" s="351"/>
      <c r="DD209" s="351"/>
      <c r="DE209" s="351"/>
      <c r="DF209" s="351"/>
      <c r="DG209" s="351"/>
      <c r="DH209" s="351"/>
      <c r="DI209" s="351"/>
      <c r="DJ209" s="351"/>
      <c r="DK209" s="351"/>
      <c r="DL209" s="351"/>
      <c r="DM209" s="351"/>
      <c r="DN209" s="351"/>
      <c r="DO209" s="351"/>
      <c r="DP209" s="351"/>
      <c r="DQ209" s="351"/>
      <c r="DR209" s="351"/>
      <c r="DS209" s="351"/>
      <c r="DT209" s="351"/>
      <c r="DU209" s="351"/>
      <c r="DV209" s="351"/>
      <c r="DW209" s="351"/>
      <c r="DX209" s="351"/>
      <c r="DY209" s="351"/>
      <c r="DZ209" s="351"/>
      <c r="EA209" s="351"/>
      <c r="EB209" s="351"/>
      <c r="EC209" s="351"/>
      <c r="ED209" s="351"/>
      <c r="EE209" s="351"/>
      <c r="EF209" s="351"/>
      <c r="EG209" s="351"/>
      <c r="EH209" s="351"/>
      <c r="EI209" s="351"/>
      <c r="EJ209" s="351"/>
      <c r="EK209" s="351"/>
      <c r="EL209" s="351"/>
      <c r="EM209" s="351"/>
      <c r="EN209" s="351"/>
      <c r="EO209" s="351"/>
      <c r="EP209" s="351"/>
      <c r="EQ209" s="351"/>
      <c r="ER209" s="351"/>
      <c r="ES209" s="351"/>
      <c r="ET209" s="351"/>
      <c r="EU209" s="351"/>
      <c r="EV209" s="351"/>
      <c r="EW209" s="351"/>
      <c r="EX209" s="351"/>
    </row>
    <row r="210" spans="2:154" s="368" customFormat="1">
      <c r="B210" s="220"/>
      <c r="E210" s="220"/>
      <c r="I210" s="220"/>
      <c r="J210" s="351"/>
      <c r="K210" s="351"/>
      <c r="L210" s="351"/>
      <c r="M210" s="351"/>
      <c r="N210" s="351"/>
      <c r="O210" s="351"/>
      <c r="P210" s="351"/>
      <c r="Q210" s="351"/>
      <c r="R210" s="351"/>
      <c r="S210" s="351"/>
      <c r="T210" s="351"/>
      <c r="U210" s="351"/>
      <c r="V210" s="351"/>
      <c r="W210" s="351"/>
      <c r="X210" s="351"/>
      <c r="Y210" s="351"/>
      <c r="Z210" s="351"/>
      <c r="AA210" s="351"/>
      <c r="AB210" s="351"/>
      <c r="AC210" s="351"/>
      <c r="AD210" s="351"/>
      <c r="AE210" s="351"/>
      <c r="AF210" s="351"/>
      <c r="AG210" s="351"/>
      <c r="AH210" s="351"/>
      <c r="AI210" s="351"/>
      <c r="AJ210" s="351"/>
      <c r="AK210" s="351"/>
      <c r="AL210" s="351"/>
      <c r="AM210" s="351"/>
      <c r="AN210" s="351"/>
      <c r="AO210" s="351"/>
      <c r="AP210" s="351"/>
      <c r="AQ210" s="351"/>
      <c r="AR210" s="351"/>
      <c r="AS210" s="351"/>
      <c r="AT210" s="351"/>
      <c r="AU210" s="351"/>
      <c r="AV210" s="351"/>
      <c r="AW210" s="351"/>
      <c r="AX210" s="351"/>
      <c r="AY210" s="351"/>
      <c r="AZ210" s="351"/>
      <c r="BA210" s="351"/>
      <c r="BB210" s="351"/>
      <c r="BC210" s="351"/>
      <c r="BD210" s="351"/>
      <c r="BE210" s="351"/>
      <c r="BF210" s="351"/>
      <c r="BG210" s="351"/>
      <c r="BH210" s="351"/>
      <c r="BI210" s="351"/>
      <c r="BJ210" s="351"/>
      <c r="BK210" s="351"/>
      <c r="BL210" s="351"/>
      <c r="BM210" s="351"/>
      <c r="BN210" s="351"/>
      <c r="BO210" s="351"/>
      <c r="BP210" s="351"/>
      <c r="BQ210" s="351"/>
      <c r="BR210" s="351"/>
      <c r="BS210" s="351"/>
      <c r="BT210" s="351"/>
      <c r="BU210" s="351"/>
      <c r="BV210" s="351"/>
      <c r="BW210" s="351"/>
      <c r="BX210" s="351"/>
      <c r="BY210" s="351"/>
      <c r="BZ210" s="351"/>
      <c r="CA210" s="351"/>
      <c r="CB210" s="351"/>
      <c r="CC210" s="351"/>
      <c r="CD210" s="351"/>
      <c r="CE210" s="351"/>
      <c r="CF210" s="351"/>
      <c r="CG210" s="351"/>
      <c r="CH210" s="351"/>
      <c r="CI210" s="351"/>
      <c r="CJ210" s="351"/>
      <c r="CK210" s="351"/>
      <c r="CL210" s="351"/>
      <c r="CM210" s="351"/>
      <c r="CN210" s="351"/>
      <c r="CO210" s="351"/>
      <c r="CP210" s="351"/>
      <c r="CQ210" s="351"/>
      <c r="CR210" s="351"/>
      <c r="CS210" s="351"/>
      <c r="CT210" s="351"/>
      <c r="CU210" s="351"/>
      <c r="CV210" s="351"/>
      <c r="CW210" s="351"/>
      <c r="CX210" s="351"/>
      <c r="CY210" s="351"/>
      <c r="CZ210" s="351"/>
      <c r="DA210" s="351"/>
      <c r="DB210" s="351"/>
      <c r="DC210" s="351"/>
      <c r="DD210" s="351"/>
      <c r="DE210" s="351"/>
      <c r="DF210" s="351"/>
      <c r="DG210" s="351"/>
      <c r="DH210" s="351"/>
      <c r="DI210" s="351"/>
      <c r="DJ210" s="351"/>
      <c r="DK210" s="351"/>
      <c r="DL210" s="351"/>
      <c r="DM210" s="351"/>
      <c r="DN210" s="351"/>
      <c r="DO210" s="351"/>
      <c r="DP210" s="351"/>
      <c r="DQ210" s="351"/>
      <c r="DR210" s="351"/>
      <c r="DS210" s="351"/>
      <c r="DT210" s="351"/>
      <c r="DU210" s="351"/>
      <c r="DV210" s="351"/>
      <c r="DW210" s="351"/>
      <c r="DX210" s="351"/>
      <c r="DY210" s="351"/>
      <c r="DZ210" s="351"/>
      <c r="EA210" s="351"/>
      <c r="EB210" s="351"/>
      <c r="EC210" s="351"/>
      <c r="ED210" s="351"/>
      <c r="EE210" s="351"/>
      <c r="EF210" s="351"/>
      <c r="EG210" s="351"/>
      <c r="EH210" s="351"/>
      <c r="EI210" s="351"/>
      <c r="EJ210" s="351"/>
      <c r="EK210" s="351"/>
      <c r="EL210" s="351"/>
      <c r="EM210" s="351"/>
      <c r="EN210" s="351"/>
      <c r="EO210" s="351"/>
      <c r="EP210" s="351"/>
      <c r="EQ210" s="351"/>
      <c r="ER210" s="351"/>
      <c r="ES210" s="351"/>
      <c r="ET210" s="351"/>
      <c r="EU210" s="351"/>
      <c r="EV210" s="351"/>
      <c r="EW210" s="351"/>
      <c r="EX210" s="351"/>
    </row>
    <row r="211" spans="2:154" s="368" customFormat="1">
      <c r="B211" s="220"/>
      <c r="E211" s="220"/>
      <c r="I211" s="220"/>
      <c r="J211" s="351"/>
      <c r="K211" s="351"/>
      <c r="L211" s="351"/>
      <c r="M211" s="351"/>
      <c r="N211" s="351"/>
      <c r="O211" s="351"/>
      <c r="P211" s="351"/>
      <c r="Q211" s="351"/>
      <c r="R211" s="351"/>
      <c r="S211" s="351"/>
      <c r="T211" s="351"/>
      <c r="U211" s="351"/>
      <c r="V211" s="351"/>
      <c r="W211" s="351"/>
      <c r="X211" s="351"/>
      <c r="Y211" s="351"/>
      <c r="Z211" s="351"/>
      <c r="AA211" s="351"/>
      <c r="AB211" s="351"/>
      <c r="AC211" s="351"/>
      <c r="AD211" s="351"/>
      <c r="AE211" s="351"/>
      <c r="AF211" s="351"/>
      <c r="AG211" s="351"/>
      <c r="AH211" s="351"/>
      <c r="AI211" s="351"/>
      <c r="AJ211" s="351"/>
      <c r="AK211" s="351"/>
      <c r="AL211" s="351"/>
      <c r="AM211" s="351"/>
      <c r="AN211" s="351"/>
      <c r="AO211" s="351"/>
      <c r="AP211" s="351"/>
      <c r="AQ211" s="351"/>
      <c r="AR211" s="351"/>
      <c r="AS211" s="351"/>
      <c r="AT211" s="351"/>
      <c r="AU211" s="351"/>
      <c r="AV211" s="351"/>
      <c r="AW211" s="351"/>
      <c r="AX211" s="351"/>
      <c r="AY211" s="351"/>
      <c r="AZ211" s="351"/>
      <c r="BA211" s="351"/>
      <c r="BB211" s="351"/>
      <c r="BC211" s="351"/>
      <c r="BD211" s="351"/>
      <c r="BE211" s="351"/>
      <c r="BF211" s="351"/>
      <c r="BG211" s="351"/>
      <c r="BH211" s="351"/>
      <c r="BI211" s="351"/>
      <c r="BJ211" s="351"/>
      <c r="BK211" s="351"/>
      <c r="BL211" s="351"/>
      <c r="BM211" s="351"/>
      <c r="BN211" s="351"/>
      <c r="BO211" s="351"/>
      <c r="BP211" s="351"/>
      <c r="BQ211" s="351"/>
      <c r="BR211" s="351"/>
      <c r="BS211" s="351"/>
      <c r="BT211" s="351"/>
      <c r="BU211" s="351"/>
      <c r="BV211" s="351"/>
      <c r="BW211" s="351"/>
      <c r="BX211" s="351"/>
      <c r="BY211" s="351"/>
      <c r="BZ211" s="351"/>
      <c r="CA211" s="351"/>
      <c r="CB211" s="351"/>
      <c r="CC211" s="351"/>
      <c r="CD211" s="351"/>
      <c r="CE211" s="351"/>
      <c r="CF211" s="351"/>
      <c r="CG211" s="351"/>
      <c r="CH211" s="351"/>
      <c r="CI211" s="351"/>
      <c r="CJ211" s="351"/>
      <c r="CK211" s="351"/>
      <c r="CL211" s="351"/>
      <c r="CM211" s="351"/>
      <c r="CN211" s="351"/>
      <c r="CO211" s="351"/>
      <c r="CP211" s="351"/>
      <c r="CQ211" s="351"/>
      <c r="CR211" s="351"/>
      <c r="CS211" s="351"/>
      <c r="CT211" s="351"/>
      <c r="CU211" s="351"/>
      <c r="CV211" s="351"/>
      <c r="CW211" s="351"/>
      <c r="CX211" s="351"/>
      <c r="CY211" s="351"/>
      <c r="CZ211" s="351"/>
      <c r="DA211" s="351"/>
      <c r="DB211" s="351"/>
      <c r="DC211" s="351"/>
      <c r="DD211" s="351"/>
      <c r="DE211" s="351"/>
      <c r="DF211" s="351"/>
      <c r="DG211" s="351"/>
      <c r="DH211" s="351"/>
      <c r="DI211" s="351"/>
      <c r="DJ211" s="351"/>
      <c r="DK211" s="351"/>
      <c r="DL211" s="351"/>
      <c r="DM211" s="351"/>
      <c r="DN211" s="351"/>
      <c r="DO211" s="351"/>
      <c r="DP211" s="351"/>
      <c r="DQ211" s="351"/>
      <c r="DR211" s="351"/>
      <c r="DS211" s="351"/>
      <c r="DT211" s="351"/>
      <c r="DU211" s="351"/>
      <c r="DV211" s="351"/>
      <c r="DW211" s="351"/>
      <c r="DX211" s="351"/>
      <c r="DY211" s="351"/>
      <c r="DZ211" s="351"/>
      <c r="EA211" s="351"/>
      <c r="EB211" s="351"/>
      <c r="EC211" s="351"/>
      <c r="ED211" s="351"/>
      <c r="EE211" s="351"/>
      <c r="EF211" s="351"/>
      <c r="EG211" s="351"/>
      <c r="EH211" s="351"/>
      <c r="EI211" s="351"/>
      <c r="EJ211" s="351"/>
      <c r="EK211" s="351"/>
      <c r="EL211" s="351"/>
      <c r="EM211" s="351"/>
      <c r="EN211" s="351"/>
      <c r="EO211" s="351"/>
      <c r="EP211" s="351"/>
      <c r="EQ211" s="351"/>
      <c r="ER211" s="351"/>
      <c r="ES211" s="351"/>
      <c r="ET211" s="351"/>
      <c r="EU211" s="351"/>
      <c r="EV211" s="351"/>
      <c r="EW211" s="351"/>
      <c r="EX211" s="351"/>
    </row>
    <row r="212" spans="2:154" s="368" customFormat="1">
      <c r="B212" s="220"/>
      <c r="E212" s="220"/>
      <c r="I212" s="220"/>
      <c r="J212" s="351"/>
      <c r="K212" s="351"/>
      <c r="L212" s="351"/>
      <c r="M212" s="351"/>
      <c r="N212" s="351"/>
      <c r="O212" s="351"/>
      <c r="P212" s="351"/>
      <c r="Q212" s="351"/>
      <c r="R212" s="351"/>
      <c r="S212" s="351"/>
      <c r="T212" s="351"/>
      <c r="U212" s="351"/>
      <c r="V212" s="351"/>
      <c r="W212" s="351"/>
      <c r="X212" s="351"/>
      <c r="Y212" s="351"/>
      <c r="Z212" s="351"/>
      <c r="AA212" s="351"/>
      <c r="AB212" s="351"/>
      <c r="AC212" s="351"/>
      <c r="AD212" s="351"/>
      <c r="AE212" s="351"/>
      <c r="AF212" s="351"/>
      <c r="AG212" s="351"/>
      <c r="AH212" s="351"/>
      <c r="AI212" s="351"/>
      <c r="AJ212" s="351"/>
      <c r="AK212" s="351"/>
      <c r="AL212" s="351"/>
      <c r="AM212" s="351"/>
      <c r="AN212" s="351"/>
      <c r="AO212" s="351"/>
      <c r="AP212" s="351"/>
      <c r="AQ212" s="351"/>
      <c r="AR212" s="351"/>
      <c r="AS212" s="351"/>
      <c r="AT212" s="351"/>
      <c r="AU212" s="351"/>
      <c r="AV212" s="351"/>
      <c r="AW212" s="351"/>
      <c r="AX212" s="351"/>
      <c r="AY212" s="351"/>
      <c r="AZ212" s="351"/>
      <c r="BA212" s="351"/>
      <c r="BB212" s="351"/>
      <c r="BC212" s="351"/>
      <c r="BD212" s="351"/>
      <c r="BE212" s="351"/>
      <c r="BF212" s="351"/>
      <c r="BG212" s="351"/>
      <c r="BH212" s="351"/>
      <c r="BI212" s="351"/>
      <c r="BJ212" s="351"/>
      <c r="BK212" s="351"/>
      <c r="BL212" s="351"/>
      <c r="BM212" s="351"/>
      <c r="BN212" s="351"/>
      <c r="BO212" s="351"/>
      <c r="BP212" s="351"/>
      <c r="BQ212" s="351"/>
      <c r="BR212" s="351"/>
      <c r="BS212" s="351"/>
      <c r="BT212" s="351"/>
      <c r="BU212" s="351"/>
      <c r="BV212" s="351"/>
      <c r="BW212" s="351"/>
      <c r="BX212" s="351"/>
      <c r="BY212" s="351"/>
      <c r="BZ212" s="351"/>
      <c r="CA212" s="351"/>
      <c r="CB212" s="351"/>
      <c r="CC212" s="351"/>
      <c r="CD212" s="351"/>
      <c r="CE212" s="351"/>
      <c r="CF212" s="351"/>
      <c r="CG212" s="351"/>
      <c r="CH212" s="351"/>
      <c r="CI212" s="351"/>
      <c r="CJ212" s="351"/>
      <c r="CK212" s="351"/>
      <c r="CL212" s="351"/>
      <c r="CM212" s="351"/>
      <c r="CN212" s="351"/>
      <c r="CO212" s="351"/>
      <c r="CP212" s="351"/>
      <c r="CQ212" s="351"/>
      <c r="CR212" s="351"/>
      <c r="CS212" s="351"/>
      <c r="CT212" s="351"/>
      <c r="CU212" s="351"/>
      <c r="CV212" s="351"/>
      <c r="CW212" s="351"/>
      <c r="CX212" s="351"/>
      <c r="CY212" s="351"/>
      <c r="CZ212" s="351"/>
      <c r="DA212" s="351"/>
      <c r="DB212" s="351"/>
      <c r="DC212" s="351"/>
      <c r="DD212" s="351"/>
      <c r="DE212" s="351"/>
      <c r="DF212" s="351"/>
      <c r="DG212" s="351"/>
      <c r="DH212" s="351"/>
      <c r="DI212" s="351"/>
      <c r="DJ212" s="351"/>
      <c r="DK212" s="351"/>
      <c r="DL212" s="351"/>
      <c r="DM212" s="351"/>
      <c r="DN212" s="351"/>
      <c r="DO212" s="351"/>
      <c r="DP212" s="351"/>
      <c r="DQ212" s="351"/>
      <c r="DR212" s="351"/>
      <c r="DS212" s="351"/>
      <c r="DT212" s="351"/>
      <c r="DU212" s="351"/>
      <c r="DV212" s="351"/>
      <c r="DW212" s="351"/>
      <c r="DX212" s="351"/>
      <c r="DY212" s="351"/>
      <c r="DZ212" s="351"/>
      <c r="EA212" s="351"/>
      <c r="EB212" s="351"/>
      <c r="EC212" s="351"/>
      <c r="ED212" s="351"/>
      <c r="EE212" s="351"/>
      <c r="EF212" s="351"/>
      <c r="EG212" s="351"/>
      <c r="EH212" s="351"/>
      <c r="EI212" s="351"/>
      <c r="EJ212" s="351"/>
      <c r="EK212" s="351"/>
      <c r="EL212" s="351"/>
      <c r="EM212" s="351"/>
      <c r="EN212" s="351"/>
      <c r="EO212" s="351"/>
      <c r="EP212" s="351"/>
      <c r="EQ212" s="351"/>
      <c r="ER212" s="351"/>
      <c r="ES212" s="351"/>
      <c r="ET212" s="351"/>
      <c r="EU212" s="351"/>
      <c r="EV212" s="351"/>
      <c r="EW212" s="351"/>
      <c r="EX212" s="351"/>
    </row>
    <row r="213" spans="2:154" s="368" customFormat="1">
      <c r="B213" s="220"/>
      <c r="E213" s="220"/>
      <c r="I213" s="220"/>
      <c r="J213" s="351"/>
      <c r="K213" s="351"/>
      <c r="L213" s="351"/>
      <c r="M213" s="351"/>
      <c r="N213" s="351"/>
      <c r="O213" s="351"/>
      <c r="P213" s="351"/>
      <c r="Q213" s="351"/>
      <c r="R213" s="351"/>
      <c r="S213" s="351"/>
      <c r="T213" s="351"/>
      <c r="U213" s="351"/>
      <c r="V213" s="351"/>
      <c r="W213" s="351"/>
      <c r="X213" s="351"/>
      <c r="Y213" s="351"/>
      <c r="Z213" s="351"/>
      <c r="AA213" s="351"/>
      <c r="AB213" s="351"/>
      <c r="AC213" s="351"/>
      <c r="AD213" s="351"/>
      <c r="AE213" s="351"/>
      <c r="AF213" s="351"/>
      <c r="AG213" s="351"/>
      <c r="AH213" s="351"/>
      <c r="AI213" s="351"/>
      <c r="AJ213" s="351"/>
      <c r="AK213" s="351"/>
      <c r="AL213" s="351"/>
      <c r="AM213" s="351"/>
      <c r="AN213" s="351"/>
      <c r="AO213" s="351"/>
      <c r="AP213" s="351"/>
      <c r="AQ213" s="351"/>
      <c r="AR213" s="351"/>
      <c r="AS213" s="351"/>
      <c r="AT213" s="351"/>
      <c r="AU213" s="351"/>
      <c r="AV213" s="351"/>
      <c r="AW213" s="351"/>
      <c r="AX213" s="351"/>
      <c r="AY213" s="351"/>
      <c r="AZ213" s="351"/>
      <c r="BA213" s="351"/>
      <c r="BB213" s="351"/>
      <c r="BC213" s="351"/>
      <c r="BD213" s="351"/>
      <c r="BE213" s="351"/>
      <c r="BF213" s="351"/>
      <c r="BG213" s="351"/>
      <c r="BH213" s="351"/>
      <c r="BI213" s="351"/>
      <c r="BJ213" s="351"/>
      <c r="BK213" s="351"/>
      <c r="BL213" s="351"/>
      <c r="BM213" s="351"/>
      <c r="BN213" s="351"/>
      <c r="BO213" s="351"/>
      <c r="BP213" s="351"/>
      <c r="BQ213" s="351"/>
      <c r="BR213" s="351"/>
      <c r="BS213" s="351"/>
      <c r="BT213" s="351"/>
      <c r="BU213" s="351"/>
      <c r="BV213" s="351"/>
      <c r="BW213" s="351"/>
      <c r="BX213" s="351"/>
      <c r="BY213" s="351"/>
      <c r="BZ213" s="351"/>
      <c r="CA213" s="351"/>
      <c r="CB213" s="351"/>
      <c r="CC213" s="351"/>
      <c r="CD213" s="351"/>
      <c r="CE213" s="351"/>
      <c r="CF213" s="351"/>
      <c r="CG213" s="351"/>
      <c r="CH213" s="351"/>
      <c r="CI213" s="351"/>
      <c r="CJ213" s="351"/>
      <c r="CK213" s="351"/>
      <c r="CL213" s="351"/>
      <c r="CM213" s="351"/>
      <c r="CN213" s="351"/>
      <c r="CO213" s="351"/>
      <c r="CP213" s="351"/>
      <c r="CQ213" s="351"/>
      <c r="CR213" s="351"/>
      <c r="CS213" s="351"/>
      <c r="CT213" s="351"/>
      <c r="CU213" s="351"/>
      <c r="CV213" s="351"/>
      <c r="CW213" s="351"/>
      <c r="CX213" s="351"/>
      <c r="CY213" s="351"/>
      <c r="CZ213" s="351"/>
      <c r="DA213" s="351"/>
      <c r="DB213" s="351"/>
      <c r="DC213" s="351"/>
      <c r="DD213" s="351"/>
      <c r="DE213" s="351"/>
      <c r="DF213" s="351"/>
      <c r="DG213" s="351"/>
      <c r="DH213" s="351"/>
      <c r="DI213" s="351"/>
      <c r="DJ213" s="351"/>
      <c r="DK213" s="351"/>
      <c r="DL213" s="351"/>
      <c r="DM213" s="351"/>
      <c r="DN213" s="351"/>
      <c r="DO213" s="351"/>
      <c r="DP213" s="351"/>
      <c r="DQ213" s="351"/>
      <c r="DR213" s="351"/>
      <c r="DS213" s="351"/>
      <c r="DT213" s="351"/>
      <c r="DU213" s="351"/>
      <c r="DV213" s="351"/>
      <c r="DW213" s="351"/>
      <c r="DX213" s="351"/>
      <c r="DY213" s="351"/>
      <c r="DZ213" s="351"/>
      <c r="EA213" s="351"/>
      <c r="EB213" s="351"/>
      <c r="EC213" s="351"/>
      <c r="ED213" s="351"/>
      <c r="EE213" s="351"/>
      <c r="EF213" s="351"/>
      <c r="EG213" s="351"/>
      <c r="EH213" s="351"/>
      <c r="EI213" s="351"/>
      <c r="EJ213" s="351"/>
      <c r="EK213" s="351"/>
      <c r="EL213" s="351"/>
      <c r="EM213" s="351"/>
      <c r="EN213" s="351"/>
      <c r="EO213" s="351"/>
      <c r="EP213" s="351"/>
      <c r="EQ213" s="351"/>
      <c r="ER213" s="351"/>
      <c r="ES213" s="351"/>
      <c r="ET213" s="351"/>
      <c r="EU213" s="351"/>
      <c r="EV213" s="351"/>
      <c r="EW213" s="351"/>
      <c r="EX213" s="351"/>
    </row>
    <row r="214" spans="2:154" s="368" customFormat="1">
      <c r="B214" s="220"/>
      <c r="E214" s="220"/>
      <c r="I214" s="220"/>
      <c r="J214" s="351"/>
      <c r="K214" s="351"/>
      <c r="L214" s="351"/>
      <c r="M214" s="351"/>
      <c r="N214" s="351"/>
      <c r="O214" s="351"/>
      <c r="P214" s="351"/>
      <c r="Q214" s="351"/>
      <c r="R214" s="351"/>
      <c r="S214" s="351"/>
      <c r="T214" s="351"/>
      <c r="U214" s="351"/>
      <c r="V214" s="351"/>
      <c r="W214" s="351"/>
      <c r="X214" s="351"/>
      <c r="Y214" s="351"/>
      <c r="Z214" s="351"/>
      <c r="AA214" s="351"/>
      <c r="AB214" s="351"/>
      <c r="AC214" s="351"/>
      <c r="AD214" s="351"/>
      <c r="AE214" s="351"/>
      <c r="AF214" s="351"/>
      <c r="AG214" s="351"/>
      <c r="AH214" s="351"/>
      <c r="AI214" s="351"/>
      <c r="AJ214" s="351"/>
      <c r="AK214" s="351"/>
      <c r="AL214" s="351"/>
      <c r="AM214" s="351"/>
      <c r="AN214" s="351"/>
      <c r="AO214" s="351"/>
      <c r="AP214" s="351"/>
      <c r="AQ214" s="351"/>
      <c r="AR214" s="351"/>
      <c r="AS214" s="351"/>
      <c r="AT214" s="351"/>
      <c r="AU214" s="351"/>
      <c r="AV214" s="351"/>
      <c r="AW214" s="351"/>
      <c r="AX214" s="351"/>
      <c r="AY214" s="351"/>
      <c r="AZ214" s="351"/>
      <c r="BA214" s="351"/>
      <c r="BB214" s="351"/>
      <c r="BC214" s="351"/>
      <c r="BD214" s="351"/>
      <c r="BE214" s="351"/>
      <c r="BF214" s="351"/>
      <c r="BG214" s="351"/>
      <c r="BH214" s="351"/>
      <c r="BI214" s="351"/>
      <c r="BJ214" s="351"/>
      <c r="BK214" s="351"/>
      <c r="BL214" s="351"/>
      <c r="BM214" s="351"/>
      <c r="BN214" s="351"/>
      <c r="BO214" s="351"/>
      <c r="BP214" s="351"/>
      <c r="BQ214" s="351"/>
      <c r="BR214" s="351"/>
      <c r="BS214" s="351"/>
      <c r="BT214" s="351"/>
      <c r="BU214" s="351"/>
      <c r="BV214" s="351"/>
      <c r="BW214" s="351"/>
      <c r="BX214" s="351"/>
      <c r="BY214" s="351"/>
      <c r="BZ214" s="351"/>
      <c r="CA214" s="351"/>
      <c r="CB214" s="351"/>
      <c r="CC214" s="351"/>
      <c r="CD214" s="351"/>
      <c r="CE214" s="351"/>
      <c r="CF214" s="351"/>
      <c r="CG214" s="351"/>
      <c r="CH214" s="351"/>
      <c r="CI214" s="351"/>
      <c r="CJ214" s="351"/>
      <c r="CK214" s="351"/>
      <c r="CL214" s="351"/>
      <c r="CM214" s="351"/>
      <c r="CN214" s="351"/>
      <c r="CO214" s="351"/>
      <c r="CP214" s="351"/>
      <c r="CQ214" s="351"/>
      <c r="CR214" s="351"/>
      <c r="CS214" s="351"/>
      <c r="CT214" s="351"/>
      <c r="CU214" s="351"/>
      <c r="CV214" s="351"/>
      <c r="CW214" s="351"/>
      <c r="CX214" s="351"/>
      <c r="CY214" s="351"/>
      <c r="CZ214" s="351"/>
      <c r="DA214" s="351"/>
      <c r="DB214" s="351"/>
      <c r="DC214" s="351"/>
      <c r="DD214" s="351"/>
      <c r="DE214" s="351"/>
      <c r="DF214" s="351"/>
      <c r="DG214" s="351"/>
      <c r="DH214" s="351"/>
      <c r="DI214" s="351"/>
      <c r="DJ214" s="351"/>
      <c r="DK214" s="351"/>
      <c r="DL214" s="351"/>
      <c r="DM214" s="351"/>
      <c r="DN214" s="351"/>
      <c r="DO214" s="351"/>
      <c r="DP214" s="351"/>
      <c r="DQ214" s="351"/>
      <c r="DR214" s="351"/>
      <c r="DS214" s="351"/>
      <c r="DT214" s="351"/>
      <c r="DU214" s="351"/>
      <c r="DV214" s="351"/>
      <c r="DW214" s="351"/>
      <c r="DX214" s="351"/>
      <c r="DY214" s="351"/>
      <c r="DZ214" s="351"/>
      <c r="EA214" s="351"/>
      <c r="EB214" s="351"/>
      <c r="EC214" s="351"/>
      <c r="ED214" s="351"/>
      <c r="EE214" s="351"/>
      <c r="EF214" s="351"/>
      <c r="EG214" s="351"/>
      <c r="EH214" s="351"/>
      <c r="EI214" s="351"/>
      <c r="EJ214" s="351"/>
      <c r="EK214" s="351"/>
      <c r="EL214" s="351"/>
      <c r="EM214" s="351"/>
      <c r="EN214" s="351"/>
      <c r="EO214" s="351"/>
      <c r="EP214" s="351"/>
      <c r="EQ214" s="351"/>
      <c r="ER214" s="351"/>
      <c r="ES214" s="351"/>
      <c r="ET214" s="351"/>
      <c r="EU214" s="351"/>
      <c r="EV214" s="351"/>
      <c r="EW214" s="351"/>
      <c r="EX214" s="351"/>
    </row>
    <row r="215" spans="2:154" s="368" customFormat="1">
      <c r="B215" s="220"/>
      <c r="E215" s="220"/>
      <c r="I215" s="220"/>
      <c r="J215" s="351"/>
      <c r="K215" s="351"/>
      <c r="L215" s="351"/>
      <c r="M215" s="351"/>
      <c r="N215" s="351"/>
      <c r="O215" s="351"/>
      <c r="P215" s="351"/>
      <c r="Q215" s="351"/>
      <c r="R215" s="351"/>
      <c r="S215" s="351"/>
      <c r="T215" s="351"/>
      <c r="U215" s="351"/>
      <c r="V215" s="351"/>
      <c r="W215" s="351"/>
      <c r="X215" s="351"/>
      <c r="Y215" s="351"/>
      <c r="Z215" s="351"/>
      <c r="AA215" s="351"/>
      <c r="AB215" s="351"/>
      <c r="AC215" s="351"/>
      <c r="AD215" s="351"/>
      <c r="AE215" s="351"/>
      <c r="AF215" s="351"/>
      <c r="AG215" s="351"/>
      <c r="AH215" s="351"/>
      <c r="AI215" s="351"/>
      <c r="AJ215" s="351"/>
      <c r="AK215" s="351"/>
      <c r="AL215" s="351"/>
      <c r="AM215" s="351"/>
      <c r="AN215" s="351"/>
      <c r="AO215" s="351"/>
      <c r="AP215" s="351"/>
      <c r="AQ215" s="351"/>
      <c r="AR215" s="351"/>
      <c r="AS215" s="351"/>
      <c r="AT215" s="351"/>
      <c r="AU215" s="351"/>
      <c r="AV215" s="351"/>
      <c r="AW215" s="351"/>
      <c r="AX215" s="351"/>
      <c r="AY215" s="351"/>
      <c r="AZ215" s="351"/>
      <c r="BA215" s="351"/>
      <c r="BB215" s="351"/>
      <c r="BC215" s="351"/>
      <c r="BD215" s="351"/>
      <c r="BE215" s="351"/>
      <c r="BF215" s="351"/>
      <c r="BG215" s="351"/>
      <c r="BH215" s="351"/>
      <c r="BI215" s="351"/>
      <c r="BJ215" s="351"/>
      <c r="BK215" s="351"/>
      <c r="BL215" s="351"/>
      <c r="BM215" s="351"/>
      <c r="BN215" s="351"/>
      <c r="BO215" s="351"/>
      <c r="BP215" s="351"/>
      <c r="BQ215" s="351"/>
      <c r="BR215" s="351"/>
      <c r="BS215" s="351"/>
      <c r="BT215" s="351"/>
      <c r="BU215" s="351"/>
      <c r="BV215" s="351"/>
      <c r="BW215" s="351"/>
      <c r="BX215" s="351"/>
      <c r="BY215" s="351"/>
      <c r="BZ215" s="351"/>
      <c r="CA215" s="351"/>
      <c r="CB215" s="351"/>
      <c r="CC215" s="351"/>
      <c r="CD215" s="351"/>
      <c r="CE215" s="351"/>
      <c r="CF215" s="351"/>
      <c r="CG215" s="351"/>
      <c r="CH215" s="351"/>
      <c r="CI215" s="351"/>
      <c r="CJ215" s="351"/>
      <c r="CK215" s="351"/>
      <c r="CL215" s="351"/>
      <c r="CM215" s="351"/>
      <c r="CN215" s="351"/>
      <c r="CO215" s="351"/>
      <c r="CP215" s="351"/>
      <c r="CQ215" s="351"/>
      <c r="CR215" s="351"/>
      <c r="CS215" s="351"/>
      <c r="CT215" s="351"/>
      <c r="CU215" s="351"/>
      <c r="CV215" s="351"/>
      <c r="CW215" s="351"/>
      <c r="CX215" s="351"/>
      <c r="CY215" s="351"/>
      <c r="CZ215" s="351"/>
      <c r="DA215" s="351"/>
      <c r="DB215" s="351"/>
      <c r="DC215" s="351"/>
      <c r="DD215" s="351"/>
      <c r="DE215" s="351"/>
      <c r="DF215" s="351"/>
      <c r="DG215" s="351"/>
      <c r="DH215" s="351"/>
      <c r="DI215" s="351"/>
      <c r="DJ215" s="351"/>
      <c r="DK215" s="351"/>
      <c r="DL215" s="351"/>
      <c r="DM215" s="351"/>
      <c r="DN215" s="351"/>
      <c r="DO215" s="351"/>
      <c r="DP215" s="351"/>
      <c r="DQ215" s="351"/>
      <c r="DR215" s="351"/>
      <c r="DS215" s="351"/>
      <c r="DT215" s="351"/>
      <c r="DU215" s="351"/>
      <c r="DV215" s="351"/>
      <c r="DW215" s="351"/>
      <c r="DX215" s="351"/>
      <c r="DY215" s="351"/>
      <c r="DZ215" s="351"/>
      <c r="EA215" s="351"/>
      <c r="EB215" s="351"/>
      <c r="EC215" s="351"/>
      <c r="ED215" s="351"/>
      <c r="EE215" s="351"/>
      <c r="EF215" s="351"/>
      <c r="EG215" s="351"/>
      <c r="EH215" s="351"/>
      <c r="EI215" s="351"/>
      <c r="EJ215" s="351"/>
      <c r="EK215" s="351"/>
      <c r="EL215" s="351"/>
      <c r="EM215" s="351"/>
      <c r="EN215" s="351"/>
      <c r="EO215" s="351"/>
      <c r="EP215" s="351"/>
      <c r="EQ215" s="351"/>
      <c r="ER215" s="351"/>
      <c r="ES215" s="351"/>
      <c r="ET215" s="351"/>
      <c r="EU215" s="351"/>
      <c r="EV215" s="351"/>
      <c r="EW215" s="351"/>
      <c r="EX215" s="351"/>
    </row>
    <row r="216" spans="2:154" s="368" customFormat="1">
      <c r="B216" s="220"/>
      <c r="E216" s="220"/>
      <c r="I216" s="220"/>
      <c r="J216" s="351"/>
      <c r="K216" s="351"/>
      <c r="L216" s="351"/>
      <c r="M216" s="351"/>
      <c r="N216" s="351"/>
      <c r="O216" s="351"/>
      <c r="P216" s="351"/>
      <c r="Q216" s="351"/>
      <c r="R216" s="351"/>
      <c r="S216" s="351"/>
      <c r="T216" s="351"/>
      <c r="U216" s="351"/>
      <c r="V216" s="351"/>
      <c r="W216" s="351"/>
      <c r="X216" s="351"/>
      <c r="Y216" s="351"/>
      <c r="Z216" s="351"/>
      <c r="AA216" s="351"/>
      <c r="AB216" s="351"/>
      <c r="AC216" s="351"/>
      <c r="AD216" s="351"/>
      <c r="AE216" s="351"/>
      <c r="AF216" s="351"/>
      <c r="AG216" s="351"/>
      <c r="AH216" s="351"/>
      <c r="AI216" s="351"/>
      <c r="AJ216" s="351"/>
      <c r="AK216" s="351"/>
      <c r="AL216" s="351"/>
      <c r="AM216" s="351"/>
      <c r="AN216" s="351"/>
      <c r="AO216" s="351"/>
      <c r="AP216" s="351"/>
      <c r="AQ216" s="351"/>
      <c r="AR216" s="351"/>
      <c r="AS216" s="351"/>
      <c r="AT216" s="351"/>
      <c r="AU216" s="351"/>
      <c r="AV216" s="351"/>
      <c r="AW216" s="351"/>
      <c r="AX216" s="351"/>
      <c r="AY216" s="351"/>
      <c r="AZ216" s="351"/>
      <c r="BA216" s="351"/>
      <c r="BB216" s="351"/>
      <c r="BC216" s="351"/>
      <c r="BD216" s="351"/>
      <c r="BE216" s="351"/>
      <c r="BF216" s="351"/>
      <c r="BG216" s="351"/>
      <c r="BH216" s="351"/>
      <c r="BI216" s="351"/>
      <c r="BJ216" s="351"/>
      <c r="BK216" s="351"/>
      <c r="BL216" s="351"/>
      <c r="BM216" s="351"/>
      <c r="BN216" s="351"/>
      <c r="BO216" s="351"/>
      <c r="BP216" s="351"/>
      <c r="BQ216" s="351"/>
      <c r="BR216" s="351"/>
      <c r="BS216" s="351"/>
      <c r="BT216" s="351"/>
      <c r="BU216" s="351"/>
      <c r="BV216" s="351"/>
      <c r="BW216" s="351"/>
      <c r="BX216" s="351"/>
      <c r="BY216" s="351"/>
      <c r="BZ216" s="351"/>
      <c r="CA216" s="351"/>
      <c r="CB216" s="351"/>
      <c r="CC216" s="351"/>
      <c r="CD216" s="351"/>
      <c r="CE216" s="351"/>
      <c r="CF216" s="351"/>
      <c r="CG216" s="351"/>
      <c r="CH216" s="351"/>
      <c r="CI216" s="351"/>
      <c r="CJ216" s="351"/>
      <c r="CK216" s="351"/>
      <c r="CL216" s="351"/>
      <c r="CM216" s="351"/>
      <c r="CN216" s="351"/>
      <c r="CO216" s="351"/>
      <c r="CP216" s="351"/>
      <c r="CQ216" s="351"/>
      <c r="CR216" s="351"/>
      <c r="CS216" s="351"/>
      <c r="CT216" s="351"/>
      <c r="CU216" s="351"/>
      <c r="CV216" s="351"/>
      <c r="CW216" s="351"/>
      <c r="CX216" s="351"/>
      <c r="CY216" s="351"/>
      <c r="CZ216" s="351"/>
      <c r="DA216" s="351"/>
      <c r="DB216" s="351"/>
      <c r="DC216" s="351"/>
      <c r="DD216" s="351"/>
      <c r="DE216" s="351"/>
      <c r="DF216" s="351"/>
      <c r="DG216" s="351"/>
      <c r="DH216" s="351"/>
      <c r="DI216" s="351"/>
      <c r="DJ216" s="351"/>
      <c r="DK216" s="351"/>
      <c r="DL216" s="351"/>
      <c r="DM216" s="351"/>
      <c r="DN216" s="351"/>
      <c r="DO216" s="351"/>
      <c r="DP216" s="351"/>
      <c r="DQ216" s="351"/>
      <c r="DR216" s="351"/>
      <c r="DS216" s="351"/>
      <c r="DT216" s="351"/>
      <c r="DU216" s="351"/>
      <c r="DV216" s="351"/>
      <c r="DW216" s="351"/>
      <c r="DX216" s="351"/>
      <c r="DY216" s="351"/>
      <c r="DZ216" s="351"/>
      <c r="EA216" s="351"/>
      <c r="EB216" s="351"/>
      <c r="EC216" s="351"/>
      <c r="ED216" s="351"/>
      <c r="EE216" s="351"/>
      <c r="EF216" s="351"/>
      <c r="EG216" s="351"/>
      <c r="EH216" s="351"/>
      <c r="EI216" s="351"/>
      <c r="EJ216" s="351"/>
      <c r="EK216" s="351"/>
      <c r="EL216" s="351"/>
      <c r="EM216" s="351"/>
      <c r="EN216" s="351"/>
      <c r="EO216" s="351"/>
      <c r="EP216" s="351"/>
      <c r="EQ216" s="351"/>
      <c r="ER216" s="351"/>
      <c r="ES216" s="351"/>
      <c r="ET216" s="351"/>
      <c r="EU216" s="351"/>
      <c r="EV216" s="351"/>
      <c r="EW216" s="351"/>
      <c r="EX216" s="351"/>
    </row>
    <row r="217" spans="2:154" s="368" customFormat="1">
      <c r="B217" s="220"/>
      <c r="E217" s="220"/>
      <c r="I217" s="220"/>
      <c r="J217" s="351"/>
      <c r="K217" s="351"/>
      <c r="L217" s="351"/>
      <c r="M217" s="351"/>
      <c r="N217" s="351"/>
      <c r="O217" s="351"/>
      <c r="P217" s="351"/>
      <c r="Q217" s="351"/>
      <c r="R217" s="351"/>
      <c r="S217" s="351"/>
      <c r="T217" s="351"/>
      <c r="U217" s="351"/>
      <c r="V217" s="351"/>
      <c r="W217" s="351"/>
      <c r="X217" s="351"/>
      <c r="Y217" s="351"/>
      <c r="Z217" s="351"/>
      <c r="AA217" s="351"/>
      <c r="AB217" s="351"/>
      <c r="AC217" s="351"/>
      <c r="AD217" s="351"/>
      <c r="AE217" s="351"/>
      <c r="AF217" s="351"/>
      <c r="AG217" s="351"/>
      <c r="AH217" s="351"/>
      <c r="AI217" s="351"/>
      <c r="AJ217" s="351"/>
      <c r="AK217" s="351"/>
      <c r="AL217" s="351"/>
      <c r="AM217" s="351"/>
      <c r="AN217" s="351"/>
      <c r="AO217" s="351"/>
      <c r="AP217" s="351"/>
      <c r="AQ217" s="351"/>
      <c r="AR217" s="351"/>
      <c r="AS217" s="351"/>
      <c r="AT217" s="351"/>
      <c r="AU217" s="351"/>
      <c r="AV217" s="351"/>
      <c r="AW217" s="351"/>
      <c r="AX217" s="351"/>
      <c r="AY217" s="351"/>
      <c r="AZ217" s="351"/>
      <c r="BA217" s="351"/>
      <c r="BB217" s="351"/>
      <c r="BC217" s="351"/>
      <c r="BD217" s="351"/>
      <c r="BE217" s="351"/>
      <c r="BF217" s="351"/>
      <c r="BG217" s="351"/>
      <c r="BH217" s="351"/>
      <c r="BI217" s="351"/>
      <c r="BJ217" s="351"/>
      <c r="BK217" s="351"/>
      <c r="BL217" s="351"/>
      <c r="BM217" s="351"/>
      <c r="BN217" s="351"/>
      <c r="BO217" s="351"/>
      <c r="BP217" s="351"/>
      <c r="BQ217" s="351"/>
      <c r="BR217" s="351"/>
      <c r="BS217" s="351"/>
      <c r="BT217" s="351"/>
      <c r="BU217" s="351"/>
      <c r="BV217" s="351"/>
      <c r="BW217" s="351"/>
      <c r="BX217" s="351"/>
      <c r="BY217" s="351"/>
      <c r="BZ217" s="351"/>
      <c r="CA217" s="351"/>
      <c r="CB217" s="351"/>
      <c r="CC217" s="351"/>
      <c r="CD217" s="351"/>
      <c r="CE217" s="351"/>
      <c r="CF217" s="351"/>
      <c r="CG217" s="351"/>
      <c r="CH217" s="351"/>
      <c r="CI217" s="351"/>
      <c r="CJ217" s="351"/>
      <c r="CK217" s="351"/>
      <c r="CL217" s="351"/>
      <c r="CM217" s="351"/>
      <c r="CN217" s="351"/>
      <c r="CO217" s="351"/>
      <c r="CP217" s="351"/>
      <c r="CQ217" s="351"/>
      <c r="CR217" s="351"/>
      <c r="CS217" s="351"/>
      <c r="CT217" s="351"/>
      <c r="CU217" s="351"/>
      <c r="CV217" s="351"/>
      <c r="CW217" s="351"/>
      <c r="CX217" s="351"/>
      <c r="CY217" s="351"/>
      <c r="CZ217" s="351"/>
      <c r="DA217" s="351"/>
      <c r="DB217" s="351"/>
      <c r="DC217" s="351"/>
      <c r="DD217" s="351"/>
      <c r="DE217" s="351"/>
      <c r="DF217" s="351"/>
      <c r="DG217" s="351"/>
      <c r="DH217" s="351"/>
      <c r="DI217" s="351"/>
      <c r="DJ217" s="351"/>
      <c r="DK217" s="351"/>
      <c r="DL217" s="351"/>
      <c r="DM217" s="351"/>
      <c r="DN217" s="351"/>
      <c r="DO217" s="351"/>
      <c r="DP217" s="351"/>
      <c r="DQ217" s="351"/>
      <c r="DR217" s="351"/>
      <c r="DS217" s="351"/>
      <c r="DT217" s="351"/>
      <c r="DU217" s="351"/>
      <c r="DV217" s="351"/>
      <c r="DW217" s="351"/>
      <c r="DX217" s="351"/>
      <c r="DY217" s="351"/>
      <c r="DZ217" s="351"/>
      <c r="EA217" s="351"/>
      <c r="EB217" s="351"/>
      <c r="EC217" s="351"/>
      <c r="ED217" s="351"/>
      <c r="EE217" s="351"/>
      <c r="EF217" s="351"/>
      <c r="EG217" s="351"/>
      <c r="EH217" s="351"/>
      <c r="EI217" s="351"/>
      <c r="EJ217" s="351"/>
      <c r="EK217" s="351"/>
      <c r="EL217" s="351"/>
      <c r="EM217" s="351"/>
      <c r="EN217" s="351"/>
      <c r="EO217" s="351"/>
      <c r="EP217" s="351"/>
      <c r="EQ217" s="351"/>
      <c r="ER217" s="351"/>
      <c r="ES217" s="351"/>
      <c r="ET217" s="351"/>
      <c r="EU217" s="351"/>
      <c r="EV217" s="351"/>
      <c r="EW217" s="351"/>
      <c r="EX217" s="351"/>
    </row>
    <row r="218" spans="2:154" s="368" customFormat="1">
      <c r="B218" s="220"/>
      <c r="E218" s="220"/>
      <c r="I218" s="220"/>
      <c r="J218" s="351"/>
      <c r="K218" s="351"/>
      <c r="L218" s="351"/>
      <c r="M218" s="351"/>
      <c r="N218" s="351"/>
      <c r="O218" s="351"/>
      <c r="P218" s="351"/>
      <c r="Q218" s="351"/>
      <c r="R218" s="351"/>
      <c r="S218" s="351"/>
      <c r="T218" s="351"/>
      <c r="U218" s="351"/>
      <c r="V218" s="351"/>
      <c r="W218" s="351"/>
      <c r="X218" s="351"/>
      <c r="Y218" s="351"/>
      <c r="Z218" s="351"/>
      <c r="AA218" s="351"/>
      <c r="AB218" s="351"/>
      <c r="AC218" s="351"/>
      <c r="AD218" s="351"/>
      <c r="AE218" s="351"/>
      <c r="AF218" s="351"/>
      <c r="AG218" s="351"/>
      <c r="AH218" s="351"/>
      <c r="AI218" s="351"/>
      <c r="AJ218" s="351"/>
      <c r="AK218" s="351"/>
      <c r="AL218" s="351"/>
      <c r="AM218" s="351"/>
      <c r="AN218" s="351"/>
      <c r="AO218" s="351"/>
      <c r="AP218" s="351"/>
      <c r="AQ218" s="351"/>
      <c r="AR218" s="351"/>
      <c r="AS218" s="351"/>
      <c r="AT218" s="351"/>
      <c r="AU218" s="351"/>
      <c r="AV218" s="351"/>
      <c r="AW218" s="351"/>
      <c r="AX218" s="351"/>
      <c r="AY218" s="351"/>
      <c r="AZ218" s="351"/>
      <c r="BA218" s="351"/>
      <c r="BB218" s="351"/>
      <c r="BC218" s="351"/>
      <c r="BD218" s="351"/>
      <c r="BE218" s="351"/>
      <c r="BF218" s="351"/>
      <c r="BG218" s="351"/>
      <c r="BH218" s="351"/>
      <c r="BI218" s="351"/>
      <c r="BJ218" s="351"/>
      <c r="BK218" s="351"/>
      <c r="BL218" s="351"/>
      <c r="BM218" s="351"/>
      <c r="BN218" s="351"/>
      <c r="BO218" s="351"/>
      <c r="BP218" s="351"/>
      <c r="BQ218" s="351"/>
      <c r="BR218" s="351"/>
      <c r="BS218" s="351"/>
      <c r="BT218" s="351"/>
      <c r="BU218" s="351"/>
      <c r="BV218" s="351"/>
      <c r="BW218" s="351"/>
      <c r="BX218" s="351"/>
      <c r="BY218" s="351"/>
      <c r="BZ218" s="351"/>
      <c r="CA218" s="351"/>
      <c r="CB218" s="351"/>
      <c r="CC218" s="351"/>
      <c r="CD218" s="351"/>
      <c r="CE218" s="351"/>
      <c r="CF218" s="351"/>
      <c r="CG218" s="351"/>
      <c r="CH218" s="351"/>
      <c r="CI218" s="351"/>
      <c r="CJ218" s="351"/>
      <c r="CK218" s="351"/>
      <c r="CL218" s="351"/>
      <c r="CM218" s="351"/>
      <c r="CN218" s="351"/>
      <c r="CO218" s="351"/>
      <c r="CP218" s="351"/>
      <c r="CQ218" s="351"/>
      <c r="CR218" s="351"/>
      <c r="CS218" s="351"/>
      <c r="CT218" s="351"/>
      <c r="CU218" s="351"/>
      <c r="CV218" s="351"/>
      <c r="CW218" s="351"/>
      <c r="CX218" s="351"/>
      <c r="CY218" s="351"/>
      <c r="CZ218" s="351"/>
      <c r="DA218" s="351"/>
      <c r="DB218" s="351"/>
      <c r="DC218" s="351"/>
      <c r="DD218" s="351"/>
      <c r="DE218" s="351"/>
      <c r="DF218" s="351"/>
      <c r="DG218" s="351"/>
      <c r="DH218" s="351"/>
      <c r="DI218" s="351"/>
      <c r="DJ218" s="351"/>
      <c r="DK218" s="351"/>
      <c r="DL218" s="351"/>
      <c r="DM218" s="351"/>
      <c r="DN218" s="351"/>
      <c r="DO218" s="351"/>
      <c r="DP218" s="351"/>
      <c r="DQ218" s="351"/>
      <c r="DR218" s="351"/>
      <c r="DS218" s="351"/>
      <c r="DT218" s="351"/>
      <c r="DU218" s="351"/>
      <c r="DV218" s="351"/>
      <c r="DW218" s="351"/>
      <c r="DX218" s="351"/>
      <c r="DY218" s="351"/>
      <c r="DZ218" s="351"/>
      <c r="EA218" s="351"/>
      <c r="EB218" s="351"/>
      <c r="EC218" s="351"/>
      <c r="ED218" s="351"/>
      <c r="EE218" s="351"/>
      <c r="EF218" s="351"/>
      <c r="EG218" s="351"/>
      <c r="EH218" s="351"/>
      <c r="EI218" s="351"/>
      <c r="EJ218" s="351"/>
      <c r="EK218" s="351"/>
      <c r="EL218" s="351"/>
      <c r="EM218" s="351"/>
      <c r="EN218" s="351"/>
      <c r="EO218" s="351"/>
      <c r="EP218" s="351"/>
      <c r="EQ218" s="351"/>
      <c r="ER218" s="351"/>
      <c r="ES218" s="351"/>
      <c r="ET218" s="351"/>
      <c r="EU218" s="351"/>
      <c r="EV218" s="351"/>
      <c r="EW218" s="351"/>
      <c r="EX218" s="351"/>
    </row>
    <row r="219" spans="2:154" s="368" customFormat="1">
      <c r="B219" s="220"/>
      <c r="E219" s="220"/>
      <c r="I219" s="220"/>
      <c r="J219" s="351"/>
      <c r="K219" s="351"/>
      <c r="L219" s="351"/>
      <c r="M219" s="351"/>
      <c r="N219" s="351"/>
      <c r="O219" s="351"/>
      <c r="P219" s="351"/>
      <c r="Q219" s="351"/>
      <c r="R219" s="351"/>
      <c r="S219" s="351"/>
      <c r="T219" s="351"/>
      <c r="U219" s="351"/>
      <c r="V219" s="351"/>
      <c r="W219" s="351"/>
      <c r="X219" s="351"/>
      <c r="Y219" s="351"/>
      <c r="Z219" s="351"/>
      <c r="AA219" s="351"/>
      <c r="AB219" s="351"/>
      <c r="AC219" s="351"/>
      <c r="AD219" s="351"/>
      <c r="AE219" s="351"/>
      <c r="AF219" s="351"/>
      <c r="AG219" s="351"/>
      <c r="AH219" s="351"/>
      <c r="AI219" s="351"/>
      <c r="AJ219" s="351"/>
      <c r="AK219" s="351"/>
      <c r="AL219" s="351"/>
      <c r="AM219" s="351"/>
      <c r="AN219" s="351"/>
      <c r="AO219" s="351"/>
      <c r="AP219" s="351"/>
      <c r="AQ219" s="351"/>
      <c r="AR219" s="351"/>
      <c r="AS219" s="351"/>
      <c r="AT219" s="351"/>
      <c r="AU219" s="351"/>
      <c r="AV219" s="351"/>
      <c r="AW219" s="351"/>
      <c r="AX219" s="351"/>
      <c r="AY219" s="351"/>
      <c r="AZ219" s="351"/>
      <c r="BA219" s="351"/>
      <c r="BB219" s="351"/>
      <c r="BC219" s="351"/>
      <c r="BD219" s="351"/>
      <c r="BE219" s="351"/>
      <c r="BF219" s="351"/>
      <c r="BG219" s="351"/>
      <c r="BH219" s="351"/>
      <c r="BI219" s="351"/>
      <c r="BJ219" s="351"/>
      <c r="BK219" s="351"/>
      <c r="BL219" s="351"/>
      <c r="BM219" s="351"/>
      <c r="BN219" s="351"/>
      <c r="BO219" s="351"/>
      <c r="BP219" s="351"/>
      <c r="BQ219" s="351"/>
      <c r="BR219" s="351"/>
      <c r="BS219" s="351"/>
      <c r="BT219" s="351"/>
      <c r="BU219" s="351"/>
      <c r="BV219" s="351"/>
      <c r="BW219" s="351"/>
      <c r="BX219" s="351"/>
      <c r="BY219" s="351"/>
      <c r="BZ219" s="351"/>
      <c r="CA219" s="351"/>
      <c r="CB219" s="351"/>
      <c r="CC219" s="351"/>
      <c r="CD219" s="351"/>
      <c r="CE219" s="351"/>
      <c r="CF219" s="351"/>
      <c r="CG219" s="351"/>
      <c r="CH219" s="351"/>
      <c r="CI219" s="351"/>
      <c r="CJ219" s="351"/>
      <c r="CK219" s="351"/>
      <c r="CL219" s="351"/>
      <c r="CM219" s="351"/>
      <c r="CN219" s="351"/>
      <c r="CO219" s="351"/>
      <c r="CP219" s="351"/>
      <c r="CQ219" s="351"/>
      <c r="CR219" s="351"/>
      <c r="CS219" s="351"/>
      <c r="CT219" s="351"/>
      <c r="CU219" s="351"/>
      <c r="CV219" s="351"/>
      <c r="CW219" s="351"/>
      <c r="CX219" s="351"/>
      <c r="CY219" s="351"/>
      <c r="CZ219" s="351"/>
      <c r="DA219" s="351"/>
      <c r="DB219" s="351"/>
      <c r="DC219" s="351"/>
      <c r="DD219" s="351"/>
      <c r="DE219" s="351"/>
      <c r="DF219" s="351"/>
      <c r="DG219" s="351"/>
      <c r="DH219" s="351"/>
      <c r="DI219" s="351"/>
      <c r="DJ219" s="351"/>
      <c r="DK219" s="351"/>
      <c r="DL219" s="351"/>
      <c r="DM219" s="351"/>
      <c r="DN219" s="351"/>
      <c r="DO219" s="351"/>
      <c r="DP219" s="351"/>
      <c r="DQ219" s="351"/>
      <c r="DR219" s="351"/>
      <c r="DS219" s="351"/>
      <c r="DT219" s="351"/>
      <c r="DU219" s="351"/>
      <c r="DV219" s="351"/>
      <c r="DW219" s="351"/>
      <c r="DX219" s="351"/>
      <c r="DY219" s="351"/>
      <c r="DZ219" s="351"/>
      <c r="EA219" s="351"/>
      <c r="EB219" s="351"/>
      <c r="EC219" s="351"/>
      <c r="ED219" s="351"/>
      <c r="EE219" s="351"/>
      <c r="EF219" s="351"/>
      <c r="EG219" s="351"/>
      <c r="EH219" s="351"/>
      <c r="EI219" s="351"/>
      <c r="EJ219" s="351"/>
      <c r="EK219" s="351"/>
      <c r="EL219" s="351"/>
      <c r="EM219" s="351"/>
      <c r="EN219" s="351"/>
      <c r="EO219" s="351"/>
      <c r="EP219" s="351"/>
      <c r="EQ219" s="351"/>
      <c r="ER219" s="351"/>
      <c r="ES219" s="351"/>
      <c r="ET219" s="351"/>
      <c r="EU219" s="351"/>
      <c r="EV219" s="351"/>
      <c r="EW219" s="351"/>
      <c r="EX219" s="351"/>
    </row>
    <row r="220" spans="2:154" s="368" customFormat="1">
      <c r="B220" s="220"/>
      <c r="E220" s="220"/>
      <c r="I220" s="220"/>
      <c r="J220" s="351"/>
      <c r="K220" s="351"/>
      <c r="L220" s="351"/>
      <c r="M220" s="351"/>
      <c r="N220" s="351"/>
      <c r="O220" s="351"/>
      <c r="P220" s="351"/>
      <c r="Q220" s="351"/>
      <c r="R220" s="351"/>
      <c r="S220" s="351"/>
      <c r="T220" s="351"/>
      <c r="U220" s="351"/>
      <c r="V220" s="351"/>
      <c r="W220" s="351"/>
      <c r="X220" s="351"/>
      <c r="Y220" s="351"/>
      <c r="Z220" s="351"/>
      <c r="AA220" s="351"/>
      <c r="AB220" s="351"/>
      <c r="AC220" s="351"/>
      <c r="AD220" s="351"/>
      <c r="AE220" s="351"/>
      <c r="AF220" s="351"/>
      <c r="AG220" s="351"/>
      <c r="AH220" s="351"/>
      <c r="AI220" s="351"/>
      <c r="AJ220" s="351"/>
      <c r="AK220" s="351"/>
      <c r="AL220" s="351"/>
      <c r="AM220" s="351"/>
      <c r="AN220" s="351"/>
      <c r="AO220" s="351"/>
      <c r="AP220" s="351"/>
      <c r="AQ220" s="351"/>
      <c r="AR220" s="351"/>
      <c r="AS220" s="351"/>
      <c r="AT220" s="351"/>
      <c r="AU220" s="351"/>
      <c r="AV220" s="351"/>
      <c r="AW220" s="351"/>
      <c r="AX220" s="351"/>
      <c r="AY220" s="351"/>
      <c r="AZ220" s="351"/>
      <c r="BA220" s="351"/>
      <c r="BB220" s="351"/>
      <c r="BC220" s="351"/>
      <c r="BD220" s="351"/>
      <c r="BE220" s="351"/>
      <c r="BF220" s="351"/>
      <c r="BG220" s="351"/>
      <c r="BH220" s="351"/>
      <c r="BI220" s="351"/>
      <c r="BJ220" s="351"/>
      <c r="BK220" s="351"/>
      <c r="BL220" s="351"/>
      <c r="BM220" s="351"/>
      <c r="BN220" s="351"/>
      <c r="BO220" s="351"/>
      <c r="BP220" s="351"/>
      <c r="BQ220" s="351"/>
      <c r="BR220" s="351"/>
      <c r="BS220" s="351"/>
      <c r="BT220" s="351"/>
      <c r="BU220" s="351"/>
      <c r="BV220" s="351"/>
      <c r="BW220" s="351"/>
      <c r="BX220" s="351"/>
      <c r="BY220" s="351"/>
      <c r="BZ220" s="351"/>
      <c r="CA220" s="351"/>
      <c r="CB220" s="351"/>
      <c r="CC220" s="351"/>
      <c r="CD220" s="351"/>
      <c r="CE220" s="351"/>
      <c r="CF220" s="351"/>
      <c r="CG220" s="351"/>
      <c r="CH220" s="351"/>
      <c r="CI220" s="351"/>
      <c r="CJ220" s="351"/>
      <c r="CK220" s="351"/>
      <c r="CL220" s="351"/>
      <c r="CM220" s="351"/>
      <c r="CN220" s="351"/>
      <c r="CO220" s="351"/>
      <c r="CP220" s="351"/>
      <c r="CQ220" s="351"/>
      <c r="CR220" s="351"/>
      <c r="CS220" s="351"/>
      <c r="CT220" s="351"/>
      <c r="CU220" s="351"/>
      <c r="CV220" s="351"/>
      <c r="CW220" s="351"/>
      <c r="CX220" s="351"/>
      <c r="CY220" s="351"/>
      <c r="CZ220" s="351"/>
      <c r="DA220" s="351"/>
      <c r="DB220" s="351"/>
      <c r="DC220" s="351"/>
      <c r="DD220" s="351"/>
      <c r="DE220" s="351"/>
      <c r="DF220" s="351"/>
      <c r="DG220" s="351"/>
      <c r="DH220" s="351"/>
      <c r="DI220" s="351"/>
      <c r="DJ220" s="351"/>
      <c r="DK220" s="351"/>
      <c r="DL220" s="351"/>
      <c r="DM220" s="351"/>
      <c r="DN220" s="351"/>
      <c r="DO220" s="351"/>
      <c r="DP220" s="351"/>
      <c r="DQ220" s="351"/>
      <c r="DR220" s="351"/>
      <c r="DS220" s="351"/>
      <c r="DT220" s="351"/>
      <c r="DU220" s="351"/>
      <c r="DV220" s="351"/>
      <c r="DW220" s="351"/>
      <c r="DX220" s="351"/>
      <c r="DY220" s="351"/>
      <c r="DZ220" s="351"/>
      <c r="EA220" s="351"/>
      <c r="EB220" s="351"/>
      <c r="EC220" s="351"/>
      <c r="ED220" s="351"/>
      <c r="EE220" s="351"/>
      <c r="EF220" s="351"/>
      <c r="EG220" s="351"/>
      <c r="EH220" s="351"/>
      <c r="EI220" s="351"/>
      <c r="EJ220" s="351"/>
      <c r="EK220" s="351"/>
      <c r="EL220" s="351"/>
      <c r="EM220" s="351"/>
      <c r="EN220" s="351"/>
      <c r="EO220" s="351"/>
      <c r="EP220" s="351"/>
      <c r="EQ220" s="351"/>
      <c r="ER220" s="351"/>
      <c r="ES220" s="351"/>
      <c r="ET220" s="351"/>
      <c r="EU220" s="351"/>
      <c r="EV220" s="351"/>
      <c r="EW220" s="351"/>
      <c r="EX220" s="351"/>
    </row>
    <row r="221" spans="2:154" s="368" customFormat="1">
      <c r="B221" s="220"/>
      <c r="E221" s="220"/>
      <c r="I221" s="220"/>
      <c r="J221" s="351"/>
      <c r="K221" s="351"/>
      <c r="L221" s="351"/>
      <c r="M221" s="351"/>
      <c r="N221" s="351"/>
      <c r="O221" s="351"/>
      <c r="P221" s="351"/>
      <c r="Q221" s="351"/>
      <c r="R221" s="351"/>
      <c r="S221" s="351"/>
      <c r="T221" s="351"/>
      <c r="U221" s="351"/>
      <c r="V221" s="351"/>
      <c r="W221" s="351"/>
      <c r="X221" s="351"/>
      <c r="Y221" s="351"/>
      <c r="Z221" s="351"/>
      <c r="AA221" s="351"/>
      <c r="AB221" s="351"/>
      <c r="AC221" s="351"/>
      <c r="AD221" s="351"/>
      <c r="AE221" s="351"/>
      <c r="AF221" s="351"/>
      <c r="AG221" s="351"/>
      <c r="AH221" s="351"/>
      <c r="AI221" s="351"/>
      <c r="AJ221" s="351"/>
      <c r="AK221" s="351"/>
      <c r="AL221" s="351"/>
      <c r="AM221" s="351"/>
      <c r="AN221" s="351"/>
      <c r="AO221" s="351"/>
      <c r="AP221" s="351"/>
      <c r="AQ221" s="351"/>
      <c r="AR221" s="351"/>
      <c r="AS221" s="351"/>
      <c r="AT221" s="351"/>
      <c r="AU221" s="351"/>
      <c r="AV221" s="351"/>
      <c r="AW221" s="351"/>
      <c r="AX221" s="351"/>
      <c r="AY221" s="351"/>
      <c r="AZ221" s="351"/>
      <c r="BA221" s="351"/>
      <c r="BB221" s="351"/>
      <c r="BC221" s="351"/>
      <c r="BD221" s="351"/>
      <c r="BE221" s="351"/>
      <c r="BF221" s="351"/>
      <c r="BG221" s="351"/>
      <c r="BH221" s="351"/>
      <c r="BI221" s="351"/>
      <c r="BJ221" s="351"/>
      <c r="BK221" s="351"/>
      <c r="BL221" s="351"/>
      <c r="BM221" s="351"/>
      <c r="BN221" s="351"/>
      <c r="BO221" s="351"/>
      <c r="BP221" s="351"/>
      <c r="BQ221" s="351"/>
      <c r="BR221" s="351"/>
      <c r="BS221" s="351"/>
      <c r="BT221" s="351"/>
      <c r="BU221" s="351"/>
      <c r="BV221" s="351"/>
      <c r="BW221" s="351"/>
      <c r="BX221" s="351"/>
      <c r="BY221" s="351"/>
      <c r="BZ221" s="351"/>
      <c r="CA221" s="351"/>
      <c r="CB221" s="351"/>
      <c r="CC221" s="351"/>
      <c r="CD221" s="351"/>
      <c r="CE221" s="351"/>
      <c r="CF221" s="351"/>
      <c r="CG221" s="351"/>
      <c r="CH221" s="351"/>
      <c r="CI221" s="351"/>
      <c r="CJ221" s="351"/>
      <c r="CK221" s="351"/>
      <c r="CL221" s="351"/>
      <c r="CM221" s="351"/>
      <c r="CN221" s="351"/>
      <c r="CO221" s="351"/>
      <c r="CP221" s="351"/>
      <c r="CQ221" s="351"/>
      <c r="CR221" s="351"/>
      <c r="CS221" s="351"/>
      <c r="CT221" s="351"/>
      <c r="CU221" s="351"/>
      <c r="CV221" s="351"/>
      <c r="CW221" s="351"/>
      <c r="CX221" s="351"/>
      <c r="CY221" s="351"/>
      <c r="CZ221" s="351"/>
      <c r="DA221" s="351"/>
      <c r="DB221" s="351"/>
      <c r="DC221" s="351"/>
      <c r="DD221" s="351"/>
      <c r="DE221" s="351"/>
      <c r="DF221" s="351"/>
      <c r="DG221" s="351"/>
      <c r="DH221" s="351"/>
      <c r="DI221" s="351"/>
      <c r="DJ221" s="351"/>
      <c r="DK221" s="351"/>
      <c r="DL221" s="351"/>
      <c r="DM221" s="351"/>
      <c r="DN221" s="351"/>
      <c r="DO221" s="351"/>
      <c r="DP221" s="351"/>
      <c r="DQ221" s="351"/>
      <c r="DR221" s="351"/>
      <c r="DS221" s="351"/>
      <c r="DT221" s="351"/>
      <c r="DU221" s="351"/>
      <c r="DV221" s="351"/>
      <c r="DW221" s="351"/>
      <c r="DX221" s="351"/>
      <c r="DY221" s="351"/>
      <c r="DZ221" s="351"/>
      <c r="EA221" s="351"/>
      <c r="EB221" s="351"/>
      <c r="EC221" s="351"/>
      <c r="ED221" s="351"/>
      <c r="EE221" s="351"/>
      <c r="EF221" s="351"/>
      <c r="EG221" s="351"/>
      <c r="EH221" s="351"/>
      <c r="EI221" s="351"/>
      <c r="EJ221" s="351"/>
      <c r="EK221" s="351"/>
      <c r="EL221" s="351"/>
      <c r="EM221" s="351"/>
      <c r="EN221" s="351"/>
      <c r="EO221" s="351"/>
      <c r="EP221" s="351"/>
      <c r="EQ221" s="351"/>
      <c r="ER221" s="351"/>
      <c r="ES221" s="351"/>
      <c r="ET221" s="351"/>
      <c r="EU221" s="351"/>
      <c r="EV221" s="351"/>
      <c r="EW221" s="351"/>
      <c r="EX221" s="351"/>
    </row>
    <row r="222" spans="2:154" s="368" customFormat="1">
      <c r="B222" s="220"/>
      <c r="E222" s="220"/>
      <c r="I222" s="220"/>
      <c r="J222" s="351"/>
      <c r="K222" s="351"/>
      <c r="L222" s="351"/>
      <c r="M222" s="351"/>
      <c r="N222" s="351"/>
      <c r="O222" s="351"/>
      <c r="P222" s="351"/>
      <c r="Q222" s="351"/>
      <c r="R222" s="351"/>
      <c r="S222" s="351"/>
      <c r="T222" s="351"/>
      <c r="U222" s="351"/>
      <c r="V222" s="351"/>
      <c r="W222" s="351"/>
      <c r="X222" s="351"/>
      <c r="Y222" s="351"/>
      <c r="Z222" s="351"/>
      <c r="AA222" s="351"/>
      <c r="AB222" s="351"/>
      <c r="AC222" s="351"/>
      <c r="AD222" s="351"/>
      <c r="AE222" s="351"/>
      <c r="AF222" s="351"/>
      <c r="AG222" s="351"/>
      <c r="AH222" s="351"/>
      <c r="AI222" s="351"/>
      <c r="AJ222" s="351"/>
      <c r="AK222" s="351"/>
      <c r="AL222" s="351"/>
      <c r="AM222" s="351"/>
      <c r="AN222" s="351"/>
      <c r="AO222" s="351"/>
      <c r="AP222" s="351"/>
      <c r="AQ222" s="351"/>
      <c r="AR222" s="351"/>
      <c r="AS222" s="351"/>
      <c r="AT222" s="351"/>
      <c r="AU222" s="351"/>
      <c r="AV222" s="351"/>
      <c r="AW222" s="351"/>
      <c r="AX222" s="351"/>
      <c r="AY222" s="351"/>
      <c r="AZ222" s="351"/>
      <c r="BA222" s="351"/>
      <c r="BB222" s="351"/>
      <c r="BC222" s="351"/>
      <c r="BD222" s="351"/>
      <c r="BE222" s="351"/>
      <c r="BF222" s="351"/>
      <c r="BG222" s="351"/>
      <c r="BH222" s="351"/>
      <c r="BI222" s="351"/>
      <c r="BJ222" s="351"/>
      <c r="BK222" s="351"/>
      <c r="BL222" s="351"/>
      <c r="BM222" s="351"/>
      <c r="BN222" s="351"/>
      <c r="BO222" s="351"/>
      <c r="BP222" s="351"/>
      <c r="BQ222" s="351"/>
      <c r="BR222" s="351"/>
      <c r="BS222" s="351"/>
      <c r="BT222" s="351"/>
      <c r="BU222" s="351"/>
      <c r="BV222" s="351"/>
      <c r="BW222" s="351"/>
      <c r="BX222" s="351"/>
      <c r="BY222" s="351"/>
      <c r="BZ222" s="351"/>
      <c r="CA222" s="351"/>
      <c r="CB222" s="351"/>
      <c r="CC222" s="351"/>
      <c r="CD222" s="351"/>
      <c r="CE222" s="351"/>
      <c r="CF222" s="351"/>
      <c r="CG222" s="351"/>
      <c r="CH222" s="351"/>
      <c r="CI222" s="351"/>
      <c r="CJ222" s="351"/>
      <c r="CK222" s="351"/>
      <c r="CL222" s="351"/>
      <c r="CM222" s="351"/>
      <c r="CN222" s="351"/>
      <c r="CO222" s="351"/>
      <c r="CP222" s="351"/>
      <c r="CQ222" s="351"/>
      <c r="CR222" s="351"/>
      <c r="CS222" s="351"/>
      <c r="CT222" s="351"/>
      <c r="CU222" s="351"/>
      <c r="CV222" s="351"/>
      <c r="CW222" s="351"/>
      <c r="CX222" s="351"/>
      <c r="CY222" s="351"/>
      <c r="CZ222" s="351"/>
      <c r="DA222" s="351"/>
      <c r="DB222" s="351"/>
      <c r="DC222" s="351"/>
      <c r="DD222" s="351"/>
      <c r="DE222" s="351"/>
      <c r="DF222" s="351"/>
      <c r="DG222" s="351"/>
      <c r="DH222" s="351"/>
      <c r="DI222" s="351"/>
      <c r="DJ222" s="351"/>
      <c r="DK222" s="351"/>
      <c r="DL222" s="351"/>
      <c r="DM222" s="351"/>
      <c r="DN222" s="351"/>
      <c r="DO222" s="351"/>
      <c r="DP222" s="351"/>
      <c r="DQ222" s="351"/>
      <c r="DR222" s="351"/>
      <c r="DS222" s="351"/>
      <c r="DT222" s="351"/>
      <c r="DU222" s="351"/>
      <c r="DV222" s="351"/>
      <c r="DW222" s="351"/>
      <c r="DX222" s="351"/>
      <c r="DY222" s="351"/>
      <c r="DZ222" s="351"/>
      <c r="EA222" s="351"/>
      <c r="EB222" s="351"/>
      <c r="EC222" s="351"/>
      <c r="ED222" s="351"/>
      <c r="EE222" s="351"/>
      <c r="EF222" s="351"/>
      <c r="EG222" s="351"/>
      <c r="EH222" s="351"/>
      <c r="EI222" s="351"/>
      <c r="EJ222" s="351"/>
      <c r="EK222" s="351"/>
      <c r="EL222" s="351"/>
      <c r="EM222" s="351"/>
      <c r="EN222" s="351"/>
      <c r="EO222" s="351"/>
      <c r="EP222" s="351"/>
      <c r="EQ222" s="351"/>
      <c r="ER222" s="351"/>
      <c r="ES222" s="351"/>
      <c r="ET222" s="351"/>
      <c r="EU222" s="351"/>
      <c r="EV222" s="351"/>
      <c r="EW222" s="351"/>
      <c r="EX222" s="351"/>
    </row>
    <row r="223" spans="2:154" s="368" customFormat="1">
      <c r="B223" s="220"/>
      <c r="E223" s="220"/>
      <c r="I223" s="220"/>
      <c r="J223" s="351"/>
      <c r="K223" s="351"/>
      <c r="L223" s="351"/>
      <c r="M223" s="351"/>
      <c r="N223" s="351"/>
      <c r="O223" s="351"/>
      <c r="P223" s="351"/>
      <c r="Q223" s="351"/>
      <c r="R223" s="351"/>
      <c r="S223" s="351"/>
      <c r="T223" s="351"/>
      <c r="U223" s="351"/>
      <c r="V223" s="351"/>
      <c r="W223" s="351"/>
      <c r="X223" s="351"/>
      <c r="Y223" s="351"/>
      <c r="Z223" s="351"/>
      <c r="AA223" s="351"/>
      <c r="AB223" s="351"/>
      <c r="AC223" s="351"/>
      <c r="AD223" s="351"/>
      <c r="AE223" s="351"/>
      <c r="AF223" s="351"/>
      <c r="AG223" s="351"/>
      <c r="AH223" s="351"/>
      <c r="AI223" s="351"/>
      <c r="AJ223" s="351"/>
      <c r="AK223" s="351"/>
      <c r="AL223" s="351"/>
      <c r="AM223" s="351"/>
      <c r="AN223" s="351"/>
      <c r="AO223" s="351"/>
      <c r="AP223" s="351"/>
      <c r="AQ223" s="351"/>
      <c r="AR223" s="351"/>
      <c r="AS223" s="351"/>
      <c r="AT223" s="351"/>
      <c r="AU223" s="351"/>
      <c r="AV223" s="351"/>
      <c r="AW223" s="351"/>
      <c r="AX223" s="351"/>
      <c r="AY223" s="351"/>
      <c r="AZ223" s="351"/>
      <c r="BA223" s="351"/>
      <c r="BB223" s="351"/>
      <c r="BC223" s="351"/>
      <c r="BD223" s="351"/>
      <c r="BE223" s="351"/>
      <c r="BF223" s="351"/>
      <c r="BG223" s="351"/>
      <c r="BH223" s="351"/>
      <c r="BI223" s="351"/>
      <c r="BJ223" s="351"/>
      <c r="BK223" s="351"/>
      <c r="BL223" s="351"/>
      <c r="BM223" s="351"/>
      <c r="BN223" s="351"/>
      <c r="BO223" s="351"/>
      <c r="BP223" s="351"/>
      <c r="BQ223" s="351"/>
      <c r="BR223" s="351"/>
      <c r="BS223" s="351"/>
      <c r="BT223" s="351"/>
      <c r="BU223" s="351"/>
      <c r="BV223" s="351"/>
      <c r="BW223" s="351"/>
      <c r="BX223" s="351"/>
      <c r="BY223" s="351"/>
      <c r="BZ223" s="351"/>
      <c r="CA223" s="351"/>
      <c r="CB223" s="351"/>
      <c r="CC223" s="351"/>
      <c r="CD223" s="351"/>
      <c r="CE223" s="351"/>
      <c r="CF223" s="351"/>
      <c r="CG223" s="351"/>
      <c r="CH223" s="351"/>
      <c r="CI223" s="351"/>
      <c r="CJ223" s="351"/>
      <c r="CK223" s="351"/>
      <c r="CL223" s="351"/>
      <c r="CM223" s="351"/>
      <c r="CN223" s="351"/>
      <c r="CO223" s="351"/>
      <c r="CP223" s="351"/>
      <c r="CQ223" s="351"/>
      <c r="CR223" s="351"/>
      <c r="CS223" s="351"/>
      <c r="CT223" s="351"/>
      <c r="CU223" s="351"/>
      <c r="CV223" s="351"/>
      <c r="CW223" s="351"/>
      <c r="CX223" s="351"/>
      <c r="CY223" s="351"/>
      <c r="CZ223" s="351"/>
      <c r="DA223" s="351"/>
      <c r="DB223" s="351"/>
      <c r="DC223" s="351"/>
      <c r="DD223" s="351"/>
      <c r="DE223" s="351"/>
      <c r="DF223" s="351"/>
      <c r="DG223" s="351"/>
      <c r="DH223" s="351"/>
      <c r="DI223" s="351"/>
      <c r="DJ223" s="351"/>
      <c r="DK223" s="351"/>
      <c r="DL223" s="351"/>
      <c r="DM223" s="351"/>
      <c r="DN223" s="351"/>
      <c r="DO223" s="351"/>
      <c r="DP223" s="351"/>
      <c r="DQ223" s="351"/>
      <c r="DR223" s="351"/>
      <c r="DS223" s="351"/>
      <c r="DT223" s="351"/>
      <c r="DU223" s="351"/>
      <c r="DV223" s="351"/>
      <c r="DW223" s="351"/>
      <c r="DX223" s="351"/>
      <c r="DY223" s="351"/>
      <c r="DZ223" s="351"/>
      <c r="EA223" s="351"/>
      <c r="EB223" s="351"/>
      <c r="EC223" s="351"/>
      <c r="ED223" s="351"/>
      <c r="EE223" s="351"/>
      <c r="EF223" s="351"/>
      <c r="EG223" s="351"/>
      <c r="EH223" s="351"/>
      <c r="EI223" s="351"/>
      <c r="EJ223" s="351"/>
      <c r="EK223" s="351"/>
      <c r="EL223" s="351"/>
      <c r="EM223" s="351"/>
      <c r="EN223" s="351"/>
      <c r="EO223" s="351"/>
      <c r="EP223" s="351"/>
      <c r="EQ223" s="351"/>
      <c r="ER223" s="351"/>
      <c r="ES223" s="351"/>
      <c r="ET223" s="351"/>
      <c r="EU223" s="351"/>
      <c r="EV223" s="351"/>
      <c r="EW223" s="351"/>
      <c r="EX223" s="351"/>
    </row>
    <row r="224" spans="2:154" s="368" customFormat="1">
      <c r="B224" s="220"/>
      <c r="E224" s="220"/>
      <c r="I224" s="220"/>
      <c r="J224" s="351"/>
      <c r="K224" s="351"/>
      <c r="L224" s="351"/>
      <c r="M224" s="351"/>
      <c r="N224" s="351"/>
      <c r="O224" s="351"/>
      <c r="P224" s="351"/>
      <c r="Q224" s="351"/>
      <c r="R224" s="351"/>
      <c r="S224" s="351"/>
      <c r="T224" s="351"/>
      <c r="U224" s="351"/>
      <c r="V224" s="351"/>
      <c r="W224" s="351"/>
      <c r="X224" s="351"/>
      <c r="Y224" s="351"/>
      <c r="Z224" s="351"/>
      <c r="AA224" s="351"/>
      <c r="AB224" s="351"/>
      <c r="AC224" s="351"/>
      <c r="AD224" s="351"/>
      <c r="AE224" s="351"/>
      <c r="AF224" s="351"/>
      <c r="AG224" s="351"/>
      <c r="AH224" s="351"/>
      <c r="AI224" s="351"/>
      <c r="AJ224" s="351"/>
      <c r="AK224" s="351"/>
      <c r="AL224" s="351"/>
      <c r="AM224" s="351"/>
      <c r="AN224" s="351"/>
      <c r="AO224" s="351"/>
      <c r="AP224" s="351"/>
      <c r="AQ224" s="351"/>
      <c r="AR224" s="351"/>
      <c r="AS224" s="351"/>
      <c r="AT224" s="351"/>
      <c r="AU224" s="351"/>
      <c r="AV224" s="351"/>
      <c r="AW224" s="351"/>
      <c r="AX224" s="351"/>
      <c r="AY224" s="351"/>
      <c r="AZ224" s="351"/>
      <c r="BA224" s="351"/>
      <c r="BB224" s="351"/>
      <c r="BC224" s="351"/>
      <c r="BD224" s="351"/>
      <c r="BE224" s="351"/>
      <c r="BF224" s="351"/>
      <c r="BG224" s="351"/>
      <c r="BH224" s="351"/>
      <c r="BI224" s="351"/>
      <c r="BJ224" s="351"/>
      <c r="BK224" s="351"/>
      <c r="BL224" s="351"/>
      <c r="BM224" s="351"/>
      <c r="BN224" s="351"/>
      <c r="BO224" s="351"/>
      <c r="BP224" s="351"/>
      <c r="BQ224" s="351"/>
      <c r="BR224" s="351"/>
      <c r="BS224" s="351"/>
      <c r="BT224" s="351"/>
      <c r="BU224" s="351"/>
      <c r="BV224" s="351"/>
      <c r="BW224" s="351"/>
      <c r="BX224" s="351"/>
      <c r="BY224" s="351"/>
      <c r="BZ224" s="351"/>
      <c r="CA224" s="351"/>
      <c r="CB224" s="351"/>
      <c r="CC224" s="351"/>
      <c r="CD224" s="351"/>
      <c r="CE224" s="351"/>
      <c r="CF224" s="351"/>
      <c r="CG224" s="351"/>
      <c r="CH224" s="351"/>
      <c r="CI224" s="351"/>
      <c r="CJ224" s="351"/>
      <c r="CK224" s="351"/>
      <c r="CL224" s="351"/>
      <c r="CM224" s="351"/>
      <c r="CN224" s="351"/>
      <c r="CO224" s="351"/>
      <c r="CP224" s="351"/>
      <c r="CQ224" s="351"/>
      <c r="CR224" s="351"/>
      <c r="CS224" s="351"/>
      <c r="CT224" s="351"/>
      <c r="CU224" s="351"/>
      <c r="CV224" s="351"/>
      <c r="CW224" s="351"/>
      <c r="CX224" s="351"/>
      <c r="CY224" s="351"/>
      <c r="CZ224" s="351"/>
      <c r="DA224" s="351"/>
      <c r="DB224" s="351"/>
      <c r="DC224" s="351"/>
      <c r="DD224" s="351"/>
      <c r="DE224" s="351"/>
      <c r="DF224" s="351"/>
      <c r="DG224" s="351"/>
      <c r="DH224" s="351"/>
      <c r="DI224" s="351"/>
      <c r="DJ224" s="351"/>
      <c r="DK224" s="351"/>
      <c r="DL224" s="351"/>
      <c r="DM224" s="351"/>
      <c r="DN224" s="351"/>
      <c r="DO224" s="351"/>
      <c r="DP224" s="351"/>
      <c r="DQ224" s="351"/>
      <c r="DR224" s="351"/>
      <c r="DS224" s="351"/>
      <c r="DT224" s="351"/>
      <c r="DU224" s="351"/>
      <c r="DV224" s="351"/>
      <c r="DW224" s="351"/>
      <c r="DX224" s="351"/>
      <c r="DY224" s="351"/>
      <c r="DZ224" s="351"/>
      <c r="EA224" s="351"/>
      <c r="EB224" s="351"/>
      <c r="EC224" s="351"/>
      <c r="ED224" s="351"/>
      <c r="EE224" s="351"/>
      <c r="EF224" s="351"/>
      <c r="EG224" s="351"/>
      <c r="EH224" s="351"/>
      <c r="EI224" s="351"/>
      <c r="EJ224" s="351"/>
      <c r="EK224" s="351"/>
      <c r="EL224" s="351"/>
      <c r="EM224" s="351"/>
      <c r="EN224" s="351"/>
      <c r="EO224" s="351"/>
      <c r="EP224" s="351"/>
      <c r="EQ224" s="351"/>
      <c r="ER224" s="351"/>
      <c r="ES224" s="351"/>
      <c r="ET224" s="351"/>
      <c r="EU224" s="351"/>
      <c r="EV224" s="351"/>
      <c r="EW224" s="351"/>
      <c r="EX224" s="351"/>
    </row>
    <row r="225" spans="2:154" s="368" customFormat="1">
      <c r="B225" s="220"/>
      <c r="E225" s="220"/>
      <c r="I225" s="220"/>
      <c r="J225" s="351"/>
      <c r="K225" s="351"/>
      <c r="L225" s="351"/>
      <c r="M225" s="351"/>
      <c r="N225" s="351"/>
      <c r="O225" s="351"/>
      <c r="P225" s="351"/>
      <c r="Q225" s="351"/>
      <c r="R225" s="351"/>
      <c r="S225" s="351"/>
      <c r="T225" s="351"/>
      <c r="U225" s="351"/>
      <c r="V225" s="351"/>
      <c r="W225" s="351"/>
      <c r="X225" s="351"/>
      <c r="Y225" s="351"/>
      <c r="Z225" s="351"/>
      <c r="AA225" s="351"/>
      <c r="AB225" s="351"/>
      <c r="AC225" s="351"/>
      <c r="AD225" s="351"/>
      <c r="AE225" s="351"/>
      <c r="AF225" s="351"/>
      <c r="AG225" s="351"/>
      <c r="AH225" s="351"/>
      <c r="AI225" s="351"/>
      <c r="AJ225" s="351"/>
      <c r="AK225" s="351"/>
      <c r="AL225" s="351"/>
      <c r="AM225" s="351"/>
      <c r="AN225" s="351"/>
      <c r="AO225" s="351"/>
      <c r="AP225" s="351"/>
      <c r="AQ225" s="351"/>
      <c r="AR225" s="351"/>
      <c r="AS225" s="351"/>
      <c r="AT225" s="351"/>
      <c r="AU225" s="351"/>
      <c r="AV225" s="351"/>
      <c r="AW225" s="351"/>
      <c r="AX225" s="351"/>
      <c r="AY225" s="351"/>
      <c r="AZ225" s="351"/>
      <c r="BA225" s="351"/>
      <c r="BB225" s="351"/>
      <c r="BC225" s="351"/>
      <c r="BD225" s="351"/>
      <c r="BE225" s="351"/>
      <c r="BF225" s="351"/>
      <c r="BG225" s="351"/>
      <c r="BH225" s="351"/>
      <c r="BI225" s="351"/>
      <c r="BJ225" s="351"/>
      <c r="BK225" s="351"/>
      <c r="BL225" s="351"/>
      <c r="BM225" s="351"/>
      <c r="BN225" s="351"/>
      <c r="BO225" s="351"/>
      <c r="BP225" s="351"/>
      <c r="BQ225" s="351"/>
      <c r="BR225" s="351"/>
      <c r="BS225" s="351"/>
      <c r="BT225" s="351"/>
      <c r="BU225" s="351"/>
      <c r="BV225" s="351"/>
      <c r="BW225" s="351"/>
      <c r="BX225" s="351"/>
      <c r="BY225" s="351"/>
      <c r="BZ225" s="351"/>
      <c r="CA225" s="351"/>
      <c r="CB225" s="351"/>
      <c r="CC225" s="351"/>
      <c r="CD225" s="351"/>
      <c r="CE225" s="351"/>
      <c r="CF225" s="351"/>
      <c r="CG225" s="351"/>
      <c r="CH225" s="351"/>
      <c r="CI225" s="351"/>
      <c r="CJ225" s="351"/>
      <c r="CK225" s="351"/>
      <c r="CL225" s="351"/>
      <c r="CM225" s="351"/>
      <c r="CN225" s="351"/>
      <c r="CO225" s="351"/>
      <c r="CP225" s="351"/>
      <c r="CQ225" s="351"/>
      <c r="CR225" s="351"/>
      <c r="CS225" s="351"/>
      <c r="CT225" s="351"/>
      <c r="CU225" s="351"/>
      <c r="CV225" s="351"/>
      <c r="CW225" s="351"/>
      <c r="CX225" s="351"/>
      <c r="CY225" s="351"/>
      <c r="CZ225" s="351"/>
      <c r="DA225" s="351"/>
      <c r="DB225" s="351"/>
      <c r="DC225" s="351"/>
      <c r="DD225" s="351"/>
      <c r="DE225" s="351"/>
      <c r="DF225" s="351"/>
      <c r="DG225" s="351"/>
      <c r="DH225" s="351"/>
      <c r="DI225" s="351"/>
      <c r="DJ225" s="351"/>
      <c r="DK225" s="351"/>
      <c r="DL225" s="351"/>
      <c r="DM225" s="351"/>
      <c r="DN225" s="351"/>
      <c r="DO225" s="351"/>
      <c r="DP225" s="351"/>
      <c r="DQ225" s="351"/>
      <c r="DR225" s="351"/>
      <c r="DS225" s="351"/>
      <c r="DT225" s="351"/>
      <c r="DU225" s="351"/>
      <c r="DV225" s="351"/>
      <c r="DW225" s="351"/>
      <c r="DX225" s="351"/>
      <c r="DY225" s="351"/>
      <c r="DZ225" s="351"/>
      <c r="EA225" s="351"/>
      <c r="EB225" s="351"/>
      <c r="EC225" s="351"/>
      <c r="ED225" s="351"/>
      <c r="EE225" s="351"/>
      <c r="EF225" s="351"/>
      <c r="EG225" s="351"/>
      <c r="EH225" s="351"/>
      <c r="EI225" s="351"/>
      <c r="EJ225" s="351"/>
      <c r="EK225" s="351"/>
      <c r="EL225" s="351"/>
      <c r="EM225" s="351"/>
      <c r="EN225" s="351"/>
      <c r="EO225" s="351"/>
      <c r="EP225" s="351"/>
      <c r="EQ225" s="351"/>
      <c r="ER225" s="351"/>
      <c r="ES225" s="351"/>
      <c r="ET225" s="351"/>
      <c r="EU225" s="351"/>
      <c r="EV225" s="351"/>
      <c r="EW225" s="351"/>
      <c r="EX225" s="351"/>
    </row>
    <row r="226" spans="2:154" s="368" customFormat="1">
      <c r="B226" s="220"/>
      <c r="E226" s="220"/>
      <c r="I226" s="220"/>
      <c r="J226" s="351"/>
      <c r="K226" s="351"/>
      <c r="L226" s="351"/>
      <c r="M226" s="351"/>
      <c r="N226" s="351"/>
      <c r="O226" s="351"/>
      <c r="P226" s="351"/>
      <c r="Q226" s="351"/>
      <c r="R226" s="351"/>
      <c r="S226" s="351"/>
      <c r="T226" s="351"/>
      <c r="U226" s="351"/>
      <c r="V226" s="351"/>
      <c r="W226" s="351"/>
      <c r="X226" s="351"/>
      <c r="Y226" s="351"/>
      <c r="Z226" s="351"/>
      <c r="AA226" s="351"/>
      <c r="AB226" s="351"/>
      <c r="AC226" s="351"/>
      <c r="AD226" s="351"/>
      <c r="AE226" s="351"/>
      <c r="AF226" s="351"/>
      <c r="AG226" s="351"/>
      <c r="AH226" s="351"/>
      <c r="AI226" s="351"/>
      <c r="AJ226" s="351"/>
      <c r="AK226" s="351"/>
      <c r="AL226" s="351"/>
      <c r="AM226" s="351"/>
      <c r="AN226" s="351"/>
      <c r="AO226" s="351"/>
      <c r="AP226" s="351"/>
      <c r="AQ226" s="351"/>
      <c r="AR226" s="351"/>
      <c r="AS226" s="351"/>
      <c r="AT226" s="351"/>
      <c r="AU226" s="351"/>
      <c r="AV226" s="351"/>
      <c r="AW226" s="351"/>
      <c r="AX226" s="351"/>
      <c r="AY226" s="351"/>
      <c r="AZ226" s="351"/>
      <c r="BA226" s="351"/>
      <c r="BB226" s="351"/>
      <c r="BC226" s="351"/>
      <c r="BD226" s="351"/>
      <c r="BE226" s="351"/>
      <c r="BF226" s="351"/>
      <c r="BG226" s="351"/>
      <c r="BH226" s="351"/>
      <c r="BI226" s="351"/>
      <c r="BJ226" s="351"/>
      <c r="BK226" s="351"/>
      <c r="BL226" s="351"/>
      <c r="BM226" s="351"/>
      <c r="BN226" s="351"/>
      <c r="BO226" s="351"/>
      <c r="BP226" s="351"/>
      <c r="BQ226" s="351"/>
      <c r="BR226" s="351"/>
      <c r="BS226" s="351"/>
      <c r="BT226" s="351"/>
      <c r="BU226" s="351"/>
      <c r="BV226" s="351"/>
      <c r="BW226" s="351"/>
      <c r="BX226" s="351"/>
      <c r="BY226" s="351"/>
      <c r="BZ226" s="351"/>
      <c r="CA226" s="351"/>
      <c r="CB226" s="351"/>
      <c r="CC226" s="351"/>
      <c r="CD226" s="351"/>
      <c r="CE226" s="351"/>
      <c r="CF226" s="351"/>
      <c r="CG226" s="351"/>
      <c r="CH226" s="351"/>
      <c r="CI226" s="351"/>
      <c r="CJ226" s="351"/>
      <c r="CK226" s="351"/>
      <c r="CL226" s="351"/>
      <c r="CM226" s="351"/>
      <c r="CN226" s="351"/>
      <c r="CO226" s="351"/>
      <c r="CP226" s="351"/>
      <c r="CQ226" s="351"/>
      <c r="CR226" s="351"/>
      <c r="CS226" s="351"/>
      <c r="CT226" s="351"/>
      <c r="CU226" s="351"/>
      <c r="CV226" s="351"/>
      <c r="CW226" s="351"/>
      <c r="CX226" s="351"/>
      <c r="CY226" s="351"/>
      <c r="CZ226" s="351"/>
      <c r="DA226" s="351"/>
      <c r="DB226" s="351"/>
      <c r="DC226" s="351"/>
      <c r="DD226" s="351"/>
      <c r="DE226" s="351"/>
      <c r="DF226" s="351"/>
      <c r="DG226" s="351"/>
      <c r="DH226" s="351"/>
      <c r="DI226" s="351"/>
      <c r="DJ226" s="351"/>
      <c r="DK226" s="351"/>
      <c r="DL226" s="351"/>
      <c r="DM226" s="351"/>
      <c r="DN226" s="351"/>
      <c r="DO226" s="351"/>
      <c r="DP226" s="351"/>
      <c r="DQ226" s="351"/>
      <c r="DR226" s="351"/>
      <c r="DS226" s="351"/>
      <c r="DT226" s="351"/>
      <c r="DU226" s="351"/>
      <c r="DV226" s="351"/>
      <c r="DW226" s="351"/>
      <c r="DX226" s="351"/>
      <c r="DY226" s="351"/>
      <c r="DZ226" s="351"/>
      <c r="EA226" s="351"/>
      <c r="EB226" s="351"/>
      <c r="EC226" s="351"/>
      <c r="ED226" s="351"/>
      <c r="EE226" s="351"/>
      <c r="EF226" s="351"/>
      <c r="EG226" s="351"/>
      <c r="EH226" s="351"/>
      <c r="EI226" s="351"/>
      <c r="EJ226" s="351"/>
      <c r="EK226" s="351"/>
      <c r="EL226" s="351"/>
      <c r="EM226" s="351"/>
      <c r="EN226" s="351"/>
      <c r="EO226" s="351"/>
      <c r="EP226" s="351"/>
      <c r="EQ226" s="351"/>
      <c r="ER226" s="351"/>
      <c r="ES226" s="351"/>
      <c r="ET226" s="351"/>
      <c r="EU226" s="351"/>
      <c r="EV226" s="351"/>
      <c r="EW226" s="351"/>
      <c r="EX226" s="351"/>
    </row>
    <row r="227" spans="2:154" s="368" customFormat="1">
      <c r="B227" s="220"/>
      <c r="E227" s="220"/>
      <c r="I227" s="220"/>
      <c r="J227" s="351"/>
      <c r="K227" s="351"/>
      <c r="L227" s="351"/>
      <c r="M227" s="351"/>
      <c r="N227" s="351"/>
      <c r="O227" s="351"/>
      <c r="P227" s="351"/>
      <c r="Q227" s="351"/>
      <c r="R227" s="351"/>
      <c r="S227" s="351"/>
      <c r="T227" s="351"/>
      <c r="U227" s="351"/>
      <c r="V227" s="351"/>
      <c r="W227" s="351"/>
      <c r="X227" s="351"/>
      <c r="Y227" s="351"/>
      <c r="Z227" s="351"/>
      <c r="AA227" s="351"/>
      <c r="AB227" s="351"/>
      <c r="AC227" s="351"/>
      <c r="AD227" s="351"/>
      <c r="AE227" s="351"/>
      <c r="AF227" s="351"/>
      <c r="AG227" s="351"/>
      <c r="AH227" s="351"/>
      <c r="AI227" s="351"/>
      <c r="AJ227" s="351"/>
      <c r="AK227" s="351"/>
      <c r="AL227" s="351"/>
      <c r="AM227" s="351"/>
      <c r="AN227" s="351"/>
      <c r="AO227" s="351"/>
      <c r="AP227" s="351"/>
      <c r="AQ227" s="351"/>
      <c r="AR227" s="351"/>
      <c r="AS227" s="351"/>
      <c r="AT227" s="351"/>
      <c r="AU227" s="351"/>
      <c r="AV227" s="351"/>
      <c r="AW227" s="351"/>
      <c r="AX227" s="351"/>
      <c r="AY227" s="351"/>
      <c r="AZ227" s="351"/>
      <c r="BA227" s="351"/>
      <c r="BB227" s="351"/>
      <c r="BC227" s="351"/>
      <c r="BD227" s="351"/>
      <c r="BE227" s="351"/>
      <c r="BF227" s="351"/>
      <c r="BG227" s="351"/>
      <c r="BH227" s="351"/>
      <c r="BI227" s="351"/>
      <c r="BJ227" s="351"/>
      <c r="BK227" s="351"/>
      <c r="BL227" s="351"/>
      <c r="BM227" s="351"/>
      <c r="BN227" s="351"/>
      <c r="BO227" s="351"/>
      <c r="BP227" s="351"/>
      <c r="BQ227" s="351"/>
      <c r="BR227" s="351"/>
      <c r="BS227" s="351"/>
      <c r="BT227" s="351"/>
      <c r="BU227" s="351"/>
      <c r="BV227" s="351"/>
      <c r="BW227" s="351"/>
      <c r="BX227" s="351"/>
      <c r="BY227" s="351"/>
      <c r="BZ227" s="351"/>
      <c r="CA227" s="351"/>
      <c r="CB227" s="351"/>
      <c r="CC227" s="351"/>
      <c r="CD227" s="351"/>
      <c r="CE227" s="351"/>
      <c r="CF227" s="351"/>
      <c r="CG227" s="351"/>
      <c r="CH227" s="351"/>
      <c r="CI227" s="351"/>
      <c r="CJ227" s="351"/>
      <c r="CK227" s="351"/>
      <c r="CL227" s="351"/>
      <c r="CM227" s="351"/>
      <c r="CN227" s="351"/>
      <c r="CO227" s="351"/>
      <c r="CP227" s="351"/>
      <c r="CQ227" s="351"/>
      <c r="CR227" s="351"/>
      <c r="CS227" s="351"/>
      <c r="CT227" s="351"/>
      <c r="CU227" s="351"/>
      <c r="CV227" s="351"/>
      <c r="CW227" s="351"/>
      <c r="CX227" s="351"/>
      <c r="CY227" s="351"/>
      <c r="CZ227" s="351"/>
      <c r="DA227" s="351"/>
      <c r="DB227" s="351"/>
      <c r="DC227" s="351"/>
      <c r="DD227" s="351"/>
      <c r="DE227" s="351"/>
      <c r="DF227" s="351"/>
      <c r="DG227" s="351"/>
      <c r="DH227" s="351"/>
      <c r="DI227" s="351"/>
      <c r="DJ227" s="351"/>
      <c r="DK227" s="351"/>
      <c r="DL227" s="351"/>
      <c r="DM227" s="351"/>
      <c r="DN227" s="351"/>
      <c r="DO227" s="351"/>
      <c r="DP227" s="351"/>
      <c r="DQ227" s="351"/>
      <c r="DR227" s="351"/>
      <c r="DS227" s="351"/>
      <c r="DT227" s="351"/>
      <c r="DU227" s="351"/>
      <c r="DV227" s="351"/>
      <c r="DW227" s="351"/>
      <c r="DX227" s="351"/>
      <c r="DY227" s="351"/>
      <c r="DZ227" s="351"/>
      <c r="EA227" s="351"/>
      <c r="EB227" s="351"/>
      <c r="EC227" s="351"/>
      <c r="ED227" s="351"/>
      <c r="EE227" s="351"/>
      <c r="EF227" s="351"/>
      <c r="EG227" s="351"/>
      <c r="EH227" s="351"/>
      <c r="EI227" s="351"/>
      <c r="EJ227" s="351"/>
      <c r="EK227" s="351"/>
      <c r="EL227" s="351"/>
      <c r="EM227" s="351"/>
      <c r="EN227" s="351"/>
      <c r="EO227" s="351"/>
      <c r="EP227" s="351"/>
      <c r="EQ227" s="351"/>
      <c r="ER227" s="351"/>
      <c r="ES227" s="351"/>
      <c r="ET227" s="351"/>
      <c r="EU227" s="351"/>
      <c r="EV227" s="351"/>
      <c r="EW227" s="351"/>
      <c r="EX227" s="351"/>
    </row>
    <row r="228" spans="2:154" s="368" customFormat="1">
      <c r="B228" s="220"/>
      <c r="E228" s="220"/>
      <c r="I228" s="220"/>
      <c r="J228" s="351"/>
      <c r="K228" s="351"/>
      <c r="L228" s="351"/>
      <c r="M228" s="351"/>
      <c r="N228" s="351"/>
      <c r="O228" s="351"/>
      <c r="P228" s="351"/>
      <c r="Q228" s="351"/>
      <c r="R228" s="351"/>
      <c r="S228" s="351"/>
      <c r="T228" s="351"/>
      <c r="U228" s="351"/>
      <c r="V228" s="351"/>
      <c r="W228" s="351"/>
      <c r="X228" s="351"/>
      <c r="Y228" s="351"/>
      <c r="Z228" s="351"/>
      <c r="AA228" s="351"/>
      <c r="AB228" s="351"/>
      <c r="AC228" s="351"/>
      <c r="AD228" s="351"/>
      <c r="AE228" s="351"/>
      <c r="AF228" s="351"/>
      <c r="AG228" s="351"/>
      <c r="AH228" s="351"/>
      <c r="AI228" s="351"/>
      <c r="AJ228" s="351"/>
      <c r="AK228" s="351"/>
      <c r="AL228" s="351"/>
      <c r="AM228" s="351"/>
      <c r="AN228" s="351"/>
      <c r="AO228" s="351"/>
      <c r="AP228" s="351"/>
      <c r="AQ228" s="351"/>
      <c r="AR228" s="351"/>
      <c r="AS228" s="351"/>
      <c r="AT228" s="351"/>
      <c r="AU228" s="351"/>
      <c r="AV228" s="351"/>
      <c r="AW228" s="351"/>
      <c r="AX228" s="351"/>
      <c r="AY228" s="351"/>
      <c r="AZ228" s="351"/>
      <c r="BA228" s="351"/>
      <c r="BB228" s="351"/>
      <c r="BC228" s="351"/>
      <c r="BD228" s="351"/>
      <c r="BE228" s="351"/>
      <c r="BF228" s="351"/>
      <c r="BG228" s="351"/>
      <c r="BH228" s="351"/>
      <c r="BI228" s="351"/>
      <c r="BJ228" s="351"/>
      <c r="BK228" s="351"/>
      <c r="BL228" s="351"/>
      <c r="BM228" s="351"/>
      <c r="BN228" s="351"/>
      <c r="BO228" s="351"/>
      <c r="BP228" s="351"/>
      <c r="BQ228" s="351"/>
      <c r="BR228" s="351"/>
      <c r="BS228" s="351"/>
      <c r="BT228" s="351"/>
      <c r="BU228" s="351"/>
      <c r="BV228" s="351"/>
      <c r="BW228" s="351"/>
      <c r="BX228" s="351"/>
      <c r="BY228" s="351"/>
      <c r="BZ228" s="351"/>
      <c r="CA228" s="351"/>
      <c r="CB228" s="351"/>
      <c r="CC228" s="351"/>
      <c r="CD228" s="351"/>
      <c r="CE228" s="351"/>
      <c r="CF228" s="351"/>
      <c r="CG228" s="351"/>
      <c r="CH228" s="351"/>
      <c r="CI228" s="351"/>
      <c r="CJ228" s="351"/>
      <c r="CK228" s="351"/>
      <c r="CL228" s="351"/>
      <c r="CM228" s="351"/>
      <c r="CN228" s="351"/>
      <c r="CO228" s="351"/>
      <c r="CP228" s="351"/>
      <c r="CQ228" s="351"/>
      <c r="CR228" s="351"/>
      <c r="CS228" s="351"/>
      <c r="CT228" s="351"/>
      <c r="CU228" s="351"/>
      <c r="CV228" s="351"/>
      <c r="CW228" s="351"/>
      <c r="CX228" s="351"/>
      <c r="CY228" s="351"/>
      <c r="CZ228" s="351"/>
      <c r="DA228" s="351"/>
      <c r="DB228" s="351"/>
      <c r="DC228" s="351"/>
      <c r="DD228" s="351"/>
      <c r="DE228" s="351"/>
      <c r="DF228" s="351"/>
      <c r="DG228" s="351"/>
      <c r="DH228" s="351"/>
      <c r="DI228" s="351"/>
      <c r="DJ228" s="351"/>
      <c r="DK228" s="351"/>
      <c r="DL228" s="351"/>
      <c r="DM228" s="351"/>
      <c r="DN228" s="351"/>
      <c r="DO228" s="351"/>
      <c r="DP228" s="351"/>
      <c r="DQ228" s="351"/>
      <c r="DR228" s="351"/>
      <c r="DS228" s="351"/>
      <c r="DT228" s="351"/>
      <c r="DU228" s="351"/>
      <c r="DV228" s="351"/>
      <c r="DW228" s="351"/>
      <c r="DX228" s="351"/>
      <c r="DY228" s="351"/>
      <c r="DZ228" s="351"/>
      <c r="EA228" s="351"/>
      <c r="EB228" s="351"/>
      <c r="EC228" s="351"/>
      <c r="ED228" s="351"/>
      <c r="EE228" s="351"/>
      <c r="EF228" s="351"/>
      <c r="EG228" s="351"/>
      <c r="EH228" s="351"/>
      <c r="EI228" s="351"/>
      <c r="EJ228" s="351"/>
      <c r="EK228" s="351"/>
      <c r="EL228" s="351"/>
      <c r="EM228" s="351"/>
      <c r="EN228" s="351"/>
      <c r="EO228" s="351"/>
      <c r="EP228" s="351"/>
      <c r="EQ228" s="351"/>
      <c r="ER228" s="351"/>
      <c r="ES228" s="351"/>
      <c r="ET228" s="351"/>
      <c r="EU228" s="351"/>
      <c r="EV228" s="351"/>
      <c r="EW228" s="351"/>
      <c r="EX228" s="351"/>
    </row>
    <row r="229" spans="2:154" s="368" customFormat="1">
      <c r="B229" s="220"/>
      <c r="E229" s="220"/>
      <c r="I229" s="220"/>
      <c r="J229" s="351"/>
      <c r="K229" s="351"/>
      <c r="L229" s="351"/>
      <c r="M229" s="351"/>
      <c r="N229" s="351"/>
      <c r="O229" s="351"/>
      <c r="P229" s="351"/>
      <c r="Q229" s="351"/>
      <c r="R229" s="351"/>
      <c r="S229" s="351"/>
      <c r="T229" s="351"/>
      <c r="U229" s="351"/>
      <c r="V229" s="351"/>
      <c r="W229" s="351"/>
      <c r="X229" s="351"/>
      <c r="Y229" s="351"/>
      <c r="Z229" s="351"/>
      <c r="AA229" s="351"/>
      <c r="AB229" s="351"/>
      <c r="AC229" s="351"/>
      <c r="AD229" s="351"/>
      <c r="AE229" s="351"/>
      <c r="AF229" s="351"/>
      <c r="AG229" s="351"/>
      <c r="AH229" s="351"/>
      <c r="AI229" s="351"/>
      <c r="AJ229" s="351"/>
      <c r="AK229" s="351"/>
      <c r="AL229" s="351"/>
      <c r="AM229" s="351"/>
      <c r="AN229" s="351"/>
      <c r="AO229" s="351"/>
      <c r="AP229" s="351"/>
      <c r="AQ229" s="351"/>
      <c r="AR229" s="351"/>
      <c r="AS229" s="351"/>
      <c r="AT229" s="351"/>
      <c r="AU229" s="351"/>
      <c r="AV229" s="351"/>
      <c r="AW229" s="351"/>
      <c r="AX229" s="351"/>
      <c r="AY229" s="351"/>
      <c r="AZ229" s="351"/>
      <c r="BA229" s="351"/>
      <c r="BB229" s="351"/>
      <c r="BC229" s="351"/>
      <c r="BD229" s="351"/>
      <c r="BE229" s="351"/>
      <c r="BF229" s="351"/>
      <c r="BG229" s="351"/>
      <c r="BH229" s="351"/>
      <c r="BI229" s="351"/>
      <c r="BJ229" s="351"/>
      <c r="BK229" s="351"/>
      <c r="BL229" s="351"/>
      <c r="BM229" s="351"/>
      <c r="BN229" s="351"/>
      <c r="BO229" s="351"/>
      <c r="BP229" s="351"/>
      <c r="BQ229" s="351"/>
      <c r="BR229" s="351"/>
      <c r="BS229" s="351"/>
      <c r="BT229" s="351"/>
      <c r="BU229" s="351"/>
      <c r="BV229" s="351"/>
      <c r="BW229" s="351"/>
      <c r="BX229" s="351"/>
      <c r="BY229" s="351"/>
      <c r="BZ229" s="351"/>
      <c r="CA229" s="351"/>
      <c r="CB229" s="351"/>
      <c r="CC229" s="351"/>
      <c r="CD229" s="351"/>
      <c r="CE229" s="351"/>
      <c r="CF229" s="351"/>
      <c r="CG229" s="351"/>
      <c r="CH229" s="351"/>
      <c r="CI229" s="351"/>
      <c r="CJ229" s="351"/>
      <c r="CK229" s="351"/>
      <c r="CL229" s="351"/>
      <c r="CM229" s="351"/>
      <c r="CN229" s="351"/>
      <c r="CO229" s="351"/>
      <c r="CP229" s="351"/>
      <c r="CQ229" s="351"/>
      <c r="CR229" s="351"/>
      <c r="CS229" s="351"/>
      <c r="CT229" s="351"/>
      <c r="CU229" s="351"/>
      <c r="CV229" s="351"/>
      <c r="CW229" s="351"/>
      <c r="CX229" s="351"/>
      <c r="CY229" s="351"/>
      <c r="CZ229" s="351"/>
      <c r="DA229" s="351"/>
      <c r="DB229" s="351"/>
      <c r="DC229" s="351"/>
      <c r="DD229" s="351"/>
      <c r="DE229" s="351"/>
      <c r="DF229" s="351"/>
      <c r="DG229" s="351"/>
      <c r="DH229" s="351"/>
      <c r="DI229" s="351"/>
      <c r="DJ229" s="351"/>
      <c r="DK229" s="351"/>
      <c r="DL229" s="351"/>
      <c r="DM229" s="351"/>
      <c r="DN229" s="351"/>
      <c r="DO229" s="351"/>
      <c r="DP229" s="351"/>
      <c r="DQ229" s="351"/>
      <c r="DR229" s="351"/>
      <c r="DS229" s="351"/>
      <c r="DT229" s="351"/>
      <c r="DU229" s="351"/>
      <c r="DV229" s="351"/>
      <c r="DW229" s="351"/>
      <c r="DX229" s="351"/>
      <c r="DY229" s="351"/>
      <c r="DZ229" s="351"/>
      <c r="EA229" s="351"/>
      <c r="EB229" s="351"/>
      <c r="EC229" s="351"/>
      <c r="ED229" s="351"/>
      <c r="EE229" s="351"/>
      <c r="EF229" s="351"/>
      <c r="EG229" s="351"/>
      <c r="EH229" s="351"/>
      <c r="EI229" s="351"/>
      <c r="EJ229" s="351"/>
      <c r="EK229" s="351"/>
      <c r="EL229" s="351"/>
      <c r="EM229" s="351"/>
      <c r="EN229" s="351"/>
      <c r="EO229" s="351"/>
      <c r="EP229" s="351"/>
      <c r="EQ229" s="351"/>
      <c r="ER229" s="351"/>
      <c r="ES229" s="351"/>
      <c r="ET229" s="351"/>
      <c r="EU229" s="351"/>
      <c r="EV229" s="351"/>
      <c r="EW229" s="351"/>
      <c r="EX229" s="351"/>
    </row>
    <row r="230" spans="2:154" s="368" customFormat="1">
      <c r="B230" s="220"/>
      <c r="E230" s="220"/>
      <c r="I230" s="220"/>
      <c r="J230" s="351"/>
      <c r="K230" s="351"/>
      <c r="L230" s="351"/>
      <c r="M230" s="351"/>
      <c r="N230" s="351"/>
      <c r="O230" s="351"/>
      <c r="P230" s="351"/>
      <c r="Q230" s="351"/>
      <c r="R230" s="351"/>
      <c r="S230" s="351"/>
      <c r="T230" s="351"/>
      <c r="U230" s="351"/>
      <c r="V230" s="351"/>
      <c r="W230" s="351"/>
      <c r="X230" s="351"/>
      <c r="Y230" s="351"/>
      <c r="Z230" s="351"/>
      <c r="AA230" s="351"/>
      <c r="AB230" s="351"/>
      <c r="AC230" s="351"/>
      <c r="AD230" s="351"/>
      <c r="AE230" s="351"/>
      <c r="AF230" s="351"/>
      <c r="AG230" s="351"/>
      <c r="AH230" s="351"/>
      <c r="AI230" s="351"/>
      <c r="AJ230" s="351"/>
      <c r="AK230" s="351"/>
      <c r="AL230" s="351"/>
      <c r="AM230" s="351"/>
      <c r="AN230" s="351"/>
      <c r="AO230" s="351"/>
      <c r="AP230" s="351"/>
      <c r="AQ230" s="351"/>
      <c r="AR230" s="351"/>
      <c r="AS230" s="351"/>
      <c r="AT230" s="351"/>
      <c r="AU230" s="351"/>
      <c r="AV230" s="351"/>
      <c r="AW230" s="351"/>
      <c r="AX230" s="351"/>
      <c r="AY230" s="351"/>
      <c r="AZ230" s="351"/>
      <c r="BA230" s="351"/>
      <c r="BB230" s="351"/>
      <c r="BC230" s="351"/>
      <c r="BD230" s="351"/>
      <c r="BE230" s="351"/>
      <c r="BF230" s="351"/>
      <c r="BG230" s="351"/>
      <c r="BH230" s="351"/>
      <c r="BI230" s="351"/>
      <c r="BJ230" s="351"/>
      <c r="BK230" s="351"/>
      <c r="BL230" s="351"/>
      <c r="BM230" s="351"/>
      <c r="BN230" s="351"/>
      <c r="BO230" s="351"/>
      <c r="BP230" s="351"/>
      <c r="BQ230" s="351"/>
      <c r="BR230" s="351"/>
      <c r="BS230" s="351"/>
      <c r="BT230" s="351"/>
      <c r="BU230" s="351"/>
      <c r="BV230" s="351"/>
      <c r="BW230" s="351"/>
      <c r="BX230" s="351"/>
      <c r="BY230" s="351"/>
      <c r="BZ230" s="351"/>
      <c r="CA230" s="351"/>
      <c r="CB230" s="351"/>
      <c r="CC230" s="351"/>
      <c r="CD230" s="351"/>
      <c r="CE230" s="351"/>
      <c r="CF230" s="351"/>
      <c r="CG230" s="351"/>
      <c r="CH230" s="351"/>
      <c r="CI230" s="351"/>
      <c r="CJ230" s="351"/>
      <c r="CK230" s="351"/>
      <c r="CL230" s="351"/>
      <c r="CM230" s="351"/>
      <c r="CN230" s="351"/>
      <c r="CO230" s="351"/>
      <c r="CP230" s="351"/>
      <c r="CQ230" s="351"/>
      <c r="CR230" s="351"/>
      <c r="CS230" s="351"/>
      <c r="CT230" s="351"/>
      <c r="CU230" s="351"/>
      <c r="CV230" s="351"/>
      <c r="CW230" s="351"/>
      <c r="CX230" s="351"/>
      <c r="CY230" s="351"/>
      <c r="CZ230" s="351"/>
      <c r="DA230" s="351"/>
      <c r="DB230" s="351"/>
      <c r="DC230" s="351"/>
      <c r="DD230" s="351"/>
      <c r="DE230" s="351"/>
      <c r="DF230" s="351"/>
      <c r="DG230" s="351"/>
      <c r="DH230" s="351"/>
      <c r="DI230" s="351"/>
      <c r="DJ230" s="351"/>
      <c r="DK230" s="351"/>
      <c r="DL230" s="351"/>
      <c r="DM230" s="351"/>
      <c r="DN230" s="351"/>
      <c r="DO230" s="351"/>
      <c r="DP230" s="351"/>
      <c r="DQ230" s="351"/>
      <c r="DR230" s="351"/>
      <c r="DS230" s="351"/>
      <c r="DT230" s="351"/>
      <c r="DU230" s="351"/>
      <c r="DV230" s="351"/>
      <c r="DW230" s="351"/>
      <c r="DX230" s="351"/>
      <c r="DY230" s="351"/>
      <c r="DZ230" s="351"/>
      <c r="EA230" s="351"/>
      <c r="EB230" s="351"/>
      <c r="EC230" s="351"/>
      <c r="ED230" s="351"/>
      <c r="EE230" s="351"/>
      <c r="EF230" s="351"/>
      <c r="EG230" s="351"/>
      <c r="EH230" s="351"/>
      <c r="EI230" s="351"/>
      <c r="EJ230" s="351"/>
      <c r="EK230" s="351"/>
      <c r="EL230" s="351"/>
      <c r="EM230" s="351"/>
      <c r="EN230" s="351"/>
      <c r="EO230" s="351"/>
      <c r="EP230" s="351"/>
      <c r="EQ230" s="351"/>
      <c r="ER230" s="351"/>
      <c r="ES230" s="351"/>
      <c r="ET230" s="351"/>
      <c r="EU230" s="351"/>
      <c r="EV230" s="351"/>
      <c r="EW230" s="351"/>
      <c r="EX230" s="351"/>
    </row>
    <row r="231" spans="2:154" s="368" customFormat="1">
      <c r="B231" s="220"/>
      <c r="E231" s="220"/>
      <c r="I231" s="220"/>
      <c r="J231" s="351"/>
      <c r="K231" s="351"/>
      <c r="L231" s="351"/>
      <c r="M231" s="351"/>
      <c r="N231" s="351"/>
      <c r="O231" s="351"/>
      <c r="P231" s="351"/>
      <c r="Q231" s="351"/>
      <c r="R231" s="351"/>
      <c r="S231" s="351"/>
      <c r="T231" s="351"/>
      <c r="U231" s="351"/>
      <c r="V231" s="351"/>
      <c r="W231" s="351"/>
      <c r="X231" s="351"/>
      <c r="Y231" s="351"/>
      <c r="Z231" s="351"/>
      <c r="AA231" s="351"/>
      <c r="AB231" s="351"/>
      <c r="AC231" s="351"/>
      <c r="AD231" s="351"/>
      <c r="AE231" s="351"/>
      <c r="AF231" s="351"/>
      <c r="AG231" s="351"/>
      <c r="AH231" s="351"/>
      <c r="AI231" s="351"/>
      <c r="AJ231" s="351"/>
      <c r="AK231" s="351"/>
      <c r="AL231" s="351"/>
      <c r="AM231" s="351"/>
      <c r="AN231" s="351"/>
      <c r="AO231" s="351"/>
      <c r="AP231" s="351"/>
      <c r="AQ231" s="351"/>
      <c r="AR231" s="351"/>
      <c r="AS231" s="351"/>
      <c r="AT231" s="351"/>
      <c r="AU231" s="351"/>
      <c r="AV231" s="351"/>
      <c r="AW231" s="351"/>
      <c r="AX231" s="351"/>
      <c r="AY231" s="351"/>
      <c r="AZ231" s="351"/>
      <c r="BA231" s="351"/>
      <c r="BB231" s="351"/>
      <c r="BC231" s="351"/>
      <c r="BD231" s="351"/>
      <c r="BE231" s="351"/>
      <c r="BF231" s="351"/>
      <c r="BG231" s="351"/>
      <c r="BH231" s="351"/>
      <c r="BI231" s="351"/>
      <c r="BJ231" s="351"/>
      <c r="BK231" s="351"/>
      <c r="BL231" s="351"/>
      <c r="BM231" s="351"/>
      <c r="BN231" s="351"/>
      <c r="BO231" s="351"/>
      <c r="BP231" s="351"/>
      <c r="BQ231" s="351"/>
      <c r="BR231" s="351"/>
      <c r="BS231" s="351"/>
      <c r="BT231" s="351"/>
      <c r="BU231" s="351"/>
      <c r="BV231" s="351"/>
      <c r="BW231" s="351"/>
      <c r="BX231" s="351"/>
      <c r="BY231" s="351"/>
      <c r="BZ231" s="351"/>
      <c r="CA231" s="351"/>
      <c r="CB231" s="351"/>
      <c r="CC231" s="351"/>
      <c r="CD231" s="351"/>
      <c r="CE231" s="351"/>
      <c r="CF231" s="351"/>
      <c r="CG231" s="351"/>
      <c r="CH231" s="351"/>
      <c r="CI231" s="351"/>
      <c r="CJ231" s="351"/>
      <c r="CK231" s="351"/>
      <c r="CL231" s="351"/>
      <c r="CM231" s="351"/>
      <c r="CN231" s="351"/>
      <c r="CO231" s="351"/>
      <c r="CP231" s="351"/>
      <c r="CQ231" s="351"/>
      <c r="CR231" s="351"/>
      <c r="CS231" s="351"/>
      <c r="CT231" s="351"/>
      <c r="CU231" s="351"/>
      <c r="CV231" s="351"/>
      <c r="CW231" s="351"/>
      <c r="CX231" s="351"/>
      <c r="CY231" s="351"/>
      <c r="CZ231" s="351"/>
      <c r="DA231" s="351"/>
      <c r="DB231" s="351"/>
      <c r="DC231" s="351"/>
      <c r="DD231" s="351"/>
      <c r="DE231" s="351"/>
      <c r="DF231" s="351"/>
      <c r="DG231" s="351"/>
      <c r="DH231" s="351"/>
      <c r="DI231" s="351"/>
      <c r="DJ231" s="351"/>
      <c r="DK231" s="351"/>
      <c r="DL231" s="351"/>
      <c r="DM231" s="351"/>
      <c r="DN231" s="351"/>
      <c r="DO231" s="351"/>
      <c r="DP231" s="351"/>
      <c r="DQ231" s="351"/>
      <c r="DR231" s="351"/>
      <c r="DS231" s="351"/>
      <c r="DT231" s="351"/>
      <c r="DU231" s="351"/>
      <c r="DV231" s="351"/>
      <c r="DW231" s="351"/>
      <c r="DX231" s="351"/>
      <c r="DY231" s="351"/>
      <c r="DZ231" s="351"/>
      <c r="EA231" s="351"/>
      <c r="EB231" s="351"/>
      <c r="EC231" s="351"/>
      <c r="ED231" s="351"/>
      <c r="EE231" s="351"/>
      <c r="EF231" s="351"/>
      <c r="EG231" s="351"/>
      <c r="EH231" s="351"/>
      <c r="EI231" s="351"/>
      <c r="EJ231" s="351"/>
      <c r="EK231" s="351"/>
      <c r="EL231" s="351"/>
      <c r="EM231" s="351"/>
      <c r="EN231" s="351"/>
      <c r="EO231" s="351"/>
      <c r="EP231" s="351"/>
      <c r="EQ231" s="351"/>
      <c r="ER231" s="351"/>
      <c r="ES231" s="351"/>
      <c r="ET231" s="351"/>
      <c r="EU231" s="351"/>
      <c r="EV231" s="351"/>
      <c r="EW231" s="351"/>
      <c r="EX231" s="351"/>
    </row>
    <row r="232" spans="2:154" s="368" customFormat="1">
      <c r="B232" s="220"/>
      <c r="E232" s="220"/>
      <c r="I232" s="220"/>
      <c r="J232" s="351"/>
      <c r="K232" s="351"/>
      <c r="L232" s="351"/>
      <c r="M232" s="351"/>
      <c r="N232" s="351"/>
      <c r="O232" s="351"/>
      <c r="P232" s="351"/>
      <c r="Q232" s="351"/>
      <c r="R232" s="351"/>
      <c r="S232" s="351"/>
      <c r="T232" s="351"/>
      <c r="U232" s="351"/>
      <c r="V232" s="351"/>
      <c r="W232" s="351"/>
      <c r="X232" s="351"/>
      <c r="Y232" s="351"/>
      <c r="Z232" s="351"/>
      <c r="AA232" s="351"/>
      <c r="AB232" s="351"/>
      <c r="AC232" s="351"/>
      <c r="AD232" s="351"/>
      <c r="AE232" s="351"/>
      <c r="AF232" s="351"/>
      <c r="AG232" s="351"/>
      <c r="AH232" s="351"/>
      <c r="AI232" s="351"/>
      <c r="AJ232" s="351"/>
      <c r="AK232" s="351"/>
      <c r="AL232" s="351"/>
      <c r="AM232" s="351"/>
      <c r="AN232" s="351"/>
      <c r="AO232" s="351"/>
      <c r="AP232" s="351"/>
      <c r="AQ232" s="351"/>
      <c r="AR232" s="351"/>
      <c r="AS232" s="351"/>
      <c r="AT232" s="351"/>
      <c r="AU232" s="351"/>
      <c r="AV232" s="351"/>
      <c r="AW232" s="351"/>
      <c r="AX232" s="351"/>
      <c r="AY232" s="351"/>
      <c r="AZ232" s="351"/>
      <c r="BA232" s="351"/>
      <c r="BB232" s="351"/>
      <c r="BC232" s="351"/>
      <c r="BD232" s="351"/>
      <c r="BE232" s="351"/>
      <c r="BF232" s="351"/>
      <c r="BG232" s="351"/>
      <c r="BH232" s="351"/>
      <c r="BI232" s="351"/>
      <c r="BJ232" s="351"/>
      <c r="BK232" s="351"/>
      <c r="BL232" s="351"/>
      <c r="BM232" s="351"/>
      <c r="BN232" s="351"/>
      <c r="BO232" s="351"/>
      <c r="BP232" s="351"/>
      <c r="BQ232" s="351"/>
      <c r="BR232" s="351"/>
      <c r="BS232" s="351"/>
      <c r="BT232" s="351"/>
      <c r="BU232" s="351"/>
      <c r="BV232" s="351"/>
      <c r="BW232" s="351"/>
      <c r="BX232" s="351"/>
      <c r="BY232" s="351"/>
      <c r="BZ232" s="351"/>
      <c r="CA232" s="351"/>
      <c r="CB232" s="351"/>
      <c r="CC232" s="351"/>
      <c r="CD232" s="351"/>
      <c r="CE232" s="351"/>
      <c r="CF232" s="351"/>
      <c r="CG232" s="351"/>
      <c r="CH232" s="351"/>
      <c r="CI232" s="351"/>
      <c r="CJ232" s="351"/>
      <c r="CK232" s="351"/>
      <c r="CL232" s="351"/>
      <c r="CM232" s="351"/>
      <c r="CN232" s="351"/>
      <c r="CO232" s="351"/>
      <c r="CP232" s="351"/>
      <c r="CQ232" s="351"/>
      <c r="CR232" s="351"/>
      <c r="CS232" s="351"/>
      <c r="CT232" s="351"/>
      <c r="CU232" s="351"/>
      <c r="CV232" s="351"/>
      <c r="CW232" s="351"/>
      <c r="CX232" s="351"/>
      <c r="CY232" s="351"/>
      <c r="CZ232" s="351"/>
      <c r="DA232" s="351"/>
      <c r="DB232" s="351"/>
      <c r="DC232" s="351"/>
      <c r="DD232" s="351"/>
      <c r="DE232" s="351"/>
      <c r="DF232" s="351"/>
      <c r="DG232" s="351"/>
      <c r="DH232" s="351"/>
      <c r="DI232" s="351"/>
      <c r="DJ232" s="351"/>
      <c r="DK232" s="351"/>
      <c r="DL232" s="351"/>
      <c r="DM232" s="351"/>
      <c r="DN232" s="351"/>
      <c r="DO232" s="351"/>
      <c r="DP232" s="351"/>
      <c r="DQ232" s="351"/>
      <c r="DR232" s="351"/>
      <c r="DS232" s="351"/>
      <c r="DT232" s="351"/>
      <c r="DU232" s="351"/>
      <c r="DV232" s="351"/>
      <c r="DW232" s="351"/>
      <c r="DX232" s="351"/>
      <c r="DY232" s="351"/>
      <c r="DZ232" s="351"/>
      <c r="EA232" s="351"/>
      <c r="EB232" s="351"/>
      <c r="EC232" s="351"/>
      <c r="ED232" s="351"/>
      <c r="EE232" s="351"/>
      <c r="EF232" s="351"/>
      <c r="EG232" s="351"/>
      <c r="EH232" s="351"/>
      <c r="EI232" s="351"/>
      <c r="EJ232" s="351"/>
      <c r="EK232" s="351"/>
      <c r="EL232" s="351"/>
      <c r="EM232" s="351"/>
      <c r="EN232" s="351"/>
      <c r="EO232" s="351"/>
      <c r="EP232" s="351"/>
      <c r="EQ232" s="351"/>
      <c r="ER232" s="351"/>
      <c r="ES232" s="351"/>
      <c r="ET232" s="351"/>
      <c r="EU232" s="351"/>
      <c r="EV232" s="351"/>
      <c r="EW232" s="351"/>
      <c r="EX232" s="351"/>
    </row>
    <row r="233" spans="2:154" s="368" customFormat="1">
      <c r="B233" s="220"/>
      <c r="E233" s="220"/>
      <c r="I233" s="220"/>
      <c r="J233" s="351"/>
      <c r="K233" s="351"/>
      <c r="L233" s="351"/>
      <c r="M233" s="351"/>
      <c r="N233" s="351"/>
      <c r="O233" s="351"/>
      <c r="P233" s="351"/>
      <c r="Q233" s="351"/>
      <c r="R233" s="351"/>
      <c r="S233" s="351"/>
      <c r="T233" s="351"/>
      <c r="U233" s="351"/>
      <c r="V233" s="351"/>
      <c r="W233" s="351"/>
      <c r="X233" s="351"/>
      <c r="Y233" s="351"/>
      <c r="Z233" s="351"/>
      <c r="AA233" s="351"/>
      <c r="AB233" s="351"/>
      <c r="AC233" s="351"/>
      <c r="AD233" s="351"/>
      <c r="AE233" s="351"/>
      <c r="AF233" s="351"/>
      <c r="AG233" s="351"/>
      <c r="AH233" s="351"/>
      <c r="AI233" s="351"/>
      <c r="AJ233" s="351"/>
      <c r="AK233" s="351"/>
      <c r="AL233" s="351"/>
      <c r="AM233" s="351"/>
      <c r="AN233" s="351"/>
      <c r="AO233" s="351"/>
      <c r="AP233" s="351"/>
      <c r="AQ233" s="351"/>
      <c r="AR233" s="351"/>
      <c r="AS233" s="351"/>
      <c r="AT233" s="351"/>
      <c r="AU233" s="351"/>
      <c r="AV233" s="351"/>
      <c r="AW233" s="351"/>
      <c r="AX233" s="351"/>
      <c r="AY233" s="351"/>
      <c r="AZ233" s="351"/>
      <c r="BA233" s="351"/>
      <c r="BB233" s="351"/>
      <c r="BC233" s="351"/>
      <c r="BD233" s="351"/>
      <c r="BE233" s="351"/>
      <c r="BF233" s="351"/>
      <c r="BG233" s="351"/>
      <c r="BH233" s="351"/>
      <c r="BI233" s="351"/>
      <c r="BJ233" s="351"/>
      <c r="BK233" s="351"/>
      <c r="BL233" s="351"/>
      <c r="BM233" s="351"/>
      <c r="BN233" s="351"/>
      <c r="BO233" s="351"/>
      <c r="BP233" s="351"/>
      <c r="BQ233" s="351"/>
      <c r="BR233" s="351"/>
      <c r="BS233" s="351"/>
      <c r="BT233" s="351"/>
      <c r="BU233" s="351"/>
      <c r="BV233" s="351"/>
      <c r="BW233" s="351"/>
      <c r="BX233" s="351"/>
      <c r="BY233" s="351"/>
      <c r="BZ233" s="351"/>
      <c r="CA233" s="351"/>
      <c r="CB233" s="351"/>
      <c r="CC233" s="351"/>
      <c r="CD233" s="351"/>
      <c r="CE233" s="351"/>
      <c r="CF233" s="351"/>
      <c r="CG233" s="351"/>
      <c r="CH233" s="351"/>
      <c r="CI233" s="351"/>
      <c r="CJ233" s="351"/>
      <c r="CK233" s="351"/>
      <c r="CL233" s="351"/>
      <c r="CM233" s="351"/>
      <c r="CN233" s="351"/>
      <c r="CO233" s="351"/>
      <c r="CP233" s="351"/>
      <c r="CQ233" s="351"/>
      <c r="CR233" s="351"/>
      <c r="CS233" s="351"/>
      <c r="CT233" s="351"/>
      <c r="CU233" s="351"/>
      <c r="CV233" s="351"/>
      <c r="CW233" s="351"/>
      <c r="CX233" s="351"/>
      <c r="CY233" s="351"/>
      <c r="CZ233" s="351"/>
      <c r="DA233" s="351"/>
      <c r="DB233" s="351"/>
      <c r="DC233" s="351"/>
      <c r="DD233" s="351"/>
      <c r="DE233" s="351"/>
      <c r="DF233" s="351"/>
      <c r="DG233" s="351"/>
      <c r="DH233" s="351"/>
      <c r="DI233" s="351"/>
      <c r="DJ233" s="351"/>
      <c r="DK233" s="351"/>
      <c r="DL233" s="351"/>
      <c r="DM233" s="351"/>
      <c r="DN233" s="351"/>
      <c r="DO233" s="351"/>
      <c r="DP233" s="351"/>
      <c r="DQ233" s="351"/>
      <c r="DR233" s="351"/>
      <c r="DS233" s="351"/>
      <c r="DT233" s="351"/>
      <c r="DU233" s="351"/>
      <c r="DV233" s="351"/>
      <c r="DW233" s="351"/>
      <c r="DX233" s="351"/>
      <c r="DY233" s="351"/>
      <c r="DZ233" s="351"/>
      <c r="EA233" s="351"/>
      <c r="EB233" s="351"/>
      <c r="EC233" s="351"/>
      <c r="ED233" s="351"/>
      <c r="EE233" s="351"/>
      <c r="EF233" s="351"/>
      <c r="EG233" s="351"/>
      <c r="EH233" s="351"/>
      <c r="EI233" s="351"/>
      <c r="EJ233" s="351"/>
      <c r="EK233" s="351"/>
      <c r="EL233" s="351"/>
      <c r="EM233" s="351"/>
      <c r="EN233" s="351"/>
      <c r="EO233" s="351"/>
      <c r="EP233" s="351"/>
      <c r="EQ233" s="351"/>
      <c r="ER233" s="351"/>
      <c r="ES233" s="351"/>
      <c r="ET233" s="351"/>
      <c r="EU233" s="351"/>
      <c r="EV233" s="351"/>
      <c r="EW233" s="351"/>
      <c r="EX233" s="351"/>
    </row>
    <row r="234" spans="2:154" s="368" customFormat="1">
      <c r="B234" s="220"/>
      <c r="E234" s="220"/>
      <c r="I234" s="220"/>
      <c r="J234" s="351"/>
      <c r="K234" s="351"/>
      <c r="L234" s="351"/>
      <c r="M234" s="351"/>
      <c r="N234" s="351"/>
      <c r="O234" s="351"/>
      <c r="P234" s="351"/>
      <c r="Q234" s="351"/>
      <c r="R234" s="351"/>
      <c r="S234" s="351"/>
      <c r="T234" s="351"/>
      <c r="U234" s="351"/>
      <c r="V234" s="351"/>
      <c r="W234" s="351"/>
      <c r="X234" s="351"/>
      <c r="Y234" s="351"/>
      <c r="Z234" s="351"/>
      <c r="AA234" s="351"/>
      <c r="AB234" s="351"/>
      <c r="AC234" s="351"/>
      <c r="AD234" s="351"/>
      <c r="AE234" s="351"/>
      <c r="AF234" s="351"/>
      <c r="AG234" s="351"/>
      <c r="AH234" s="351"/>
      <c r="AI234" s="351"/>
      <c r="AJ234" s="351"/>
      <c r="AK234" s="351"/>
      <c r="AL234" s="351"/>
      <c r="AM234" s="351"/>
      <c r="AN234" s="351"/>
      <c r="AO234" s="351"/>
      <c r="AP234" s="351"/>
      <c r="AQ234" s="351"/>
      <c r="AR234" s="351"/>
      <c r="AS234" s="351"/>
      <c r="AT234" s="351"/>
      <c r="AU234" s="351"/>
      <c r="AV234" s="351"/>
      <c r="AW234" s="351"/>
      <c r="AX234" s="351"/>
      <c r="AY234" s="351"/>
      <c r="AZ234" s="351"/>
      <c r="BA234" s="351"/>
      <c r="BB234" s="351"/>
      <c r="BC234" s="351"/>
      <c r="BD234" s="351"/>
      <c r="BE234" s="351"/>
      <c r="BF234" s="351"/>
      <c r="BG234" s="351"/>
      <c r="BH234" s="351"/>
      <c r="BI234" s="351"/>
      <c r="BJ234" s="351"/>
      <c r="BK234" s="351"/>
      <c r="BL234" s="351"/>
      <c r="BM234" s="351"/>
      <c r="BN234" s="351"/>
      <c r="BO234" s="351"/>
      <c r="BP234" s="351"/>
      <c r="BQ234" s="351"/>
      <c r="BR234" s="351"/>
      <c r="BS234" s="351"/>
      <c r="BT234" s="351"/>
      <c r="BU234" s="351"/>
      <c r="BV234" s="351"/>
      <c r="BW234" s="351"/>
      <c r="BX234" s="351"/>
      <c r="BY234" s="351"/>
      <c r="BZ234" s="351"/>
      <c r="CA234" s="351"/>
      <c r="CB234" s="351"/>
      <c r="CC234" s="351"/>
      <c r="CD234" s="351"/>
      <c r="CE234" s="351"/>
      <c r="CF234" s="351"/>
      <c r="CG234" s="351"/>
      <c r="CH234" s="351"/>
      <c r="CI234" s="351"/>
      <c r="CJ234" s="351"/>
      <c r="CK234" s="351"/>
      <c r="CL234" s="351"/>
      <c r="CM234" s="351"/>
      <c r="CN234" s="351"/>
      <c r="CO234" s="351"/>
      <c r="CP234" s="351"/>
      <c r="CQ234" s="351"/>
      <c r="CR234" s="351"/>
      <c r="CS234" s="351"/>
      <c r="CT234" s="351"/>
      <c r="CU234" s="351"/>
      <c r="CV234" s="351"/>
      <c r="CW234" s="351"/>
      <c r="CX234" s="351"/>
      <c r="CY234" s="351"/>
      <c r="CZ234" s="351"/>
      <c r="DA234" s="351"/>
      <c r="DB234" s="351"/>
      <c r="DC234" s="351"/>
      <c r="DD234" s="351"/>
      <c r="DE234" s="351"/>
      <c r="DF234" s="351"/>
      <c r="DG234" s="351"/>
      <c r="DH234" s="351"/>
      <c r="DI234" s="351"/>
      <c r="DJ234" s="351"/>
      <c r="DK234" s="351"/>
      <c r="DL234" s="351"/>
      <c r="DM234" s="351"/>
      <c r="DN234" s="351"/>
      <c r="DO234" s="351"/>
      <c r="DP234" s="351"/>
      <c r="DQ234" s="351"/>
      <c r="DR234" s="351"/>
      <c r="DS234" s="351"/>
      <c r="DT234" s="351"/>
      <c r="DU234" s="351"/>
      <c r="DV234" s="351"/>
      <c r="DW234" s="351"/>
      <c r="DX234" s="351"/>
      <c r="DY234" s="351"/>
      <c r="DZ234" s="351"/>
      <c r="EA234" s="351"/>
      <c r="EB234" s="351"/>
      <c r="EC234" s="351"/>
      <c r="ED234" s="351"/>
      <c r="EE234" s="351"/>
      <c r="EF234" s="351"/>
      <c r="EG234" s="351"/>
      <c r="EH234" s="351"/>
      <c r="EI234" s="351"/>
      <c r="EJ234" s="351"/>
      <c r="EK234" s="351"/>
      <c r="EL234" s="351"/>
      <c r="EM234" s="351"/>
      <c r="EN234" s="351"/>
      <c r="EO234" s="351"/>
      <c r="EP234" s="351"/>
      <c r="EQ234" s="351"/>
      <c r="ER234" s="351"/>
      <c r="ES234" s="351"/>
      <c r="ET234" s="351"/>
      <c r="EU234" s="351"/>
      <c r="EV234" s="351"/>
      <c r="EW234" s="351"/>
      <c r="EX234" s="351"/>
    </row>
    <row r="235" spans="2:154" s="368" customFormat="1">
      <c r="B235" s="220"/>
      <c r="E235" s="220"/>
      <c r="I235" s="220"/>
      <c r="J235" s="351"/>
      <c r="K235" s="351"/>
      <c r="L235" s="351"/>
      <c r="M235" s="351"/>
      <c r="N235" s="351"/>
      <c r="O235" s="351"/>
      <c r="P235" s="351"/>
      <c r="Q235" s="351"/>
      <c r="R235" s="351"/>
      <c r="S235" s="351"/>
      <c r="T235" s="351"/>
      <c r="U235" s="351"/>
      <c r="V235" s="351"/>
      <c r="W235" s="351"/>
      <c r="X235" s="351"/>
      <c r="Y235" s="351"/>
      <c r="Z235" s="351"/>
      <c r="AA235" s="351"/>
      <c r="AB235" s="351"/>
      <c r="AC235" s="351"/>
      <c r="AD235" s="351"/>
      <c r="AE235" s="351"/>
      <c r="AF235" s="351"/>
      <c r="AG235" s="351"/>
      <c r="AH235" s="351"/>
      <c r="AI235" s="351"/>
      <c r="AJ235" s="351"/>
      <c r="AK235" s="351"/>
      <c r="AL235" s="351"/>
      <c r="AM235" s="351"/>
      <c r="AN235" s="351"/>
      <c r="AO235" s="351"/>
      <c r="AP235" s="351"/>
      <c r="AQ235" s="351"/>
      <c r="AR235" s="351"/>
      <c r="AS235" s="351"/>
      <c r="AT235" s="351"/>
      <c r="AU235" s="351"/>
      <c r="AV235" s="351"/>
      <c r="AW235" s="351"/>
      <c r="AX235" s="351"/>
      <c r="AY235" s="351"/>
      <c r="AZ235" s="351"/>
      <c r="BA235" s="351"/>
      <c r="BB235" s="351"/>
      <c r="BC235" s="351"/>
      <c r="BD235" s="351"/>
      <c r="BE235" s="351"/>
      <c r="BF235" s="351"/>
      <c r="BG235" s="351"/>
      <c r="BH235" s="351"/>
      <c r="BI235" s="351"/>
      <c r="BJ235" s="351"/>
      <c r="BK235" s="351"/>
      <c r="BL235" s="351"/>
      <c r="BM235" s="351"/>
      <c r="BN235" s="351"/>
      <c r="BO235" s="351"/>
      <c r="BP235" s="351"/>
      <c r="BQ235" s="351"/>
      <c r="BR235" s="351"/>
      <c r="BS235" s="351"/>
      <c r="BT235" s="351"/>
      <c r="BU235" s="351"/>
      <c r="BV235" s="351"/>
      <c r="BW235" s="351"/>
      <c r="BX235" s="351"/>
      <c r="BY235" s="351"/>
      <c r="BZ235" s="351"/>
      <c r="CA235" s="351"/>
      <c r="CB235" s="351"/>
      <c r="CC235" s="351"/>
      <c r="CD235" s="351"/>
      <c r="CE235" s="351"/>
      <c r="CF235" s="351"/>
      <c r="CG235" s="351"/>
      <c r="CH235" s="351"/>
      <c r="CI235" s="351"/>
      <c r="CJ235" s="351"/>
      <c r="CK235" s="351"/>
      <c r="CL235" s="351"/>
      <c r="CM235" s="351"/>
      <c r="CN235" s="351"/>
      <c r="CO235" s="351"/>
      <c r="CP235" s="351"/>
      <c r="CQ235" s="351"/>
      <c r="CR235" s="351"/>
      <c r="CS235" s="351"/>
      <c r="CT235" s="351"/>
      <c r="CU235" s="351"/>
      <c r="CV235" s="351"/>
      <c r="CW235" s="351"/>
      <c r="CX235" s="351"/>
      <c r="CY235" s="351"/>
      <c r="CZ235" s="351"/>
      <c r="DA235" s="351"/>
      <c r="DB235" s="351"/>
      <c r="DC235" s="351"/>
      <c r="DD235" s="351"/>
      <c r="DE235" s="351"/>
      <c r="DF235" s="351"/>
      <c r="DG235" s="351"/>
      <c r="DH235" s="351"/>
      <c r="DI235" s="351"/>
      <c r="DJ235" s="351"/>
      <c r="DK235" s="351"/>
      <c r="DL235" s="351"/>
      <c r="DM235" s="351"/>
      <c r="DN235" s="351"/>
      <c r="DO235" s="351"/>
      <c r="DP235" s="351"/>
      <c r="DQ235" s="351"/>
      <c r="DR235" s="351"/>
      <c r="DS235" s="351"/>
      <c r="DT235" s="351"/>
      <c r="DU235" s="351"/>
      <c r="DV235" s="351"/>
      <c r="DW235" s="351"/>
      <c r="DX235" s="351"/>
      <c r="DY235" s="351"/>
      <c r="DZ235" s="351"/>
      <c r="EA235" s="351"/>
      <c r="EB235" s="351"/>
      <c r="EC235" s="351"/>
      <c r="ED235" s="351"/>
      <c r="EE235" s="351"/>
      <c r="EF235" s="351"/>
      <c r="EG235" s="351"/>
      <c r="EH235" s="351"/>
      <c r="EI235" s="351"/>
      <c r="EJ235" s="351"/>
      <c r="EK235" s="351"/>
      <c r="EL235" s="351"/>
      <c r="EM235" s="351"/>
      <c r="EN235" s="351"/>
      <c r="EO235" s="351"/>
      <c r="EP235" s="351"/>
      <c r="EQ235" s="351"/>
      <c r="ER235" s="351"/>
      <c r="ES235" s="351"/>
      <c r="ET235" s="351"/>
      <c r="EU235" s="351"/>
      <c r="EV235" s="351"/>
      <c r="EW235" s="351"/>
      <c r="EX235" s="351"/>
    </row>
    <row r="236" spans="2:154" s="368" customFormat="1">
      <c r="B236" s="220"/>
      <c r="E236" s="220"/>
      <c r="I236" s="220"/>
      <c r="J236" s="351"/>
      <c r="K236" s="351"/>
      <c r="L236" s="351"/>
      <c r="M236" s="351"/>
      <c r="N236" s="351"/>
      <c r="O236" s="351"/>
      <c r="P236" s="351"/>
      <c r="Q236" s="351"/>
      <c r="R236" s="351"/>
      <c r="S236" s="351"/>
      <c r="T236" s="351"/>
      <c r="U236" s="351"/>
      <c r="V236" s="351"/>
      <c r="W236" s="351"/>
      <c r="X236" s="351"/>
      <c r="Y236" s="351"/>
      <c r="Z236" s="351"/>
      <c r="AA236" s="351"/>
      <c r="AB236" s="351"/>
      <c r="AC236" s="351"/>
      <c r="AD236" s="351"/>
      <c r="AE236" s="351"/>
      <c r="AF236" s="351"/>
      <c r="AG236" s="351"/>
      <c r="AH236" s="351"/>
      <c r="AI236" s="351"/>
      <c r="AJ236" s="351"/>
      <c r="AK236" s="351"/>
      <c r="AL236" s="351"/>
      <c r="AM236" s="351"/>
      <c r="AN236" s="351"/>
      <c r="AO236" s="351"/>
      <c r="AP236" s="351"/>
      <c r="AQ236" s="351"/>
      <c r="AR236" s="351"/>
      <c r="AS236" s="351"/>
      <c r="AT236" s="351"/>
      <c r="AU236" s="351"/>
      <c r="AV236" s="351"/>
      <c r="AW236" s="351"/>
      <c r="AX236" s="351"/>
      <c r="AY236" s="351"/>
      <c r="AZ236" s="351"/>
      <c r="BA236" s="351"/>
      <c r="BB236" s="351"/>
      <c r="BC236" s="351"/>
      <c r="BD236" s="351"/>
      <c r="BE236" s="351"/>
      <c r="BF236" s="351"/>
      <c r="BG236" s="351"/>
      <c r="BH236" s="351"/>
      <c r="BI236" s="351"/>
      <c r="BJ236" s="351"/>
      <c r="BK236" s="351"/>
      <c r="BL236" s="351"/>
      <c r="BM236" s="351"/>
      <c r="BN236" s="351"/>
      <c r="BO236" s="351"/>
      <c r="BP236" s="351"/>
      <c r="BQ236" s="351"/>
      <c r="BR236" s="351"/>
      <c r="BS236" s="351"/>
      <c r="BT236" s="351"/>
      <c r="BU236" s="351"/>
      <c r="BV236" s="351"/>
      <c r="BW236" s="351"/>
      <c r="BX236" s="351"/>
      <c r="BY236" s="351"/>
      <c r="BZ236" s="351"/>
      <c r="CA236" s="351"/>
      <c r="CB236" s="351"/>
      <c r="CC236" s="351"/>
      <c r="CD236" s="351"/>
      <c r="CE236" s="351"/>
      <c r="CF236" s="351"/>
      <c r="CG236" s="351"/>
      <c r="CH236" s="351"/>
      <c r="CI236" s="351"/>
      <c r="CJ236" s="351"/>
      <c r="CK236" s="351"/>
      <c r="CL236" s="351"/>
      <c r="CM236" s="351"/>
      <c r="CN236" s="351"/>
      <c r="CO236" s="351"/>
      <c r="CP236" s="351"/>
      <c r="CQ236" s="351"/>
      <c r="CR236" s="351"/>
      <c r="CS236" s="351"/>
      <c r="CT236" s="351"/>
      <c r="CU236" s="351"/>
      <c r="CV236" s="351"/>
      <c r="CW236" s="351"/>
      <c r="CX236" s="351"/>
      <c r="CY236" s="351"/>
      <c r="CZ236" s="351"/>
      <c r="DA236" s="351"/>
      <c r="DB236" s="351"/>
      <c r="DC236" s="351"/>
      <c r="DD236" s="351"/>
      <c r="DE236" s="351"/>
      <c r="DF236" s="351"/>
      <c r="DG236" s="351"/>
      <c r="DH236" s="351"/>
      <c r="DI236" s="351"/>
      <c r="DJ236" s="351"/>
      <c r="DK236" s="351"/>
      <c r="DL236" s="351"/>
      <c r="DM236" s="351"/>
      <c r="DN236" s="351"/>
      <c r="DO236" s="351"/>
      <c r="DP236" s="351"/>
      <c r="DQ236" s="351"/>
      <c r="DR236" s="351"/>
      <c r="DS236" s="351"/>
      <c r="DT236" s="351"/>
      <c r="DU236" s="351"/>
      <c r="DV236" s="351"/>
      <c r="DW236" s="351"/>
      <c r="DX236" s="351"/>
      <c r="DY236" s="351"/>
      <c r="DZ236" s="351"/>
      <c r="EA236" s="351"/>
      <c r="EB236" s="351"/>
      <c r="EC236" s="351"/>
      <c r="ED236" s="351"/>
      <c r="EE236" s="351"/>
      <c r="EF236" s="351"/>
      <c r="EG236" s="351"/>
      <c r="EH236" s="351"/>
      <c r="EI236" s="351"/>
      <c r="EJ236" s="351"/>
      <c r="EK236" s="351"/>
      <c r="EL236" s="351"/>
      <c r="EM236" s="351"/>
      <c r="EN236" s="351"/>
      <c r="EO236" s="351"/>
      <c r="EP236" s="351"/>
      <c r="EQ236" s="351"/>
      <c r="ER236" s="351"/>
      <c r="ES236" s="351"/>
      <c r="ET236" s="351"/>
      <c r="EU236" s="351"/>
      <c r="EV236" s="351"/>
      <c r="EW236" s="351"/>
      <c r="EX236" s="351"/>
    </row>
    <row r="237" spans="2:154" s="368" customFormat="1">
      <c r="B237" s="220"/>
      <c r="E237" s="220"/>
      <c r="I237" s="220"/>
      <c r="J237" s="351"/>
      <c r="K237" s="351"/>
      <c r="L237" s="351"/>
      <c r="M237" s="351"/>
      <c r="N237" s="351"/>
      <c r="O237" s="351"/>
      <c r="P237" s="351"/>
      <c r="Q237" s="351"/>
      <c r="R237" s="351"/>
      <c r="S237" s="351"/>
      <c r="T237" s="351"/>
      <c r="U237" s="351"/>
      <c r="V237" s="351"/>
      <c r="W237" s="351"/>
      <c r="X237" s="351"/>
      <c r="Y237" s="351"/>
      <c r="Z237" s="351"/>
      <c r="AA237" s="351"/>
      <c r="AB237" s="351"/>
      <c r="AC237" s="351"/>
      <c r="AD237" s="351"/>
      <c r="AE237" s="351"/>
      <c r="AF237" s="351"/>
      <c r="AG237" s="351"/>
      <c r="AH237" s="351"/>
      <c r="AI237" s="351"/>
      <c r="AJ237" s="351"/>
      <c r="AK237" s="351"/>
      <c r="AL237" s="351"/>
      <c r="AM237" s="351"/>
      <c r="AN237" s="351"/>
      <c r="AO237" s="351"/>
      <c r="AP237" s="351"/>
      <c r="AQ237" s="351"/>
      <c r="AR237" s="351"/>
      <c r="AS237" s="351"/>
      <c r="AT237" s="351"/>
      <c r="AU237" s="351"/>
      <c r="AV237" s="351"/>
      <c r="AW237" s="351"/>
      <c r="AX237" s="351"/>
      <c r="AY237" s="351"/>
      <c r="AZ237" s="351"/>
      <c r="BA237" s="351"/>
      <c r="BB237" s="351"/>
      <c r="BC237" s="351"/>
      <c r="BD237" s="351"/>
      <c r="BE237" s="351"/>
      <c r="BF237" s="351"/>
      <c r="BG237" s="351"/>
      <c r="BH237" s="351"/>
      <c r="BI237" s="351"/>
      <c r="BJ237" s="351"/>
      <c r="BK237" s="351"/>
      <c r="BL237" s="351"/>
      <c r="BM237" s="351"/>
      <c r="BN237" s="351"/>
      <c r="BO237" s="351"/>
      <c r="BP237" s="351"/>
      <c r="BQ237" s="351"/>
      <c r="BR237" s="351"/>
      <c r="BS237" s="351"/>
      <c r="BT237" s="351"/>
      <c r="BU237" s="351"/>
      <c r="BV237" s="351"/>
      <c r="BW237" s="351"/>
      <c r="BX237" s="351"/>
      <c r="BY237" s="351"/>
      <c r="BZ237" s="351"/>
      <c r="CA237" s="351"/>
      <c r="CB237" s="351"/>
      <c r="CC237" s="351"/>
      <c r="CD237" s="351"/>
      <c r="CE237" s="351"/>
      <c r="CF237" s="351"/>
      <c r="CG237" s="351"/>
      <c r="CH237" s="351"/>
      <c r="CI237" s="351"/>
      <c r="CJ237" s="351"/>
      <c r="CK237" s="351"/>
      <c r="CL237" s="351"/>
      <c r="CM237" s="351"/>
      <c r="CN237" s="351"/>
      <c r="CO237" s="351"/>
      <c r="CP237" s="351"/>
      <c r="CQ237" s="351"/>
      <c r="CR237" s="351"/>
      <c r="CS237" s="351"/>
      <c r="CT237" s="351"/>
      <c r="CU237" s="351"/>
      <c r="CV237" s="351"/>
      <c r="CW237" s="351"/>
      <c r="CX237" s="351"/>
      <c r="CY237" s="351"/>
      <c r="CZ237" s="351"/>
      <c r="DA237" s="351"/>
      <c r="DB237" s="351"/>
      <c r="DC237" s="351"/>
      <c r="DD237" s="351"/>
      <c r="DE237" s="351"/>
      <c r="DF237" s="351"/>
      <c r="DG237" s="351"/>
      <c r="DH237" s="351"/>
      <c r="DI237" s="351"/>
      <c r="DJ237" s="351"/>
      <c r="DK237" s="351"/>
      <c r="DL237" s="351"/>
      <c r="DM237" s="351"/>
      <c r="DN237" s="351"/>
      <c r="DO237" s="351"/>
      <c r="DP237" s="351"/>
      <c r="DQ237" s="351"/>
      <c r="DR237" s="351"/>
      <c r="DS237" s="351"/>
      <c r="DT237" s="351"/>
      <c r="DU237" s="351"/>
      <c r="DV237" s="351"/>
      <c r="DW237" s="351"/>
      <c r="DX237" s="351"/>
      <c r="DY237" s="351"/>
      <c r="DZ237" s="351"/>
      <c r="EA237" s="351"/>
      <c r="EB237" s="351"/>
      <c r="EC237" s="351"/>
      <c r="ED237" s="351"/>
      <c r="EE237" s="351"/>
      <c r="EF237" s="351"/>
      <c r="EG237" s="351"/>
      <c r="EH237" s="351"/>
      <c r="EI237" s="351"/>
      <c r="EJ237" s="351"/>
      <c r="EK237" s="351"/>
      <c r="EL237" s="351"/>
      <c r="EM237" s="351"/>
      <c r="EN237" s="351"/>
      <c r="EO237" s="351"/>
      <c r="EP237" s="351"/>
      <c r="EQ237" s="351"/>
      <c r="ER237" s="351"/>
      <c r="ES237" s="351"/>
      <c r="ET237" s="351"/>
      <c r="EU237" s="351"/>
      <c r="EV237" s="351"/>
      <c r="EW237" s="351"/>
      <c r="EX237" s="351"/>
    </row>
    <row r="238" spans="2:154" s="368" customFormat="1">
      <c r="B238" s="220"/>
      <c r="E238" s="220"/>
      <c r="I238" s="220"/>
      <c r="J238" s="351"/>
      <c r="K238" s="351"/>
      <c r="L238" s="351"/>
      <c r="M238" s="351"/>
      <c r="N238" s="351"/>
      <c r="O238" s="351"/>
      <c r="P238" s="351"/>
      <c r="Q238" s="351"/>
      <c r="R238" s="351"/>
      <c r="S238" s="351"/>
      <c r="T238" s="351"/>
      <c r="U238" s="351"/>
      <c r="V238" s="351"/>
      <c r="W238" s="351"/>
      <c r="X238" s="351"/>
      <c r="Y238" s="351"/>
      <c r="Z238" s="351"/>
      <c r="AA238" s="351"/>
      <c r="AB238" s="351"/>
      <c r="AC238" s="351"/>
      <c r="AD238" s="351"/>
      <c r="AE238" s="351"/>
      <c r="AF238" s="351"/>
      <c r="AG238" s="351"/>
      <c r="AH238" s="351"/>
      <c r="AI238" s="351"/>
      <c r="AJ238" s="351"/>
      <c r="AK238" s="351"/>
      <c r="AL238" s="351"/>
      <c r="AM238" s="351"/>
      <c r="AN238" s="351"/>
      <c r="AO238" s="351"/>
      <c r="AP238" s="351"/>
      <c r="AQ238" s="351"/>
      <c r="AR238" s="351"/>
      <c r="AS238" s="351"/>
      <c r="AT238" s="351"/>
      <c r="AU238" s="351"/>
      <c r="AV238" s="351"/>
      <c r="AW238" s="351"/>
      <c r="AX238" s="351"/>
      <c r="AY238" s="351"/>
      <c r="AZ238" s="351"/>
      <c r="BA238" s="351"/>
      <c r="BB238" s="351"/>
      <c r="BC238" s="351"/>
      <c r="BD238" s="351"/>
      <c r="BE238" s="351"/>
      <c r="BF238" s="351"/>
      <c r="BG238" s="351"/>
      <c r="BH238" s="351"/>
      <c r="BI238" s="351"/>
      <c r="BJ238" s="351"/>
      <c r="BK238" s="351"/>
      <c r="BL238" s="351"/>
      <c r="BM238" s="351"/>
      <c r="BN238" s="351"/>
      <c r="BO238" s="351"/>
      <c r="BP238" s="351"/>
      <c r="BQ238" s="351"/>
      <c r="BR238" s="351"/>
      <c r="BS238" s="351"/>
      <c r="BT238" s="351"/>
      <c r="BU238" s="351"/>
      <c r="BV238" s="351"/>
      <c r="BW238" s="351"/>
      <c r="BX238" s="351"/>
      <c r="BY238" s="351"/>
      <c r="BZ238" s="351"/>
      <c r="CA238" s="351"/>
      <c r="CB238" s="351"/>
      <c r="CC238" s="351"/>
      <c r="CD238" s="351"/>
      <c r="CE238" s="351"/>
      <c r="CF238" s="351"/>
      <c r="CG238" s="351"/>
      <c r="CH238" s="351"/>
      <c r="CI238" s="351"/>
      <c r="CJ238" s="351"/>
      <c r="CK238" s="351"/>
      <c r="CL238" s="351"/>
      <c r="CM238" s="351"/>
      <c r="CN238" s="351"/>
      <c r="CO238" s="351"/>
      <c r="CP238" s="351"/>
      <c r="CQ238" s="351"/>
      <c r="CR238" s="351"/>
      <c r="CS238" s="351"/>
      <c r="CT238" s="351"/>
      <c r="CU238" s="351"/>
      <c r="CV238" s="351"/>
      <c r="CW238" s="351"/>
      <c r="CX238" s="351"/>
      <c r="CY238" s="351"/>
      <c r="CZ238" s="351"/>
      <c r="DA238" s="351"/>
      <c r="DB238" s="351"/>
      <c r="DC238" s="351"/>
      <c r="DD238" s="351"/>
      <c r="DE238" s="351"/>
      <c r="DF238" s="351"/>
      <c r="DG238" s="351"/>
      <c r="DH238" s="351"/>
      <c r="DI238" s="351"/>
      <c r="DJ238" s="351"/>
      <c r="DK238" s="351"/>
      <c r="DL238" s="351"/>
      <c r="DM238" s="351"/>
      <c r="DN238" s="351"/>
      <c r="DO238" s="351"/>
      <c r="DP238" s="351"/>
      <c r="DQ238" s="351"/>
      <c r="DR238" s="351"/>
      <c r="DS238" s="351"/>
      <c r="DT238" s="351"/>
      <c r="DU238" s="351"/>
      <c r="DV238" s="351"/>
      <c r="DW238" s="351"/>
      <c r="DX238" s="351"/>
      <c r="DY238" s="351"/>
      <c r="DZ238" s="351"/>
      <c r="EA238" s="351"/>
      <c r="EB238" s="351"/>
      <c r="EC238" s="351"/>
      <c r="ED238" s="351"/>
      <c r="EE238" s="351"/>
      <c r="EF238" s="351"/>
      <c r="EG238" s="351"/>
      <c r="EH238" s="351"/>
      <c r="EI238" s="351"/>
      <c r="EJ238" s="351"/>
      <c r="EK238" s="351"/>
      <c r="EL238" s="351"/>
      <c r="EM238" s="351"/>
      <c r="EN238" s="351"/>
      <c r="EO238" s="351"/>
      <c r="EP238" s="351"/>
      <c r="EQ238" s="351"/>
      <c r="ER238" s="351"/>
      <c r="ES238" s="351"/>
      <c r="ET238" s="351"/>
      <c r="EU238" s="351"/>
      <c r="EV238" s="351"/>
      <c r="EW238" s="351"/>
      <c r="EX238" s="351"/>
    </row>
    <row r="239" spans="2:154" s="368" customFormat="1">
      <c r="B239" s="220"/>
      <c r="E239" s="220"/>
      <c r="I239" s="220"/>
      <c r="J239" s="351"/>
      <c r="K239" s="351"/>
      <c r="L239" s="351"/>
      <c r="M239" s="351"/>
      <c r="N239" s="351"/>
      <c r="O239" s="351"/>
      <c r="P239" s="351"/>
      <c r="Q239" s="351"/>
      <c r="R239" s="351"/>
      <c r="S239" s="351"/>
      <c r="T239" s="351"/>
      <c r="U239" s="351"/>
      <c r="V239" s="351"/>
      <c r="W239" s="351"/>
      <c r="X239" s="351"/>
      <c r="Y239" s="351"/>
      <c r="Z239" s="351"/>
      <c r="AA239" s="351"/>
      <c r="AB239" s="351"/>
      <c r="AC239" s="351"/>
      <c r="AD239" s="351"/>
      <c r="AE239" s="351"/>
      <c r="AF239" s="351"/>
      <c r="AG239" s="351"/>
      <c r="AH239" s="351"/>
      <c r="AI239" s="351"/>
      <c r="AJ239" s="351"/>
      <c r="AK239" s="351"/>
      <c r="AL239" s="351"/>
      <c r="AM239" s="351"/>
      <c r="AN239" s="351"/>
      <c r="AO239" s="351"/>
      <c r="AP239" s="351"/>
      <c r="AQ239" s="351"/>
      <c r="AR239" s="351"/>
      <c r="AS239" s="351"/>
      <c r="AT239" s="351"/>
      <c r="AU239" s="351"/>
      <c r="AV239" s="351"/>
      <c r="AW239" s="351"/>
      <c r="AX239" s="351"/>
      <c r="AY239" s="351"/>
      <c r="AZ239" s="351"/>
      <c r="BA239" s="351"/>
      <c r="BB239" s="351"/>
      <c r="BC239" s="351"/>
      <c r="BD239" s="351"/>
      <c r="BE239" s="351"/>
      <c r="BF239" s="351"/>
      <c r="BG239" s="351"/>
      <c r="BH239" s="351"/>
      <c r="BI239" s="351"/>
      <c r="BJ239" s="351"/>
      <c r="BK239" s="351"/>
      <c r="BL239" s="351"/>
      <c r="BM239" s="351"/>
      <c r="BN239" s="351"/>
      <c r="BO239" s="351"/>
      <c r="BP239" s="351"/>
      <c r="BQ239" s="351"/>
      <c r="BR239" s="351"/>
      <c r="BS239" s="351"/>
      <c r="BT239" s="351"/>
      <c r="BU239" s="351"/>
      <c r="BV239" s="351"/>
      <c r="BW239" s="351"/>
      <c r="BX239" s="351"/>
      <c r="BY239" s="351"/>
      <c r="BZ239" s="351"/>
      <c r="CA239" s="351"/>
      <c r="CB239" s="351"/>
      <c r="CC239" s="351"/>
      <c r="CD239" s="351"/>
      <c r="CE239" s="351"/>
      <c r="CF239" s="351"/>
      <c r="CG239" s="351"/>
      <c r="CH239" s="351"/>
      <c r="CI239" s="351"/>
      <c r="CJ239" s="351"/>
      <c r="CK239" s="351"/>
      <c r="CL239" s="351"/>
      <c r="CM239" s="351"/>
      <c r="CN239" s="351"/>
      <c r="CO239" s="351"/>
      <c r="CP239" s="351"/>
      <c r="CQ239" s="351"/>
      <c r="CR239" s="351"/>
      <c r="CS239" s="351"/>
      <c r="CT239" s="351"/>
      <c r="CU239" s="351"/>
      <c r="CV239" s="351"/>
      <c r="CW239" s="351"/>
      <c r="CX239" s="351"/>
      <c r="CY239" s="351"/>
      <c r="CZ239" s="351"/>
      <c r="DA239" s="351"/>
      <c r="DB239" s="351"/>
      <c r="DC239" s="351"/>
      <c r="DD239" s="351"/>
      <c r="DE239" s="351"/>
      <c r="DF239" s="351"/>
      <c r="DG239" s="351"/>
      <c r="DH239" s="351"/>
      <c r="DI239" s="351"/>
      <c r="DJ239" s="351"/>
      <c r="DK239" s="351"/>
      <c r="DL239" s="351"/>
      <c r="DM239" s="351"/>
      <c r="DN239" s="351"/>
      <c r="DO239" s="351"/>
      <c r="DP239" s="351"/>
      <c r="DQ239" s="351"/>
      <c r="DR239" s="351"/>
      <c r="DS239" s="351"/>
      <c r="DT239" s="351"/>
      <c r="DU239" s="351"/>
      <c r="DV239" s="351"/>
      <c r="DW239" s="351"/>
      <c r="DX239" s="351"/>
      <c r="DY239" s="351"/>
      <c r="DZ239" s="351"/>
      <c r="EA239" s="351"/>
      <c r="EB239" s="351"/>
      <c r="EC239" s="351"/>
      <c r="ED239" s="351"/>
      <c r="EE239" s="351"/>
      <c r="EF239" s="351"/>
      <c r="EG239" s="351"/>
      <c r="EH239" s="351"/>
      <c r="EI239" s="351"/>
      <c r="EJ239" s="351"/>
      <c r="EK239" s="351"/>
      <c r="EL239" s="351"/>
      <c r="EM239" s="351"/>
      <c r="EN239" s="351"/>
      <c r="EO239" s="351"/>
      <c r="EP239" s="351"/>
      <c r="EQ239" s="351"/>
      <c r="ER239" s="351"/>
      <c r="ES239" s="351"/>
      <c r="ET239" s="351"/>
      <c r="EU239" s="351"/>
      <c r="EV239" s="351"/>
      <c r="EW239" s="351"/>
      <c r="EX239" s="351"/>
    </row>
    <row r="240" spans="2:154" s="368" customFormat="1">
      <c r="B240" s="220"/>
      <c r="E240" s="220"/>
      <c r="I240" s="220"/>
      <c r="J240" s="351"/>
      <c r="K240" s="351"/>
      <c r="L240" s="351"/>
      <c r="M240" s="351"/>
      <c r="N240" s="351"/>
      <c r="O240" s="351"/>
      <c r="P240" s="351"/>
      <c r="Q240" s="351"/>
      <c r="R240" s="351"/>
      <c r="S240" s="351"/>
      <c r="T240" s="351"/>
      <c r="U240" s="351"/>
      <c r="V240" s="351"/>
      <c r="W240" s="351"/>
      <c r="X240" s="351"/>
      <c r="Y240" s="351"/>
      <c r="Z240" s="351"/>
      <c r="AA240" s="351"/>
      <c r="AB240" s="351"/>
      <c r="AC240" s="351"/>
      <c r="AD240" s="351"/>
      <c r="AE240" s="351"/>
      <c r="AF240" s="351"/>
      <c r="AG240" s="351"/>
      <c r="AH240" s="351"/>
      <c r="AI240" s="351"/>
      <c r="AJ240" s="351"/>
      <c r="AK240" s="351"/>
      <c r="AL240" s="351"/>
      <c r="AM240" s="351"/>
      <c r="AN240" s="351"/>
      <c r="AO240" s="351"/>
      <c r="AP240" s="351"/>
      <c r="AQ240" s="351"/>
      <c r="AR240" s="351"/>
      <c r="AS240" s="351"/>
      <c r="AT240" s="351"/>
      <c r="AU240" s="351"/>
      <c r="AV240" s="351"/>
      <c r="AW240" s="351"/>
      <c r="AX240" s="351"/>
      <c r="AY240" s="351"/>
      <c r="AZ240" s="351"/>
      <c r="BA240" s="351"/>
      <c r="BB240" s="351"/>
      <c r="BC240" s="351"/>
      <c r="BD240" s="351"/>
      <c r="BE240" s="351"/>
      <c r="BF240" s="351"/>
      <c r="BG240" s="351"/>
      <c r="BH240" s="351"/>
      <c r="BI240" s="351"/>
      <c r="BJ240" s="351"/>
      <c r="BK240" s="351"/>
      <c r="BL240" s="351"/>
      <c r="BM240" s="351"/>
      <c r="BN240" s="351"/>
      <c r="BO240" s="351"/>
      <c r="BP240" s="351"/>
      <c r="BQ240" s="351"/>
      <c r="BR240" s="351"/>
      <c r="BS240" s="351"/>
      <c r="BT240" s="351"/>
      <c r="BU240" s="351"/>
      <c r="BV240" s="351"/>
      <c r="BW240" s="351"/>
      <c r="BX240" s="351"/>
      <c r="BY240" s="351"/>
      <c r="BZ240" s="351"/>
      <c r="CA240" s="351"/>
      <c r="CB240" s="351"/>
      <c r="CC240" s="351"/>
      <c r="CD240" s="351"/>
      <c r="CE240" s="351"/>
      <c r="CF240" s="351"/>
      <c r="CG240" s="351"/>
      <c r="CH240" s="351"/>
      <c r="CI240" s="351"/>
      <c r="CJ240" s="351"/>
      <c r="CK240" s="351"/>
      <c r="CL240" s="351"/>
      <c r="CM240" s="351"/>
      <c r="CN240" s="351"/>
      <c r="CO240" s="351"/>
      <c r="CP240" s="351"/>
      <c r="CQ240" s="351"/>
      <c r="CR240" s="351"/>
      <c r="CS240" s="351"/>
      <c r="CT240" s="351"/>
      <c r="CU240" s="351"/>
      <c r="CV240" s="351"/>
      <c r="CW240" s="351"/>
      <c r="CX240" s="351"/>
      <c r="CY240" s="351"/>
      <c r="CZ240" s="351"/>
      <c r="DA240" s="351"/>
      <c r="DB240" s="351"/>
      <c r="DC240" s="351"/>
      <c r="DD240" s="351"/>
      <c r="DE240" s="351"/>
      <c r="DF240" s="351"/>
      <c r="DG240" s="351"/>
      <c r="DH240" s="351"/>
      <c r="DI240" s="351"/>
      <c r="DJ240" s="351"/>
      <c r="DK240" s="351"/>
      <c r="DL240" s="351"/>
      <c r="DM240" s="351"/>
      <c r="DN240" s="351"/>
      <c r="DO240" s="351"/>
      <c r="DP240" s="351"/>
      <c r="DQ240" s="351"/>
      <c r="DR240" s="351"/>
      <c r="DS240" s="351"/>
      <c r="DT240" s="351"/>
      <c r="DU240" s="351"/>
      <c r="DV240" s="351"/>
      <c r="DW240" s="351"/>
      <c r="DX240" s="351"/>
      <c r="DY240" s="351"/>
      <c r="DZ240" s="351"/>
      <c r="EA240" s="351"/>
      <c r="EB240" s="351"/>
      <c r="EC240" s="351"/>
      <c r="ED240" s="351"/>
      <c r="EE240" s="351"/>
      <c r="EF240" s="351"/>
      <c r="EG240" s="351"/>
      <c r="EH240" s="351"/>
      <c r="EI240" s="351"/>
      <c r="EJ240" s="351"/>
      <c r="EK240" s="351"/>
      <c r="EL240" s="351"/>
      <c r="EM240" s="351"/>
      <c r="EN240" s="351"/>
      <c r="EO240" s="351"/>
      <c r="EP240" s="351"/>
      <c r="EQ240" s="351"/>
      <c r="ER240" s="351"/>
      <c r="ES240" s="351"/>
      <c r="ET240" s="351"/>
      <c r="EU240" s="351"/>
      <c r="EV240" s="351"/>
      <c r="EW240" s="351"/>
      <c r="EX240" s="351"/>
    </row>
    <row r="241" spans="2:154" s="368" customFormat="1">
      <c r="B241" s="220"/>
      <c r="E241" s="220"/>
      <c r="I241" s="220"/>
      <c r="J241" s="351"/>
      <c r="K241" s="351"/>
      <c r="L241" s="351"/>
      <c r="M241" s="351"/>
      <c r="N241" s="351"/>
      <c r="O241" s="351"/>
      <c r="P241" s="351"/>
      <c r="Q241" s="351"/>
      <c r="R241" s="351"/>
      <c r="S241" s="351"/>
      <c r="T241" s="351"/>
      <c r="U241" s="351"/>
      <c r="V241" s="351"/>
      <c r="W241" s="351"/>
      <c r="X241" s="351"/>
      <c r="Y241" s="351"/>
      <c r="Z241" s="351"/>
      <c r="AA241" s="351"/>
      <c r="AB241" s="351"/>
      <c r="AC241" s="351"/>
      <c r="AD241" s="351"/>
      <c r="AE241" s="351"/>
      <c r="AF241" s="351"/>
      <c r="AG241" s="351"/>
      <c r="AH241" s="351"/>
      <c r="AI241" s="351"/>
      <c r="AJ241" s="351"/>
      <c r="AK241" s="351"/>
      <c r="AL241" s="351"/>
      <c r="AM241" s="351"/>
      <c r="AN241" s="351"/>
      <c r="AO241" s="351"/>
      <c r="AP241" s="351"/>
      <c r="AQ241" s="351"/>
      <c r="AR241" s="351"/>
      <c r="AS241" s="351"/>
      <c r="AT241" s="351"/>
      <c r="AU241" s="351"/>
      <c r="AV241" s="351"/>
      <c r="AW241" s="351"/>
      <c r="AX241" s="351"/>
      <c r="AY241" s="351"/>
      <c r="AZ241" s="351"/>
      <c r="BA241" s="351"/>
      <c r="BB241" s="351"/>
      <c r="BC241" s="351"/>
      <c r="BD241" s="351"/>
      <c r="BE241" s="351"/>
      <c r="BF241" s="351"/>
      <c r="BG241" s="351"/>
      <c r="BH241" s="351"/>
      <c r="BI241" s="351"/>
      <c r="BJ241" s="351"/>
      <c r="BK241" s="351"/>
      <c r="BL241" s="351"/>
      <c r="BM241" s="351"/>
      <c r="BN241" s="351"/>
      <c r="BO241" s="351"/>
      <c r="BP241" s="351"/>
      <c r="BQ241" s="351"/>
      <c r="BR241" s="351"/>
      <c r="BS241" s="351"/>
      <c r="BT241" s="351"/>
      <c r="BU241" s="351"/>
      <c r="BV241" s="351"/>
      <c r="BW241" s="351"/>
      <c r="BX241" s="351"/>
      <c r="BY241" s="351"/>
      <c r="BZ241" s="351"/>
      <c r="CA241" s="351"/>
      <c r="CB241" s="351"/>
      <c r="CC241" s="351"/>
      <c r="CD241" s="351"/>
      <c r="CE241" s="351"/>
      <c r="CF241" s="351"/>
      <c r="CG241" s="351"/>
      <c r="CH241" s="351"/>
      <c r="CI241" s="351"/>
      <c r="CJ241" s="351"/>
      <c r="CK241" s="351"/>
      <c r="CL241" s="351"/>
      <c r="CM241" s="351"/>
      <c r="CN241" s="351"/>
      <c r="CO241" s="351"/>
      <c r="CP241" s="351"/>
      <c r="CQ241" s="351"/>
      <c r="CR241" s="351"/>
      <c r="CS241" s="351"/>
      <c r="CT241" s="351"/>
      <c r="CU241" s="351"/>
      <c r="CV241" s="351"/>
      <c r="CW241" s="351"/>
      <c r="CX241" s="351"/>
      <c r="CY241" s="351"/>
      <c r="CZ241" s="351"/>
      <c r="DA241" s="351"/>
      <c r="DB241" s="351"/>
      <c r="DC241" s="351"/>
      <c r="DD241" s="351"/>
      <c r="DE241" s="351"/>
      <c r="DF241" s="351"/>
      <c r="DG241" s="351"/>
      <c r="DH241" s="351"/>
      <c r="DI241" s="351"/>
      <c r="DJ241" s="351"/>
      <c r="DK241" s="351"/>
      <c r="DL241" s="351"/>
      <c r="DM241" s="351"/>
      <c r="DN241" s="351"/>
      <c r="DO241" s="351"/>
      <c r="DP241" s="351"/>
      <c r="DQ241" s="351"/>
      <c r="DR241" s="351"/>
      <c r="DS241" s="351"/>
      <c r="DT241" s="351"/>
      <c r="DU241" s="351"/>
      <c r="DV241" s="351"/>
      <c r="DW241" s="351"/>
      <c r="DX241" s="351"/>
      <c r="DY241" s="351"/>
      <c r="DZ241" s="351"/>
      <c r="EA241" s="351"/>
      <c r="EB241" s="351"/>
      <c r="EC241" s="351"/>
      <c r="ED241" s="351"/>
      <c r="EE241" s="351"/>
      <c r="EF241" s="351"/>
      <c r="EG241" s="351"/>
      <c r="EH241" s="351"/>
      <c r="EI241" s="351"/>
      <c r="EJ241" s="351"/>
      <c r="EK241" s="351"/>
      <c r="EL241" s="351"/>
      <c r="EM241" s="351"/>
      <c r="EN241" s="351"/>
      <c r="EO241" s="351"/>
      <c r="EP241" s="351"/>
      <c r="EQ241" s="351"/>
      <c r="ER241" s="351"/>
      <c r="ES241" s="351"/>
      <c r="ET241" s="351"/>
      <c r="EU241" s="351"/>
      <c r="EV241" s="351"/>
      <c r="EW241" s="351"/>
      <c r="EX241" s="351"/>
    </row>
    <row r="242" spans="2:154" s="368" customFormat="1">
      <c r="B242" s="220"/>
      <c r="E242" s="220"/>
      <c r="I242" s="220"/>
      <c r="J242" s="351"/>
      <c r="K242" s="351"/>
      <c r="L242" s="351"/>
      <c r="M242" s="351"/>
      <c r="N242" s="351"/>
      <c r="O242" s="351"/>
      <c r="P242" s="351"/>
      <c r="Q242" s="351"/>
      <c r="R242" s="351"/>
      <c r="S242" s="351"/>
      <c r="T242" s="351"/>
      <c r="U242" s="351"/>
      <c r="V242" s="351"/>
      <c r="W242" s="351"/>
      <c r="X242" s="351"/>
      <c r="Y242" s="351"/>
      <c r="Z242" s="351"/>
      <c r="AA242" s="351"/>
      <c r="AB242" s="351"/>
      <c r="AC242" s="351"/>
      <c r="AD242" s="351"/>
      <c r="AE242" s="351"/>
      <c r="AF242" s="351"/>
      <c r="AG242" s="351"/>
      <c r="AH242" s="351"/>
      <c r="AI242" s="351"/>
      <c r="AJ242" s="351"/>
      <c r="AK242" s="351"/>
      <c r="AL242" s="351"/>
      <c r="AM242" s="351"/>
      <c r="AN242" s="351"/>
      <c r="AO242" s="351"/>
      <c r="AP242" s="351"/>
      <c r="AQ242" s="351"/>
      <c r="AR242" s="351"/>
      <c r="AS242" s="351"/>
      <c r="AT242" s="351"/>
      <c r="AU242" s="351"/>
      <c r="AV242" s="351"/>
      <c r="AW242" s="351"/>
      <c r="AX242" s="351"/>
      <c r="AY242" s="351"/>
      <c r="AZ242" s="351"/>
      <c r="BA242" s="351"/>
      <c r="BB242" s="351"/>
      <c r="BC242" s="351"/>
      <c r="BD242" s="351"/>
      <c r="BE242" s="351"/>
      <c r="BF242" s="351"/>
      <c r="BG242" s="351"/>
      <c r="BH242" s="351"/>
      <c r="BI242" s="351"/>
      <c r="BJ242" s="351"/>
      <c r="BK242" s="351"/>
      <c r="BL242" s="351"/>
      <c r="BM242" s="351"/>
      <c r="BN242" s="351"/>
      <c r="BO242" s="351"/>
      <c r="BP242" s="351"/>
      <c r="BQ242" s="351"/>
      <c r="BR242" s="351"/>
      <c r="BS242" s="351"/>
      <c r="BT242" s="351"/>
      <c r="BU242" s="351"/>
      <c r="BV242" s="351"/>
      <c r="BW242" s="351"/>
      <c r="BX242" s="351"/>
      <c r="BY242" s="351"/>
      <c r="BZ242" s="351"/>
      <c r="CA242" s="351"/>
      <c r="CB242" s="351"/>
      <c r="CC242" s="351"/>
      <c r="CD242" s="351"/>
      <c r="CE242" s="351"/>
      <c r="CF242" s="351"/>
      <c r="CG242" s="351"/>
      <c r="CH242" s="351"/>
      <c r="CI242" s="351"/>
      <c r="CJ242" s="351"/>
      <c r="CK242" s="351"/>
      <c r="CL242" s="351"/>
      <c r="CM242" s="351"/>
      <c r="CN242" s="351"/>
      <c r="CO242" s="351"/>
      <c r="CP242" s="351"/>
      <c r="CQ242" s="351"/>
      <c r="CR242" s="351"/>
      <c r="CS242" s="351"/>
      <c r="CT242" s="351"/>
      <c r="CU242" s="351"/>
      <c r="CV242" s="351"/>
      <c r="CW242" s="351"/>
      <c r="CX242" s="351"/>
      <c r="CY242" s="351"/>
      <c r="CZ242" s="351"/>
      <c r="DA242" s="351"/>
      <c r="DB242" s="351"/>
      <c r="DC242" s="351"/>
      <c r="DD242" s="351"/>
      <c r="DE242" s="351"/>
      <c r="DF242" s="351"/>
      <c r="DG242" s="351"/>
      <c r="DH242" s="351"/>
      <c r="DI242" s="351"/>
      <c r="DJ242" s="351"/>
      <c r="DK242" s="351"/>
      <c r="DL242" s="351"/>
      <c r="DM242" s="351"/>
      <c r="DN242" s="351"/>
      <c r="DO242" s="351"/>
      <c r="DP242" s="351"/>
      <c r="DQ242" s="351"/>
      <c r="DR242" s="351"/>
      <c r="DS242" s="351"/>
      <c r="DT242" s="351"/>
      <c r="DU242" s="351"/>
      <c r="DV242" s="351"/>
      <c r="DW242" s="351"/>
      <c r="DX242" s="351"/>
      <c r="DY242" s="351"/>
      <c r="DZ242" s="351"/>
      <c r="EA242" s="351"/>
      <c r="EB242" s="351"/>
      <c r="EC242" s="351"/>
      <c r="ED242" s="351"/>
      <c r="EE242" s="351"/>
      <c r="EF242" s="351"/>
      <c r="EG242" s="351"/>
      <c r="EH242" s="351"/>
      <c r="EI242" s="351"/>
      <c r="EJ242" s="351"/>
      <c r="EK242" s="351"/>
      <c r="EL242" s="351"/>
      <c r="EM242" s="351"/>
      <c r="EN242" s="351"/>
      <c r="EO242" s="351"/>
      <c r="EP242" s="351"/>
      <c r="EQ242" s="351"/>
      <c r="ER242" s="351"/>
      <c r="ES242" s="351"/>
      <c r="ET242" s="351"/>
      <c r="EU242" s="351"/>
      <c r="EV242" s="351"/>
      <c r="EW242" s="351"/>
      <c r="EX242" s="351"/>
    </row>
    <row r="243" spans="2:154" s="368" customFormat="1">
      <c r="B243" s="220"/>
      <c r="E243" s="220"/>
      <c r="I243" s="220"/>
      <c r="J243" s="351"/>
      <c r="K243" s="351"/>
      <c r="L243" s="351"/>
      <c r="M243" s="351"/>
      <c r="N243" s="351"/>
      <c r="O243" s="351"/>
      <c r="P243" s="351"/>
      <c r="Q243" s="351"/>
      <c r="R243" s="351"/>
      <c r="S243" s="351"/>
      <c r="T243" s="351"/>
      <c r="U243" s="351"/>
      <c r="V243" s="351"/>
      <c r="W243" s="351"/>
      <c r="X243" s="351"/>
      <c r="Y243" s="351"/>
      <c r="Z243" s="351"/>
      <c r="AA243" s="351"/>
      <c r="AB243" s="351"/>
      <c r="AC243" s="351"/>
      <c r="AD243" s="351"/>
      <c r="AE243" s="351"/>
      <c r="AF243" s="351"/>
      <c r="AG243" s="351"/>
      <c r="AH243" s="351"/>
      <c r="AI243" s="351"/>
      <c r="AJ243" s="351"/>
      <c r="AK243" s="351"/>
      <c r="AL243" s="351"/>
      <c r="AM243" s="351"/>
      <c r="AN243" s="351"/>
      <c r="AO243" s="351"/>
      <c r="AP243" s="351"/>
      <c r="AQ243" s="351"/>
      <c r="AR243" s="351"/>
      <c r="AS243" s="351"/>
      <c r="AT243" s="351"/>
      <c r="AU243" s="351"/>
      <c r="AV243" s="351"/>
      <c r="AW243" s="351"/>
      <c r="AX243" s="351"/>
      <c r="AY243" s="351"/>
      <c r="AZ243" s="351"/>
      <c r="BA243" s="351"/>
      <c r="BB243" s="351"/>
      <c r="BC243" s="351"/>
      <c r="BD243" s="351"/>
      <c r="BE243" s="351"/>
      <c r="BF243" s="351"/>
      <c r="BG243" s="351"/>
      <c r="BH243" s="351"/>
      <c r="BI243" s="351"/>
      <c r="BJ243" s="351"/>
      <c r="BK243" s="351"/>
      <c r="BL243" s="351"/>
      <c r="BM243" s="351"/>
      <c r="BN243" s="351"/>
      <c r="BO243" s="351"/>
      <c r="BP243" s="351"/>
      <c r="BQ243" s="351"/>
      <c r="BR243" s="351"/>
      <c r="BS243" s="351"/>
      <c r="BT243" s="351"/>
      <c r="BU243" s="351"/>
      <c r="BV243" s="351"/>
      <c r="BW243" s="351"/>
      <c r="BX243" s="351"/>
      <c r="BY243" s="351"/>
      <c r="BZ243" s="351"/>
      <c r="CA243" s="351"/>
      <c r="CB243" s="351"/>
      <c r="CC243" s="351"/>
      <c r="CD243" s="351"/>
      <c r="CE243" s="351"/>
      <c r="CF243" s="351"/>
      <c r="CG243" s="351"/>
      <c r="CH243" s="351"/>
      <c r="CI243" s="351"/>
      <c r="CJ243" s="351"/>
      <c r="CK243" s="351"/>
      <c r="CL243" s="351"/>
      <c r="CM243" s="351"/>
      <c r="CN243" s="351"/>
      <c r="CO243" s="351"/>
      <c r="CP243" s="351"/>
      <c r="CQ243" s="351"/>
      <c r="CR243" s="351"/>
      <c r="CS243" s="351"/>
      <c r="CT243" s="351"/>
      <c r="CU243" s="351"/>
      <c r="CV243" s="351"/>
      <c r="CW243" s="351"/>
      <c r="CX243" s="351"/>
      <c r="CY243" s="351"/>
      <c r="CZ243" s="351"/>
      <c r="DA243" s="351"/>
      <c r="DB243" s="351"/>
      <c r="DC243" s="351"/>
      <c r="DD243" s="351"/>
      <c r="DE243" s="351"/>
      <c r="DF243" s="351"/>
      <c r="DG243" s="351"/>
      <c r="DH243" s="351"/>
      <c r="DI243" s="351"/>
      <c r="DJ243" s="351"/>
      <c r="DK243" s="351"/>
      <c r="DL243" s="351"/>
      <c r="DM243" s="351"/>
      <c r="DN243" s="351"/>
      <c r="DO243" s="351"/>
      <c r="DP243" s="351"/>
      <c r="DQ243" s="351"/>
      <c r="DR243" s="351"/>
      <c r="DS243" s="351"/>
      <c r="DT243" s="351"/>
      <c r="DU243" s="351"/>
      <c r="DV243" s="351"/>
      <c r="DW243" s="351"/>
      <c r="DX243" s="351"/>
      <c r="DY243" s="351"/>
      <c r="DZ243" s="351"/>
      <c r="EA243" s="351"/>
      <c r="EB243" s="351"/>
      <c r="EC243" s="351"/>
      <c r="ED243" s="351"/>
      <c r="EE243" s="351"/>
      <c r="EF243" s="351"/>
      <c r="EG243" s="351"/>
      <c r="EH243" s="351"/>
      <c r="EI243" s="351"/>
      <c r="EJ243" s="351"/>
      <c r="EK243" s="351"/>
      <c r="EL243" s="351"/>
      <c r="EM243" s="351"/>
      <c r="EN243" s="351"/>
      <c r="EO243" s="351"/>
      <c r="EP243" s="351"/>
      <c r="EQ243" s="351"/>
      <c r="ER243" s="351"/>
      <c r="ES243" s="351"/>
      <c r="ET243" s="351"/>
      <c r="EU243" s="351"/>
      <c r="EV243" s="351"/>
      <c r="EW243" s="351"/>
      <c r="EX243" s="351"/>
    </row>
    <row r="244" spans="2:154" s="368" customFormat="1">
      <c r="B244" s="220"/>
      <c r="E244" s="220"/>
      <c r="I244" s="220"/>
      <c r="J244" s="351"/>
      <c r="K244" s="351"/>
      <c r="L244" s="351"/>
      <c r="M244" s="351"/>
      <c r="N244" s="351"/>
      <c r="O244" s="351"/>
      <c r="P244" s="351"/>
      <c r="Q244" s="351"/>
      <c r="R244" s="351"/>
      <c r="S244" s="351"/>
      <c r="T244" s="351"/>
      <c r="U244" s="351"/>
      <c r="V244" s="351"/>
      <c r="W244" s="351"/>
      <c r="X244" s="351"/>
      <c r="Y244" s="351"/>
      <c r="Z244" s="351"/>
      <c r="AA244" s="351"/>
      <c r="AB244" s="351"/>
      <c r="AC244" s="351"/>
      <c r="AD244" s="351"/>
      <c r="AE244" s="351"/>
      <c r="AF244" s="351"/>
      <c r="AG244" s="351"/>
      <c r="AH244" s="351"/>
      <c r="AI244" s="351"/>
      <c r="AJ244" s="351"/>
      <c r="AK244" s="351"/>
      <c r="AL244" s="351"/>
      <c r="AM244" s="351"/>
      <c r="AN244" s="351"/>
      <c r="AO244" s="351"/>
      <c r="AP244" s="351"/>
      <c r="AQ244" s="351"/>
      <c r="AR244" s="351"/>
      <c r="AS244" s="351"/>
      <c r="AT244" s="351"/>
      <c r="AU244" s="351"/>
      <c r="AV244" s="351"/>
      <c r="AW244" s="351"/>
      <c r="AX244" s="351"/>
      <c r="AY244" s="351"/>
      <c r="AZ244" s="351"/>
      <c r="BA244" s="351"/>
      <c r="BB244" s="351"/>
      <c r="BC244" s="351"/>
      <c r="BD244" s="351"/>
      <c r="BE244" s="351"/>
      <c r="BF244" s="351"/>
      <c r="BG244" s="351"/>
      <c r="BH244" s="351"/>
      <c r="BI244" s="351"/>
      <c r="BJ244" s="351"/>
      <c r="BK244" s="351"/>
      <c r="BL244" s="351"/>
      <c r="BM244" s="351"/>
      <c r="BN244" s="351"/>
      <c r="BO244" s="351"/>
      <c r="BP244" s="351"/>
      <c r="BQ244" s="351"/>
      <c r="BR244" s="351"/>
      <c r="BS244" s="351"/>
      <c r="BT244" s="351"/>
      <c r="BU244" s="351"/>
      <c r="BV244" s="351"/>
      <c r="BW244" s="351"/>
      <c r="BX244" s="351"/>
      <c r="BY244" s="351"/>
      <c r="BZ244" s="351"/>
      <c r="CA244" s="351"/>
      <c r="CB244" s="351"/>
      <c r="CC244" s="351"/>
      <c r="CD244" s="351"/>
      <c r="CE244" s="351"/>
      <c r="CF244" s="351"/>
      <c r="CG244" s="351"/>
      <c r="CH244" s="351"/>
      <c r="CI244" s="351"/>
      <c r="CJ244" s="351"/>
      <c r="CK244" s="351"/>
      <c r="CL244" s="351"/>
      <c r="CM244" s="351"/>
      <c r="CN244" s="351"/>
      <c r="CO244" s="351"/>
      <c r="CP244" s="351"/>
      <c r="CQ244" s="351"/>
      <c r="CR244" s="351"/>
      <c r="CS244" s="351"/>
      <c r="CT244" s="351"/>
      <c r="CU244" s="351"/>
      <c r="CV244" s="351"/>
      <c r="CW244" s="351"/>
      <c r="CX244" s="351"/>
      <c r="CY244" s="351"/>
      <c r="CZ244" s="351"/>
      <c r="DA244" s="351"/>
      <c r="DB244" s="351"/>
      <c r="DC244" s="351"/>
      <c r="DD244" s="351"/>
      <c r="DE244" s="351"/>
      <c r="DF244" s="351"/>
      <c r="DG244" s="351"/>
      <c r="DH244" s="351"/>
      <c r="DI244" s="351"/>
      <c r="DJ244" s="351"/>
      <c r="DK244" s="351"/>
      <c r="DL244" s="351"/>
      <c r="DM244" s="351"/>
      <c r="DN244" s="351"/>
      <c r="DO244" s="351"/>
      <c r="DP244" s="351"/>
      <c r="DQ244" s="351"/>
      <c r="DR244" s="351"/>
      <c r="DS244" s="351"/>
      <c r="DT244" s="351"/>
      <c r="DU244" s="351"/>
      <c r="DV244" s="351"/>
      <c r="DW244" s="351"/>
      <c r="DX244" s="351"/>
      <c r="DY244" s="351"/>
      <c r="DZ244" s="351"/>
      <c r="EA244" s="351"/>
      <c r="EB244" s="351"/>
      <c r="EC244" s="351"/>
      <c r="ED244" s="351"/>
      <c r="EE244" s="351"/>
      <c r="EF244" s="351"/>
      <c r="EG244" s="351"/>
      <c r="EH244" s="351"/>
      <c r="EI244" s="351"/>
      <c r="EJ244" s="351"/>
      <c r="EK244" s="351"/>
      <c r="EL244" s="351"/>
      <c r="EM244" s="351"/>
      <c r="EN244" s="351"/>
      <c r="EO244" s="351"/>
      <c r="EP244" s="351"/>
      <c r="EQ244" s="351"/>
      <c r="ER244" s="351"/>
      <c r="ES244" s="351"/>
      <c r="ET244" s="351"/>
      <c r="EU244" s="351"/>
      <c r="EV244" s="351"/>
      <c r="EW244" s="351"/>
      <c r="EX244" s="351"/>
    </row>
    <row r="245" spans="2:154" s="368" customFormat="1">
      <c r="B245" s="220"/>
      <c r="E245" s="220"/>
      <c r="I245" s="220"/>
      <c r="J245" s="351"/>
      <c r="K245" s="351"/>
      <c r="L245" s="351"/>
      <c r="M245" s="351"/>
      <c r="N245" s="351"/>
      <c r="O245" s="351"/>
      <c r="P245" s="351"/>
      <c r="Q245" s="351"/>
      <c r="R245" s="351"/>
      <c r="S245" s="351"/>
      <c r="T245" s="351"/>
      <c r="U245" s="351"/>
      <c r="V245" s="351"/>
      <c r="W245" s="351"/>
      <c r="X245" s="351"/>
      <c r="Y245" s="351"/>
      <c r="Z245" s="351"/>
      <c r="AA245" s="351"/>
      <c r="AB245" s="351"/>
      <c r="AC245" s="351"/>
      <c r="AD245" s="351"/>
      <c r="AE245" s="351"/>
      <c r="AF245" s="351"/>
      <c r="AG245" s="351"/>
      <c r="AH245" s="351"/>
      <c r="AI245" s="351"/>
      <c r="AJ245" s="351"/>
      <c r="AK245" s="351"/>
      <c r="AL245" s="351"/>
      <c r="AM245" s="351"/>
      <c r="AN245" s="351"/>
      <c r="AO245" s="351"/>
      <c r="AP245" s="351"/>
      <c r="AQ245" s="351"/>
      <c r="AR245" s="351"/>
      <c r="AS245" s="351"/>
      <c r="AT245" s="351"/>
      <c r="AU245" s="351"/>
      <c r="AV245" s="351"/>
      <c r="AW245" s="351"/>
      <c r="AX245" s="351"/>
      <c r="AY245" s="351"/>
      <c r="AZ245" s="351"/>
      <c r="BA245" s="351"/>
      <c r="BB245" s="351"/>
      <c r="BC245" s="351"/>
      <c r="BD245" s="351"/>
      <c r="BE245" s="351"/>
      <c r="BF245" s="351"/>
      <c r="BG245" s="351"/>
      <c r="BH245" s="351"/>
      <c r="BI245" s="351"/>
      <c r="BJ245" s="351"/>
      <c r="BK245" s="351"/>
      <c r="BL245" s="351"/>
      <c r="BM245" s="351"/>
      <c r="BN245" s="351"/>
      <c r="BO245" s="351"/>
      <c r="BP245" s="351"/>
      <c r="BQ245" s="351"/>
      <c r="BR245" s="351"/>
      <c r="BS245" s="351"/>
      <c r="BT245" s="351"/>
      <c r="BU245" s="351"/>
      <c r="BV245" s="351"/>
      <c r="BW245" s="351"/>
      <c r="BX245" s="351"/>
      <c r="BY245" s="351"/>
      <c r="BZ245" s="351"/>
      <c r="CA245" s="351"/>
      <c r="CB245" s="351"/>
      <c r="CC245" s="351"/>
      <c r="CD245" s="351"/>
      <c r="CE245" s="351"/>
      <c r="CF245" s="351"/>
      <c r="CG245" s="351"/>
      <c r="CH245" s="351"/>
      <c r="CI245" s="351"/>
      <c r="CJ245" s="351"/>
      <c r="CK245" s="351"/>
      <c r="CL245" s="351"/>
      <c r="CM245" s="351"/>
      <c r="CN245" s="351"/>
      <c r="CO245" s="351"/>
      <c r="CP245" s="351"/>
      <c r="CQ245" s="351"/>
      <c r="CR245" s="351"/>
      <c r="CS245" s="351"/>
      <c r="CT245" s="351"/>
      <c r="CU245" s="351"/>
      <c r="CV245" s="351"/>
      <c r="CW245" s="351"/>
      <c r="CX245" s="351"/>
      <c r="CY245" s="351"/>
      <c r="CZ245" s="351"/>
      <c r="DA245" s="351"/>
      <c r="DB245" s="351"/>
      <c r="DC245" s="351"/>
      <c r="DD245" s="351"/>
      <c r="DE245" s="351"/>
      <c r="DF245" s="351"/>
      <c r="DG245" s="351"/>
      <c r="DH245" s="351"/>
      <c r="DI245" s="351"/>
      <c r="DJ245" s="351"/>
      <c r="DK245" s="351"/>
      <c r="DL245" s="351"/>
      <c r="DM245" s="351"/>
      <c r="DN245" s="351"/>
      <c r="DO245" s="351"/>
      <c r="DP245" s="351"/>
      <c r="DQ245" s="351"/>
      <c r="DR245" s="351"/>
      <c r="DS245" s="351"/>
      <c r="DT245" s="351"/>
      <c r="DU245" s="351"/>
      <c r="DV245" s="351"/>
      <c r="DW245" s="351"/>
      <c r="DX245" s="351"/>
      <c r="DY245" s="351"/>
      <c r="DZ245" s="351"/>
      <c r="EA245" s="351"/>
      <c r="EB245" s="351"/>
      <c r="EC245" s="351"/>
      <c r="ED245" s="351"/>
      <c r="EE245" s="351"/>
      <c r="EF245" s="351"/>
      <c r="EG245" s="351"/>
      <c r="EH245" s="351"/>
      <c r="EI245" s="351"/>
      <c r="EJ245" s="351"/>
      <c r="EK245" s="351"/>
      <c r="EL245" s="351"/>
      <c r="EM245" s="351"/>
      <c r="EN245" s="351"/>
      <c r="EO245" s="351"/>
      <c r="EP245" s="351"/>
      <c r="EQ245" s="351"/>
      <c r="ER245" s="351"/>
      <c r="ES245" s="351"/>
      <c r="ET245" s="351"/>
      <c r="EU245" s="351"/>
      <c r="EV245" s="351"/>
      <c r="EW245" s="351"/>
      <c r="EX245" s="351"/>
    </row>
    <row r="246" spans="2:154" s="368" customFormat="1">
      <c r="B246" s="220"/>
      <c r="E246" s="220"/>
      <c r="I246" s="220"/>
      <c r="J246" s="351"/>
      <c r="K246" s="351"/>
      <c r="L246" s="351"/>
      <c r="M246" s="351"/>
      <c r="N246" s="351"/>
      <c r="O246" s="351"/>
      <c r="P246" s="351"/>
      <c r="Q246" s="351"/>
      <c r="R246" s="351"/>
      <c r="S246" s="351"/>
      <c r="T246" s="351"/>
      <c r="U246" s="351"/>
      <c r="V246" s="351"/>
      <c r="W246" s="351"/>
      <c r="X246" s="351"/>
      <c r="Y246" s="351"/>
      <c r="Z246" s="351"/>
      <c r="AA246" s="351"/>
      <c r="AB246" s="351"/>
      <c r="AC246" s="351"/>
      <c r="AD246" s="351"/>
      <c r="AE246" s="351"/>
      <c r="AF246" s="351"/>
      <c r="AG246" s="351"/>
      <c r="AH246" s="351"/>
      <c r="AI246" s="351"/>
      <c r="AJ246" s="351"/>
      <c r="AK246" s="351"/>
      <c r="AL246" s="351"/>
      <c r="AM246" s="351"/>
      <c r="AN246" s="351"/>
      <c r="AO246" s="351"/>
      <c r="AP246" s="351"/>
      <c r="AQ246" s="351"/>
      <c r="AR246" s="351"/>
      <c r="AS246" s="351"/>
      <c r="AT246" s="351"/>
      <c r="AU246" s="351"/>
      <c r="AV246" s="351"/>
      <c r="AW246" s="351"/>
      <c r="AX246" s="351"/>
      <c r="AY246" s="351"/>
      <c r="AZ246" s="351"/>
      <c r="BA246" s="351"/>
      <c r="BB246" s="351"/>
      <c r="BC246" s="351"/>
      <c r="BD246" s="351"/>
      <c r="BE246" s="351"/>
      <c r="BF246" s="351"/>
      <c r="BG246" s="351"/>
      <c r="BH246" s="351"/>
      <c r="BI246" s="351"/>
      <c r="BJ246" s="351"/>
      <c r="BK246" s="351"/>
      <c r="BL246" s="351"/>
      <c r="BM246" s="351"/>
      <c r="BN246" s="351"/>
      <c r="BO246" s="351"/>
      <c r="BP246" s="351"/>
      <c r="BQ246" s="351"/>
      <c r="BR246" s="351"/>
      <c r="BS246" s="351"/>
      <c r="BT246" s="351"/>
      <c r="BU246" s="351"/>
      <c r="BV246" s="351"/>
      <c r="BW246" s="351"/>
      <c r="BX246" s="351"/>
      <c r="BY246" s="351"/>
      <c r="BZ246" s="351"/>
      <c r="CA246" s="351"/>
      <c r="CB246" s="351"/>
      <c r="CC246" s="351"/>
      <c r="CD246" s="351"/>
      <c r="CE246" s="351"/>
      <c r="CF246" s="351"/>
      <c r="CG246" s="351"/>
      <c r="CH246" s="351"/>
      <c r="CI246" s="351"/>
      <c r="CJ246" s="351"/>
      <c r="CK246" s="351"/>
      <c r="CL246" s="351"/>
      <c r="CM246" s="351"/>
      <c r="CN246" s="351"/>
      <c r="CO246" s="351"/>
      <c r="CP246" s="351"/>
      <c r="CQ246" s="351"/>
      <c r="CR246" s="351"/>
      <c r="CS246" s="351"/>
      <c r="CT246" s="351"/>
      <c r="CU246" s="351"/>
      <c r="CV246" s="351"/>
      <c r="CW246" s="351"/>
      <c r="CX246" s="351"/>
      <c r="CY246" s="351"/>
      <c r="CZ246" s="351"/>
      <c r="DA246" s="351"/>
      <c r="DB246" s="351"/>
      <c r="DC246" s="351"/>
      <c r="DD246" s="351"/>
      <c r="DE246" s="351"/>
      <c r="DF246" s="351"/>
      <c r="DG246" s="351"/>
      <c r="DH246" s="351"/>
      <c r="DI246" s="351"/>
      <c r="DJ246" s="351"/>
      <c r="DK246" s="351"/>
      <c r="DL246" s="351"/>
      <c r="DM246" s="351"/>
      <c r="DN246" s="351"/>
      <c r="DO246" s="351"/>
      <c r="DP246" s="351"/>
      <c r="DQ246" s="351"/>
      <c r="DR246" s="351"/>
      <c r="DS246" s="351"/>
      <c r="DT246" s="351"/>
      <c r="DU246" s="351"/>
      <c r="DV246" s="351"/>
      <c r="DW246" s="351"/>
      <c r="DX246" s="351"/>
      <c r="DY246" s="351"/>
      <c r="DZ246" s="351"/>
      <c r="EA246" s="351"/>
      <c r="EB246" s="351"/>
      <c r="EC246" s="351"/>
      <c r="ED246" s="351"/>
      <c r="EE246" s="351"/>
      <c r="EF246" s="351"/>
      <c r="EG246" s="351"/>
      <c r="EH246" s="351"/>
      <c r="EI246" s="351"/>
      <c r="EJ246" s="351"/>
      <c r="EK246" s="351"/>
      <c r="EL246" s="351"/>
      <c r="EM246" s="351"/>
      <c r="EN246" s="351"/>
      <c r="EO246" s="351"/>
      <c r="EP246" s="351"/>
      <c r="EQ246" s="351"/>
      <c r="ER246" s="351"/>
      <c r="ES246" s="351"/>
      <c r="ET246" s="351"/>
      <c r="EU246" s="351"/>
      <c r="EV246" s="351"/>
      <c r="EW246" s="351"/>
      <c r="EX246" s="351"/>
    </row>
    <row r="247" spans="2:154" s="368" customFormat="1">
      <c r="B247" s="220"/>
      <c r="E247" s="220"/>
      <c r="I247" s="220"/>
      <c r="J247" s="351"/>
      <c r="K247" s="351"/>
      <c r="L247" s="351"/>
      <c r="M247" s="351"/>
      <c r="N247" s="351"/>
      <c r="O247" s="351"/>
      <c r="P247" s="351"/>
      <c r="Q247" s="351"/>
      <c r="R247" s="351"/>
      <c r="S247" s="351"/>
      <c r="T247" s="351"/>
      <c r="U247" s="351"/>
      <c r="V247" s="351"/>
      <c r="W247" s="351"/>
      <c r="X247" s="351"/>
      <c r="Y247" s="351"/>
      <c r="Z247" s="351"/>
      <c r="AA247" s="351"/>
      <c r="AB247" s="351"/>
      <c r="AC247" s="351"/>
      <c r="AD247" s="351"/>
      <c r="AE247" s="351"/>
      <c r="AF247" s="351"/>
      <c r="AG247" s="351"/>
      <c r="AH247" s="351"/>
      <c r="AI247" s="351"/>
      <c r="AJ247" s="351"/>
      <c r="AK247" s="351"/>
      <c r="AL247" s="351"/>
      <c r="AM247" s="351"/>
      <c r="AN247" s="351"/>
      <c r="AO247" s="351"/>
      <c r="AP247" s="351"/>
      <c r="AQ247" s="351"/>
      <c r="AR247" s="351"/>
      <c r="AS247" s="351"/>
      <c r="AT247" s="351"/>
      <c r="AU247" s="351"/>
      <c r="AV247" s="351"/>
      <c r="AW247" s="351"/>
      <c r="AX247" s="351"/>
      <c r="AY247" s="351"/>
      <c r="AZ247" s="351"/>
      <c r="BA247" s="351"/>
      <c r="BB247" s="351"/>
      <c r="BC247" s="351"/>
      <c r="BD247" s="351"/>
      <c r="BE247" s="351"/>
      <c r="BF247" s="351"/>
      <c r="BG247" s="351"/>
      <c r="BH247" s="351"/>
      <c r="BI247" s="351"/>
      <c r="BJ247" s="351"/>
      <c r="BK247" s="351"/>
      <c r="BL247" s="351"/>
      <c r="BM247" s="351"/>
      <c r="BN247" s="351"/>
      <c r="BO247" s="351"/>
      <c r="BP247" s="351"/>
      <c r="BQ247" s="351"/>
      <c r="BR247" s="351"/>
      <c r="BS247" s="351"/>
      <c r="BT247" s="351"/>
      <c r="BU247" s="351"/>
      <c r="BV247" s="351"/>
      <c r="BW247" s="351"/>
      <c r="BX247" s="351"/>
      <c r="BY247" s="351"/>
      <c r="BZ247" s="351"/>
      <c r="CA247" s="351"/>
      <c r="CB247" s="351"/>
      <c r="CC247" s="351"/>
      <c r="CD247" s="351"/>
      <c r="CE247" s="351"/>
      <c r="CF247" s="351"/>
      <c r="CG247" s="351"/>
      <c r="CH247" s="351"/>
      <c r="CI247" s="351"/>
      <c r="CJ247" s="351"/>
      <c r="CK247" s="351"/>
      <c r="CL247" s="351"/>
      <c r="CM247" s="351"/>
      <c r="CN247" s="351"/>
      <c r="CO247" s="351"/>
      <c r="CP247" s="351"/>
      <c r="CQ247" s="351"/>
      <c r="CR247" s="351"/>
      <c r="CS247" s="351"/>
      <c r="CT247" s="351"/>
      <c r="CU247" s="351"/>
      <c r="CV247" s="351"/>
      <c r="CW247" s="351"/>
      <c r="CX247" s="351"/>
      <c r="CY247" s="351"/>
      <c r="CZ247" s="351"/>
      <c r="DA247" s="351"/>
      <c r="DB247" s="351"/>
      <c r="DC247" s="351"/>
      <c r="DD247" s="351"/>
      <c r="DE247" s="351"/>
      <c r="DF247" s="351"/>
      <c r="DG247" s="351"/>
      <c r="DH247" s="351"/>
      <c r="DI247" s="351"/>
      <c r="DJ247" s="351"/>
      <c r="DK247" s="351"/>
      <c r="DL247" s="351"/>
      <c r="DM247" s="351"/>
      <c r="DN247" s="351"/>
      <c r="DO247" s="351"/>
      <c r="DP247" s="351"/>
      <c r="DQ247" s="351"/>
      <c r="DR247" s="351"/>
      <c r="DS247" s="351"/>
      <c r="DT247" s="351"/>
      <c r="DU247" s="351"/>
      <c r="DV247" s="351"/>
      <c r="DW247" s="351"/>
      <c r="DX247" s="351"/>
      <c r="DY247" s="351"/>
      <c r="DZ247" s="351"/>
      <c r="EA247" s="351"/>
      <c r="EB247" s="351"/>
      <c r="EC247" s="351"/>
      <c r="ED247" s="351"/>
      <c r="EE247" s="351"/>
      <c r="EF247" s="351"/>
      <c r="EG247" s="351"/>
      <c r="EH247" s="351"/>
      <c r="EI247" s="351"/>
      <c r="EJ247" s="351"/>
      <c r="EK247" s="351"/>
      <c r="EL247" s="351"/>
      <c r="EM247" s="351"/>
      <c r="EN247" s="351"/>
      <c r="EO247" s="351"/>
      <c r="EP247" s="351"/>
      <c r="EQ247" s="351"/>
      <c r="ER247" s="351"/>
      <c r="ES247" s="351"/>
      <c r="ET247" s="351"/>
      <c r="EU247" s="351"/>
      <c r="EV247" s="351"/>
      <c r="EW247" s="351"/>
      <c r="EX247" s="351"/>
    </row>
    <row r="248" spans="2:154" s="368" customFormat="1">
      <c r="B248" s="220"/>
      <c r="E248" s="220"/>
      <c r="I248" s="220"/>
      <c r="J248" s="351"/>
      <c r="K248" s="351"/>
      <c r="L248" s="351"/>
      <c r="M248" s="351"/>
      <c r="N248" s="351"/>
      <c r="O248" s="351"/>
      <c r="P248" s="351"/>
      <c r="Q248" s="351"/>
      <c r="R248" s="351"/>
      <c r="S248" s="351"/>
      <c r="T248" s="351"/>
      <c r="U248" s="351"/>
      <c r="V248" s="351"/>
      <c r="W248" s="351"/>
      <c r="X248" s="351"/>
      <c r="Y248" s="351"/>
      <c r="Z248" s="351"/>
      <c r="AA248" s="351"/>
      <c r="AB248" s="351"/>
      <c r="AC248" s="351"/>
      <c r="AD248" s="351"/>
      <c r="AE248" s="351"/>
      <c r="AF248" s="351"/>
      <c r="AG248" s="351"/>
      <c r="AH248" s="351"/>
      <c r="AI248" s="351"/>
      <c r="AJ248" s="351"/>
      <c r="AK248" s="351"/>
      <c r="AL248" s="351"/>
      <c r="AM248" s="351"/>
      <c r="AN248" s="351"/>
      <c r="AO248" s="351"/>
      <c r="AP248" s="351"/>
      <c r="AQ248" s="351"/>
      <c r="AR248" s="351"/>
      <c r="AS248" s="351"/>
      <c r="AT248" s="351"/>
      <c r="AU248" s="351"/>
      <c r="AV248" s="351"/>
      <c r="AW248" s="351"/>
      <c r="AX248" s="351"/>
      <c r="AY248" s="351"/>
      <c r="AZ248" s="351"/>
      <c r="BA248" s="351"/>
      <c r="BB248" s="351"/>
      <c r="BC248" s="351"/>
      <c r="BD248" s="351"/>
      <c r="BE248" s="351"/>
      <c r="BF248" s="351"/>
      <c r="BG248" s="351"/>
      <c r="BH248" s="351"/>
      <c r="BI248" s="351"/>
      <c r="BJ248" s="351"/>
      <c r="BK248" s="351"/>
      <c r="BL248" s="351"/>
      <c r="BM248" s="351"/>
      <c r="BN248" s="351"/>
      <c r="BO248" s="351"/>
      <c r="BP248" s="351"/>
      <c r="BQ248" s="351"/>
      <c r="BR248" s="351"/>
      <c r="BS248" s="351"/>
      <c r="BT248" s="351"/>
      <c r="BU248" s="351"/>
      <c r="BV248" s="351"/>
      <c r="BW248" s="351"/>
      <c r="BX248" s="351"/>
      <c r="BY248" s="351"/>
      <c r="BZ248" s="351"/>
      <c r="CA248" s="351"/>
      <c r="CB248" s="351"/>
      <c r="CC248" s="351"/>
      <c r="CD248" s="351"/>
      <c r="CE248" s="351"/>
      <c r="CF248" s="351"/>
      <c r="CG248" s="351"/>
      <c r="CH248" s="351"/>
      <c r="CI248" s="351"/>
      <c r="CJ248" s="351"/>
      <c r="CK248" s="351"/>
      <c r="CL248" s="351"/>
      <c r="CM248" s="351"/>
      <c r="CN248" s="351"/>
      <c r="CO248" s="351"/>
      <c r="CP248" s="351"/>
      <c r="CQ248" s="351"/>
      <c r="CR248" s="351"/>
      <c r="CS248" s="351"/>
      <c r="CT248" s="351"/>
      <c r="CU248" s="351"/>
      <c r="CV248" s="351"/>
      <c r="CW248" s="351"/>
      <c r="CX248" s="351"/>
      <c r="CY248" s="351"/>
      <c r="CZ248" s="351"/>
      <c r="DA248" s="351"/>
      <c r="DB248" s="351"/>
      <c r="DC248" s="351"/>
      <c r="DD248" s="351"/>
      <c r="DE248" s="351"/>
      <c r="DF248" s="351"/>
      <c r="DG248" s="351"/>
      <c r="DH248" s="351"/>
      <c r="DI248" s="351"/>
      <c r="DJ248" s="351"/>
      <c r="DK248" s="351"/>
      <c r="DL248" s="351"/>
      <c r="DM248" s="351"/>
      <c r="DN248" s="351"/>
      <c r="DO248" s="351"/>
      <c r="DP248" s="351"/>
      <c r="DQ248" s="351"/>
      <c r="DR248" s="351"/>
      <c r="DS248" s="351"/>
      <c r="DT248" s="351"/>
      <c r="DU248" s="351"/>
      <c r="DV248" s="351"/>
      <c r="DW248" s="351"/>
      <c r="DX248" s="351"/>
      <c r="DY248" s="351"/>
      <c r="DZ248" s="351"/>
      <c r="EA248" s="351"/>
      <c r="EB248" s="351"/>
      <c r="EC248" s="351"/>
      <c r="ED248" s="351"/>
      <c r="EE248" s="351"/>
      <c r="EF248" s="351"/>
      <c r="EG248" s="351"/>
      <c r="EH248" s="351"/>
      <c r="EI248" s="351"/>
      <c r="EJ248" s="351"/>
      <c r="EK248" s="351"/>
      <c r="EL248" s="351"/>
      <c r="EM248" s="351"/>
      <c r="EN248" s="351"/>
      <c r="EO248" s="351"/>
      <c r="EP248" s="351"/>
      <c r="EQ248" s="351"/>
      <c r="ER248" s="351"/>
      <c r="ES248" s="351"/>
      <c r="ET248" s="351"/>
      <c r="EU248" s="351"/>
      <c r="EV248" s="351"/>
      <c r="EW248" s="351"/>
      <c r="EX248" s="351"/>
    </row>
    <row r="249" spans="2:154" s="368" customFormat="1">
      <c r="B249" s="220"/>
      <c r="E249" s="220"/>
      <c r="I249" s="220"/>
      <c r="J249" s="351"/>
      <c r="K249" s="351"/>
      <c r="L249" s="351"/>
      <c r="M249" s="351"/>
      <c r="N249" s="351"/>
      <c r="O249" s="351"/>
      <c r="P249" s="351"/>
      <c r="Q249" s="351"/>
      <c r="R249" s="351"/>
      <c r="S249" s="351"/>
      <c r="T249" s="351"/>
      <c r="U249" s="351"/>
      <c r="V249" s="351"/>
      <c r="W249" s="351"/>
      <c r="X249" s="351"/>
      <c r="Y249" s="351"/>
      <c r="Z249" s="351"/>
      <c r="AA249" s="351"/>
      <c r="AB249" s="351"/>
      <c r="AC249" s="351"/>
      <c r="AD249" s="351"/>
      <c r="AE249" s="351"/>
      <c r="AF249" s="351"/>
      <c r="AG249" s="351"/>
      <c r="AH249" s="351"/>
      <c r="AI249" s="351"/>
      <c r="AJ249" s="351"/>
      <c r="AK249" s="351"/>
      <c r="AL249" s="351"/>
      <c r="AM249" s="351"/>
      <c r="AN249" s="351"/>
      <c r="AO249" s="351"/>
      <c r="AP249" s="351"/>
      <c r="AQ249" s="351"/>
      <c r="AR249" s="351"/>
      <c r="AS249" s="351"/>
      <c r="AT249" s="351"/>
      <c r="AU249" s="351"/>
      <c r="AV249" s="351"/>
      <c r="AW249" s="351"/>
      <c r="AX249" s="351"/>
      <c r="AY249" s="351"/>
      <c r="AZ249" s="351"/>
      <c r="BA249" s="351"/>
      <c r="BB249" s="351"/>
      <c r="BC249" s="351"/>
      <c r="BD249" s="351"/>
      <c r="BE249" s="351"/>
      <c r="BF249" s="351"/>
      <c r="BG249" s="351"/>
      <c r="BH249" s="351"/>
      <c r="BI249" s="351"/>
      <c r="BJ249" s="351"/>
      <c r="BK249" s="351"/>
      <c r="BL249" s="351"/>
      <c r="BM249" s="351"/>
      <c r="BN249" s="351"/>
      <c r="BO249" s="351"/>
      <c r="BP249" s="351"/>
      <c r="BQ249" s="351"/>
      <c r="BR249" s="351"/>
      <c r="BS249" s="351"/>
      <c r="BT249" s="351"/>
      <c r="BU249" s="351"/>
      <c r="BV249" s="351"/>
      <c r="BW249" s="351"/>
      <c r="BX249" s="351"/>
      <c r="BY249" s="351"/>
      <c r="BZ249" s="351"/>
      <c r="CA249" s="351"/>
      <c r="CB249" s="351"/>
      <c r="CC249" s="351"/>
      <c r="CD249" s="351"/>
      <c r="CE249" s="351"/>
      <c r="CF249" s="351"/>
      <c r="CG249" s="351"/>
      <c r="CH249" s="351"/>
      <c r="CI249" s="351"/>
      <c r="CJ249" s="351"/>
      <c r="CK249" s="351"/>
      <c r="CL249" s="351"/>
      <c r="CM249" s="351"/>
      <c r="CN249" s="351"/>
      <c r="CO249" s="351"/>
      <c r="CP249" s="351"/>
      <c r="CQ249" s="351"/>
      <c r="CR249" s="351"/>
      <c r="CS249" s="351"/>
      <c r="CT249" s="351"/>
      <c r="CU249" s="351"/>
      <c r="CV249" s="351"/>
      <c r="CW249" s="351"/>
      <c r="CX249" s="351"/>
      <c r="CY249" s="351"/>
      <c r="CZ249" s="351"/>
      <c r="DA249" s="351"/>
      <c r="DB249" s="351"/>
      <c r="DC249" s="351"/>
      <c r="DD249" s="351"/>
      <c r="DE249" s="351"/>
      <c r="DF249" s="351"/>
      <c r="DG249" s="351"/>
      <c r="DH249" s="351"/>
      <c r="DI249" s="351"/>
      <c r="DJ249" s="351"/>
      <c r="DK249" s="351"/>
      <c r="DL249" s="351"/>
      <c r="DM249" s="351"/>
      <c r="DN249" s="351"/>
      <c r="DO249" s="351"/>
      <c r="DP249" s="351"/>
      <c r="DQ249" s="351"/>
      <c r="DR249" s="351"/>
      <c r="DS249" s="351"/>
      <c r="DT249" s="351"/>
      <c r="DU249" s="351"/>
      <c r="DV249" s="351"/>
      <c r="DW249" s="351"/>
      <c r="DX249" s="351"/>
      <c r="DY249" s="351"/>
      <c r="DZ249" s="351"/>
      <c r="EA249" s="351"/>
      <c r="EB249" s="351"/>
      <c r="EC249" s="351"/>
      <c r="ED249" s="351"/>
      <c r="EE249" s="351"/>
      <c r="EF249" s="351"/>
      <c r="EG249" s="351"/>
      <c r="EH249" s="351"/>
      <c r="EI249" s="351"/>
      <c r="EJ249" s="351"/>
      <c r="EK249" s="351"/>
      <c r="EL249" s="351"/>
      <c r="EM249" s="351"/>
      <c r="EN249" s="351"/>
      <c r="EO249" s="351"/>
      <c r="EP249" s="351"/>
      <c r="EQ249" s="351"/>
      <c r="ER249" s="351"/>
      <c r="ES249" s="351"/>
      <c r="ET249" s="351"/>
      <c r="EU249" s="351"/>
      <c r="EV249" s="351"/>
      <c r="EW249" s="351"/>
      <c r="EX249" s="351"/>
    </row>
    <row r="250" spans="2:154" s="368" customFormat="1">
      <c r="B250" s="220"/>
      <c r="E250" s="220"/>
      <c r="I250" s="220"/>
      <c r="J250" s="351"/>
      <c r="K250" s="351"/>
      <c r="L250" s="351"/>
      <c r="M250" s="351"/>
      <c r="N250" s="351"/>
      <c r="O250" s="351"/>
      <c r="P250" s="351"/>
      <c r="Q250" s="351"/>
      <c r="R250" s="351"/>
      <c r="S250" s="351"/>
      <c r="T250" s="351"/>
      <c r="U250" s="351"/>
      <c r="V250" s="351"/>
      <c r="W250" s="351"/>
      <c r="X250" s="351"/>
      <c r="Y250" s="351"/>
      <c r="Z250" s="351"/>
      <c r="AA250" s="351"/>
      <c r="AB250" s="351"/>
      <c r="AC250" s="351"/>
      <c r="AD250" s="351"/>
      <c r="AE250" s="351"/>
      <c r="AF250" s="351"/>
      <c r="AG250" s="351"/>
      <c r="AH250" s="351"/>
      <c r="AI250" s="351"/>
      <c r="AJ250" s="351"/>
      <c r="AK250" s="351"/>
      <c r="AL250" s="351"/>
      <c r="AM250" s="351"/>
      <c r="AN250" s="351"/>
      <c r="AO250" s="351"/>
      <c r="AP250" s="351"/>
      <c r="AQ250" s="351"/>
      <c r="AR250" s="351"/>
      <c r="AS250" s="351"/>
      <c r="AT250" s="351"/>
      <c r="AU250" s="351"/>
      <c r="AV250" s="351"/>
      <c r="AW250" s="351"/>
      <c r="AX250" s="351"/>
      <c r="AY250" s="351"/>
      <c r="AZ250" s="351"/>
      <c r="BA250" s="351"/>
      <c r="BB250" s="351"/>
      <c r="BC250" s="351"/>
      <c r="BD250" s="351"/>
      <c r="BE250" s="351"/>
      <c r="BF250" s="351"/>
      <c r="BG250" s="351"/>
      <c r="BH250" s="351"/>
      <c r="BI250" s="351"/>
      <c r="BJ250" s="351"/>
      <c r="BK250" s="351"/>
      <c r="BL250" s="351"/>
      <c r="BM250" s="351"/>
      <c r="BN250" s="351"/>
      <c r="BO250" s="351"/>
      <c r="BP250" s="351"/>
      <c r="BQ250" s="351"/>
      <c r="BR250" s="351"/>
      <c r="BS250" s="351"/>
      <c r="BT250" s="351"/>
      <c r="BU250" s="351"/>
      <c r="BV250" s="351"/>
      <c r="BW250" s="351"/>
      <c r="BX250" s="351"/>
      <c r="BY250" s="351"/>
      <c r="BZ250" s="351"/>
      <c r="CA250" s="351"/>
      <c r="CB250" s="351"/>
      <c r="CC250" s="351"/>
      <c r="CD250" s="351"/>
      <c r="CE250" s="351"/>
      <c r="CF250" s="351"/>
      <c r="CG250" s="351"/>
      <c r="CH250" s="351"/>
      <c r="CI250" s="351"/>
      <c r="CJ250" s="351"/>
      <c r="CK250" s="351"/>
      <c r="CL250" s="351"/>
      <c r="CM250" s="351"/>
      <c r="CN250" s="351"/>
      <c r="CO250" s="351"/>
      <c r="CP250" s="351"/>
      <c r="CQ250" s="351"/>
      <c r="CR250" s="351"/>
      <c r="CS250" s="351"/>
      <c r="CT250" s="351"/>
      <c r="CU250" s="351"/>
      <c r="CV250" s="351"/>
      <c r="CW250" s="351"/>
      <c r="CX250" s="351"/>
      <c r="CY250" s="351"/>
      <c r="CZ250" s="351"/>
      <c r="DA250" s="351"/>
      <c r="DB250" s="351"/>
      <c r="DC250" s="351"/>
      <c r="DD250" s="351"/>
      <c r="DE250" s="351"/>
      <c r="DF250" s="351"/>
      <c r="DG250" s="351"/>
      <c r="DH250" s="351"/>
      <c r="DI250" s="351"/>
      <c r="DJ250" s="351"/>
      <c r="DK250" s="351"/>
      <c r="DL250" s="351"/>
      <c r="DM250" s="351"/>
      <c r="DN250" s="351"/>
      <c r="DO250" s="351"/>
      <c r="DP250" s="351"/>
      <c r="DQ250" s="351"/>
      <c r="DR250" s="351"/>
      <c r="DS250" s="351"/>
      <c r="DT250" s="351"/>
      <c r="DU250" s="351"/>
      <c r="DV250" s="351"/>
      <c r="DW250" s="351"/>
      <c r="DX250" s="351"/>
      <c r="DY250" s="351"/>
      <c r="DZ250" s="351"/>
      <c r="EA250" s="351"/>
      <c r="EB250" s="351"/>
      <c r="EC250" s="351"/>
      <c r="ED250" s="351"/>
      <c r="EE250" s="351"/>
      <c r="EF250" s="351"/>
      <c r="EG250" s="351"/>
      <c r="EH250" s="351"/>
      <c r="EI250" s="351"/>
      <c r="EJ250" s="351"/>
      <c r="EK250" s="351"/>
      <c r="EL250" s="351"/>
      <c r="EM250" s="351"/>
      <c r="EN250" s="351"/>
      <c r="EO250" s="351"/>
      <c r="EP250" s="351"/>
      <c r="EQ250" s="351"/>
      <c r="ER250" s="351"/>
      <c r="ES250" s="351"/>
      <c r="ET250" s="351"/>
      <c r="EU250" s="351"/>
      <c r="EV250" s="351"/>
      <c r="EW250" s="351"/>
      <c r="EX250" s="351"/>
    </row>
    <row r="251" spans="2:154" s="368" customFormat="1">
      <c r="B251" s="220"/>
      <c r="E251" s="220"/>
      <c r="I251" s="220"/>
      <c r="J251" s="351"/>
      <c r="K251" s="351"/>
      <c r="L251" s="351"/>
      <c r="M251" s="351"/>
      <c r="N251" s="351"/>
      <c r="O251" s="351"/>
      <c r="P251" s="351"/>
      <c r="Q251" s="351"/>
      <c r="R251" s="351"/>
      <c r="S251" s="351"/>
      <c r="T251" s="351"/>
      <c r="U251" s="351"/>
      <c r="V251" s="351"/>
      <c r="W251" s="351"/>
      <c r="X251" s="351"/>
      <c r="Y251" s="351"/>
      <c r="Z251" s="351"/>
      <c r="AA251" s="351"/>
      <c r="AB251" s="351"/>
      <c r="AC251" s="351"/>
      <c r="AD251" s="351"/>
      <c r="AE251" s="351"/>
      <c r="AF251" s="351"/>
      <c r="AG251" s="351"/>
      <c r="AH251" s="351"/>
      <c r="AI251" s="351"/>
      <c r="AJ251" s="351"/>
      <c r="AK251" s="351"/>
      <c r="AL251" s="351"/>
      <c r="AM251" s="351"/>
      <c r="AN251" s="351"/>
      <c r="AO251" s="351"/>
      <c r="AP251" s="351"/>
      <c r="AQ251" s="351"/>
      <c r="AR251" s="351"/>
      <c r="AS251" s="351"/>
      <c r="AT251" s="351"/>
      <c r="AU251" s="351"/>
      <c r="AV251" s="351"/>
      <c r="AW251" s="351"/>
      <c r="AX251" s="351"/>
      <c r="AY251" s="351"/>
      <c r="AZ251" s="351"/>
      <c r="BA251" s="351"/>
      <c r="BB251" s="351"/>
      <c r="BC251" s="351"/>
      <c r="BD251" s="351"/>
      <c r="BE251" s="351"/>
      <c r="BF251" s="351"/>
      <c r="BG251" s="351"/>
      <c r="BH251" s="351"/>
      <c r="BI251" s="351"/>
      <c r="BJ251" s="351"/>
      <c r="BK251" s="351"/>
      <c r="BL251" s="351"/>
      <c r="BM251" s="351"/>
      <c r="BN251" s="351"/>
      <c r="BO251" s="351"/>
      <c r="BP251" s="351"/>
      <c r="BQ251" s="351"/>
      <c r="BR251" s="351"/>
      <c r="BS251" s="351"/>
      <c r="BT251" s="351"/>
      <c r="BU251" s="351"/>
      <c r="BV251" s="351"/>
      <c r="BW251" s="351"/>
      <c r="BX251" s="351"/>
      <c r="BY251" s="351"/>
      <c r="BZ251" s="351"/>
      <c r="CA251" s="351"/>
      <c r="CB251" s="351"/>
      <c r="CC251" s="351"/>
      <c r="CD251" s="351"/>
      <c r="CE251" s="351"/>
      <c r="CF251" s="351"/>
      <c r="CG251" s="351"/>
      <c r="CH251" s="351"/>
      <c r="CI251" s="351"/>
      <c r="CJ251" s="351"/>
      <c r="CK251" s="351"/>
      <c r="CL251" s="351"/>
      <c r="CM251" s="351"/>
      <c r="CN251" s="351"/>
      <c r="CO251" s="351"/>
      <c r="CP251" s="351"/>
      <c r="CQ251" s="351"/>
      <c r="CR251" s="351"/>
      <c r="CS251" s="351"/>
      <c r="CT251" s="351"/>
      <c r="CU251" s="351"/>
      <c r="CV251" s="351"/>
      <c r="CW251" s="351"/>
      <c r="CX251" s="351"/>
      <c r="CY251" s="351"/>
      <c r="CZ251" s="351"/>
      <c r="DA251" s="351"/>
      <c r="DB251" s="351"/>
      <c r="DC251" s="351"/>
      <c r="DD251" s="351"/>
      <c r="DE251" s="351"/>
      <c r="DF251" s="351"/>
      <c r="DG251" s="351"/>
      <c r="DH251" s="351"/>
      <c r="DI251" s="351"/>
      <c r="DJ251" s="351"/>
      <c r="DK251" s="351"/>
      <c r="DL251" s="351"/>
      <c r="DM251" s="351"/>
      <c r="DN251" s="351"/>
      <c r="DO251" s="351"/>
      <c r="DP251" s="351"/>
      <c r="DQ251" s="351"/>
      <c r="DR251" s="351"/>
      <c r="DS251" s="351"/>
      <c r="DT251" s="351"/>
      <c r="DU251" s="351"/>
      <c r="DV251" s="351"/>
      <c r="DW251" s="351"/>
      <c r="DX251" s="351"/>
      <c r="DY251" s="351"/>
      <c r="DZ251" s="351"/>
      <c r="EA251" s="351"/>
      <c r="EB251" s="351"/>
      <c r="EC251" s="351"/>
      <c r="ED251" s="351"/>
      <c r="EE251" s="351"/>
      <c r="EF251" s="351"/>
      <c r="EG251" s="351"/>
      <c r="EH251" s="351"/>
      <c r="EI251" s="351"/>
      <c r="EJ251" s="351"/>
      <c r="EK251" s="351"/>
      <c r="EL251" s="351"/>
      <c r="EM251" s="351"/>
      <c r="EN251" s="351"/>
      <c r="EO251" s="351"/>
      <c r="EP251" s="351"/>
      <c r="EQ251" s="351"/>
      <c r="ER251" s="351"/>
      <c r="ES251" s="351"/>
      <c r="ET251" s="351"/>
      <c r="EU251" s="351"/>
      <c r="EV251" s="351"/>
      <c r="EW251" s="351"/>
      <c r="EX251" s="351"/>
    </row>
    <row r="252" spans="2:154" s="368" customFormat="1">
      <c r="B252" s="220"/>
      <c r="E252" s="220"/>
      <c r="I252" s="220"/>
      <c r="J252" s="351"/>
      <c r="K252" s="351"/>
      <c r="L252" s="351"/>
      <c r="M252" s="351"/>
      <c r="N252" s="351"/>
      <c r="O252" s="351"/>
      <c r="P252" s="351"/>
      <c r="Q252" s="351"/>
      <c r="R252" s="351"/>
      <c r="S252" s="351"/>
      <c r="T252" s="351"/>
      <c r="U252" s="351"/>
      <c r="V252" s="351"/>
      <c r="W252" s="351"/>
      <c r="X252" s="351"/>
      <c r="Y252" s="351"/>
      <c r="Z252" s="351"/>
      <c r="AA252" s="351"/>
      <c r="AB252" s="351"/>
      <c r="AC252" s="351"/>
      <c r="AD252" s="351"/>
      <c r="AE252" s="351"/>
      <c r="AF252" s="351"/>
      <c r="AG252" s="351"/>
      <c r="AH252" s="351"/>
      <c r="AI252" s="351"/>
      <c r="AJ252" s="351"/>
      <c r="AK252" s="351"/>
      <c r="AL252" s="351"/>
      <c r="AM252" s="351"/>
      <c r="AN252" s="351"/>
      <c r="AO252" s="351"/>
      <c r="AP252" s="351"/>
      <c r="AQ252" s="351"/>
      <c r="AR252" s="351"/>
      <c r="AS252" s="351"/>
      <c r="AT252" s="351"/>
      <c r="AU252" s="351"/>
      <c r="AV252" s="351"/>
      <c r="AW252" s="351"/>
      <c r="AX252" s="351"/>
      <c r="AY252" s="351"/>
      <c r="AZ252" s="351"/>
      <c r="BA252" s="351"/>
      <c r="BB252" s="351"/>
      <c r="BC252" s="351"/>
      <c r="BD252" s="351"/>
      <c r="BE252" s="351"/>
      <c r="BF252" s="351"/>
      <c r="BG252" s="351"/>
      <c r="BH252" s="351"/>
      <c r="BI252" s="351"/>
      <c r="BJ252" s="351"/>
      <c r="BK252" s="351"/>
      <c r="BL252" s="351"/>
      <c r="BM252" s="351"/>
      <c r="BN252" s="351"/>
      <c r="BO252" s="351"/>
      <c r="BP252" s="351"/>
      <c r="BQ252" s="351"/>
      <c r="BR252" s="351"/>
      <c r="BS252" s="351"/>
      <c r="BT252" s="351"/>
      <c r="BU252" s="351"/>
      <c r="BV252" s="351"/>
      <c r="BW252" s="351"/>
      <c r="BX252" s="351"/>
      <c r="BY252" s="351"/>
      <c r="BZ252" s="351"/>
      <c r="CA252" s="351"/>
      <c r="CB252" s="351"/>
      <c r="CC252" s="351"/>
      <c r="CD252" s="351"/>
      <c r="CE252" s="351"/>
      <c r="CF252" s="351"/>
      <c r="CG252" s="351"/>
      <c r="CH252" s="351"/>
      <c r="CI252" s="351"/>
      <c r="CJ252" s="351"/>
      <c r="CK252" s="351"/>
      <c r="CL252" s="351"/>
      <c r="CM252" s="351"/>
      <c r="CN252" s="351"/>
      <c r="CO252" s="351"/>
      <c r="CP252" s="351"/>
      <c r="CQ252" s="351"/>
      <c r="CR252" s="351"/>
      <c r="CS252" s="351"/>
      <c r="CT252" s="351"/>
      <c r="CU252" s="351"/>
      <c r="CV252" s="351"/>
      <c r="CW252" s="351"/>
      <c r="CX252" s="351"/>
      <c r="CY252" s="351"/>
      <c r="CZ252" s="351"/>
      <c r="DA252" s="351"/>
      <c r="DB252" s="351"/>
      <c r="DC252" s="351"/>
      <c r="DD252" s="351"/>
      <c r="DE252" s="351"/>
      <c r="DF252" s="351"/>
      <c r="DG252" s="351"/>
      <c r="DH252" s="351"/>
      <c r="DI252" s="351"/>
      <c r="DJ252" s="351"/>
      <c r="DK252" s="351"/>
      <c r="DL252" s="351"/>
      <c r="DM252" s="351"/>
      <c r="DN252" s="351"/>
      <c r="DO252" s="351"/>
      <c r="DP252" s="351"/>
      <c r="DQ252" s="351"/>
      <c r="DR252" s="351"/>
      <c r="DS252" s="351"/>
      <c r="DT252" s="351"/>
      <c r="DU252" s="351"/>
      <c r="DV252" s="351"/>
      <c r="DW252" s="351"/>
      <c r="DX252" s="351"/>
      <c r="DY252" s="351"/>
      <c r="DZ252" s="351"/>
      <c r="EA252" s="351"/>
      <c r="EB252" s="351"/>
      <c r="EC252" s="351"/>
      <c r="ED252" s="351"/>
      <c r="EE252" s="351"/>
      <c r="EF252" s="351"/>
      <c r="EG252" s="351"/>
      <c r="EH252" s="351"/>
      <c r="EI252" s="351"/>
      <c r="EJ252" s="351"/>
      <c r="EK252" s="351"/>
      <c r="EL252" s="351"/>
      <c r="EM252" s="351"/>
      <c r="EN252" s="351"/>
      <c r="EO252" s="351"/>
      <c r="EP252" s="351"/>
      <c r="EQ252" s="351"/>
      <c r="ER252" s="351"/>
      <c r="ES252" s="351"/>
      <c r="ET252" s="351"/>
      <c r="EU252" s="351"/>
      <c r="EV252" s="351"/>
      <c r="EW252" s="351"/>
      <c r="EX252" s="351"/>
    </row>
    <row r="253" spans="2:154" s="368" customFormat="1">
      <c r="B253" s="220"/>
      <c r="E253" s="220"/>
      <c r="I253" s="220"/>
      <c r="J253" s="351"/>
      <c r="K253" s="351"/>
      <c r="L253" s="351"/>
      <c r="M253" s="351"/>
      <c r="N253" s="351"/>
      <c r="O253" s="351"/>
      <c r="P253" s="351"/>
      <c r="Q253" s="351"/>
      <c r="R253" s="351"/>
      <c r="S253" s="351"/>
      <c r="T253" s="351"/>
      <c r="U253" s="351"/>
      <c r="V253" s="351"/>
      <c r="W253" s="351"/>
      <c r="X253" s="351"/>
      <c r="Y253" s="351"/>
      <c r="Z253" s="351"/>
      <c r="AA253" s="351"/>
      <c r="AB253" s="351"/>
      <c r="AC253" s="351"/>
      <c r="AD253" s="351"/>
      <c r="AE253" s="351"/>
      <c r="AF253" s="351"/>
      <c r="AG253" s="351"/>
      <c r="AH253" s="351"/>
      <c r="AI253" s="351"/>
      <c r="AJ253" s="351"/>
      <c r="AK253" s="351"/>
      <c r="AL253" s="351"/>
      <c r="AM253" s="351"/>
      <c r="AN253" s="351"/>
      <c r="AO253" s="351"/>
      <c r="AP253" s="351"/>
      <c r="AQ253" s="351"/>
      <c r="AR253" s="351"/>
      <c r="AS253" s="351"/>
      <c r="AT253" s="351"/>
      <c r="AU253" s="351"/>
      <c r="AV253" s="351"/>
      <c r="AW253" s="351"/>
      <c r="AX253" s="351"/>
      <c r="AY253" s="351"/>
      <c r="AZ253" s="351"/>
      <c r="BA253" s="351"/>
      <c r="BB253" s="351"/>
      <c r="BC253" s="351"/>
      <c r="BD253" s="351"/>
      <c r="BE253" s="351"/>
      <c r="BF253" s="351"/>
      <c r="BG253" s="351"/>
      <c r="BH253" s="351"/>
      <c r="BI253" s="351"/>
      <c r="BJ253" s="351"/>
      <c r="BK253" s="351"/>
      <c r="BL253" s="351"/>
      <c r="BM253" s="351"/>
      <c r="BN253" s="351"/>
      <c r="BO253" s="351"/>
      <c r="BP253" s="351"/>
      <c r="BQ253" s="351"/>
      <c r="BR253" s="351"/>
      <c r="BS253" s="351"/>
      <c r="BT253" s="351"/>
      <c r="BU253" s="351"/>
      <c r="BV253" s="351"/>
      <c r="BW253" s="351"/>
      <c r="BX253" s="351"/>
      <c r="BY253" s="351"/>
      <c r="BZ253" s="351"/>
      <c r="CA253" s="351"/>
      <c r="CB253" s="351"/>
      <c r="CC253" s="351"/>
      <c r="CD253" s="351"/>
      <c r="CE253" s="351"/>
      <c r="CF253" s="351"/>
      <c r="CG253" s="351"/>
      <c r="CH253" s="351"/>
      <c r="CI253" s="351"/>
      <c r="CJ253" s="351"/>
      <c r="CK253" s="351"/>
      <c r="CL253" s="351"/>
      <c r="CM253" s="351"/>
      <c r="CN253" s="351"/>
      <c r="CO253" s="351"/>
      <c r="CP253" s="351"/>
      <c r="CQ253" s="351"/>
      <c r="CR253" s="351"/>
      <c r="CS253" s="351"/>
      <c r="CT253" s="351"/>
      <c r="CU253" s="351"/>
      <c r="CV253" s="351"/>
      <c r="CW253" s="351"/>
      <c r="CX253" s="351"/>
      <c r="CY253" s="351"/>
      <c r="CZ253" s="351"/>
      <c r="DA253" s="351"/>
      <c r="DB253" s="351"/>
      <c r="DC253" s="351"/>
      <c r="DD253" s="351"/>
      <c r="DE253" s="351"/>
      <c r="DF253" s="351"/>
      <c r="DG253" s="351"/>
      <c r="DH253" s="351"/>
      <c r="DI253" s="351"/>
      <c r="DJ253" s="351"/>
      <c r="DK253" s="351"/>
      <c r="DL253" s="351"/>
      <c r="DM253" s="351"/>
      <c r="DN253" s="351"/>
      <c r="DO253" s="351"/>
      <c r="DP253" s="351"/>
      <c r="DQ253" s="351"/>
      <c r="DR253" s="351"/>
      <c r="DS253" s="351"/>
      <c r="DT253" s="351"/>
      <c r="DU253" s="351"/>
      <c r="DV253" s="351"/>
      <c r="DW253" s="351"/>
      <c r="DX253" s="351"/>
      <c r="DY253" s="351"/>
      <c r="DZ253" s="351"/>
      <c r="EA253" s="351"/>
      <c r="EB253" s="351"/>
      <c r="EC253" s="351"/>
      <c r="ED253" s="351"/>
      <c r="EE253" s="351"/>
      <c r="EF253" s="351"/>
      <c r="EG253" s="351"/>
      <c r="EH253" s="351"/>
      <c r="EI253" s="351"/>
      <c r="EJ253" s="351"/>
      <c r="EK253" s="351"/>
      <c r="EL253" s="351"/>
      <c r="EM253" s="351"/>
      <c r="EN253" s="351"/>
      <c r="EO253" s="351"/>
      <c r="EP253" s="351"/>
      <c r="EQ253" s="351"/>
      <c r="ER253" s="351"/>
      <c r="ES253" s="351"/>
      <c r="ET253" s="351"/>
      <c r="EU253" s="351"/>
      <c r="EV253" s="351"/>
      <c r="EW253" s="351"/>
      <c r="EX253" s="351"/>
    </row>
    <row r="254" spans="2:154" s="368" customFormat="1">
      <c r="B254" s="220"/>
      <c r="E254" s="220"/>
      <c r="I254" s="220"/>
      <c r="J254" s="351"/>
      <c r="K254" s="351"/>
      <c r="L254" s="351"/>
      <c r="M254" s="351"/>
      <c r="N254" s="351"/>
      <c r="O254" s="351"/>
      <c r="P254" s="351"/>
      <c r="Q254" s="351"/>
      <c r="R254" s="351"/>
      <c r="S254" s="351"/>
      <c r="T254" s="351"/>
      <c r="U254" s="351"/>
      <c r="V254" s="351"/>
      <c r="W254" s="351"/>
      <c r="X254" s="351"/>
      <c r="Y254" s="351"/>
      <c r="Z254" s="351"/>
      <c r="AA254" s="351"/>
      <c r="AB254" s="351"/>
      <c r="AC254" s="351"/>
      <c r="AD254" s="351"/>
      <c r="AE254" s="351"/>
      <c r="AF254" s="351"/>
      <c r="AG254" s="351"/>
      <c r="AH254" s="351"/>
      <c r="AI254" s="351"/>
      <c r="AJ254" s="351"/>
      <c r="AK254" s="351"/>
      <c r="AL254" s="351"/>
      <c r="AM254" s="351"/>
      <c r="AN254" s="351"/>
      <c r="AO254" s="351"/>
      <c r="AP254" s="351"/>
      <c r="AQ254" s="351"/>
      <c r="AR254" s="351"/>
      <c r="AS254" s="351"/>
      <c r="AT254" s="351"/>
      <c r="AU254" s="351"/>
      <c r="AV254" s="351"/>
      <c r="AW254" s="351"/>
      <c r="AX254" s="351"/>
      <c r="AY254" s="351"/>
      <c r="AZ254" s="351"/>
      <c r="BA254" s="351"/>
      <c r="BB254" s="351"/>
      <c r="BC254" s="351"/>
      <c r="BD254" s="351"/>
      <c r="BE254" s="351"/>
      <c r="BF254" s="351"/>
      <c r="BG254" s="351"/>
      <c r="BH254" s="351"/>
      <c r="BI254" s="351"/>
      <c r="BJ254" s="351"/>
      <c r="BK254" s="351"/>
      <c r="BL254" s="351"/>
      <c r="BM254" s="351"/>
      <c r="BN254" s="351"/>
      <c r="BO254" s="351"/>
      <c r="BP254" s="351"/>
      <c r="BQ254" s="351"/>
      <c r="BR254" s="351"/>
      <c r="BS254" s="351"/>
      <c r="BT254" s="351"/>
      <c r="BU254" s="351"/>
      <c r="BV254" s="351"/>
      <c r="BW254" s="351"/>
      <c r="BX254" s="351"/>
      <c r="BY254" s="351"/>
      <c r="BZ254" s="351"/>
      <c r="CA254" s="351"/>
      <c r="CB254" s="351"/>
      <c r="CC254" s="351"/>
      <c r="CD254" s="351"/>
      <c r="CE254" s="351"/>
      <c r="CF254" s="351"/>
      <c r="CG254" s="351"/>
      <c r="CH254" s="351"/>
      <c r="CI254" s="351"/>
      <c r="CJ254" s="351"/>
      <c r="CK254" s="351"/>
      <c r="CL254" s="351"/>
      <c r="CM254" s="351"/>
      <c r="CN254" s="351"/>
      <c r="CO254" s="351"/>
      <c r="CP254" s="351"/>
      <c r="CQ254" s="351"/>
      <c r="CR254" s="351"/>
      <c r="CS254" s="351"/>
      <c r="CT254" s="351"/>
      <c r="CU254" s="351"/>
      <c r="CV254" s="351"/>
      <c r="CW254" s="351"/>
      <c r="CX254" s="351"/>
      <c r="CY254" s="351"/>
      <c r="CZ254" s="351"/>
      <c r="DA254" s="351"/>
      <c r="DB254" s="351"/>
      <c r="DC254" s="351"/>
      <c r="DD254" s="351"/>
      <c r="DE254" s="351"/>
      <c r="DF254" s="351"/>
      <c r="DG254" s="351"/>
      <c r="DH254" s="351"/>
      <c r="DI254" s="351"/>
      <c r="DJ254" s="351"/>
      <c r="DK254" s="351"/>
      <c r="DL254" s="351"/>
      <c r="DM254" s="351"/>
      <c r="DN254" s="351"/>
      <c r="DO254" s="351"/>
      <c r="DP254" s="351"/>
      <c r="DQ254" s="351"/>
      <c r="DR254" s="351"/>
      <c r="DS254" s="351"/>
      <c r="DT254" s="351"/>
      <c r="DU254" s="351"/>
      <c r="DV254" s="351"/>
      <c r="DW254" s="351"/>
      <c r="DX254" s="351"/>
      <c r="DY254" s="351"/>
      <c r="DZ254" s="351"/>
      <c r="EA254" s="351"/>
      <c r="EB254" s="351"/>
      <c r="EC254" s="351"/>
      <c r="ED254" s="351"/>
      <c r="EE254" s="351"/>
      <c r="EF254" s="351"/>
      <c r="EG254" s="351"/>
      <c r="EH254" s="351"/>
      <c r="EI254" s="351"/>
      <c r="EJ254" s="351"/>
      <c r="EK254" s="351"/>
      <c r="EL254" s="351"/>
      <c r="EM254" s="351"/>
      <c r="EN254" s="351"/>
      <c r="EO254" s="351"/>
      <c r="EP254" s="351"/>
      <c r="EQ254" s="351"/>
      <c r="ER254" s="351"/>
      <c r="ES254" s="351"/>
      <c r="ET254" s="351"/>
      <c r="EU254" s="351"/>
      <c r="EV254" s="351"/>
      <c r="EW254" s="351"/>
      <c r="EX254" s="351"/>
    </row>
    <row r="255" spans="2:154" s="368" customFormat="1">
      <c r="B255" s="220"/>
      <c r="E255" s="220"/>
      <c r="I255" s="220"/>
      <c r="J255" s="351"/>
      <c r="K255" s="351"/>
      <c r="L255" s="351"/>
      <c r="M255" s="351"/>
      <c r="N255" s="351"/>
      <c r="O255" s="351"/>
      <c r="P255" s="351"/>
      <c r="Q255" s="351"/>
      <c r="R255" s="351"/>
      <c r="S255" s="351"/>
      <c r="T255" s="351"/>
      <c r="U255" s="351"/>
      <c r="V255" s="351"/>
      <c r="W255" s="351"/>
      <c r="X255" s="351"/>
      <c r="Y255" s="351"/>
      <c r="Z255" s="351"/>
      <c r="AA255" s="351"/>
      <c r="AB255" s="351"/>
      <c r="AC255" s="351"/>
      <c r="AD255" s="351"/>
      <c r="AE255" s="351"/>
      <c r="AF255" s="351"/>
      <c r="AG255" s="351"/>
      <c r="AH255" s="351"/>
      <c r="AI255" s="351"/>
      <c r="AJ255" s="351"/>
      <c r="AK255" s="351"/>
      <c r="AL255" s="351"/>
      <c r="AM255" s="351"/>
      <c r="AN255" s="351"/>
      <c r="AO255" s="351"/>
      <c r="AP255" s="351"/>
      <c r="AQ255" s="351"/>
      <c r="AR255" s="351"/>
      <c r="AS255" s="351"/>
      <c r="AT255" s="351"/>
      <c r="AU255" s="351"/>
      <c r="AV255" s="351"/>
      <c r="AW255" s="351"/>
      <c r="AX255" s="351"/>
      <c r="AY255" s="351"/>
      <c r="AZ255" s="351"/>
      <c r="BA255" s="351"/>
      <c r="BB255" s="351"/>
      <c r="BC255" s="351"/>
      <c r="BD255" s="351"/>
      <c r="BE255" s="351"/>
      <c r="BF255" s="351"/>
      <c r="BG255" s="351"/>
      <c r="BH255" s="351"/>
      <c r="BI255" s="351"/>
      <c r="BJ255" s="351"/>
      <c r="BK255" s="351"/>
      <c r="BL255" s="351"/>
      <c r="BM255" s="351"/>
      <c r="BN255" s="351"/>
      <c r="BO255" s="351"/>
      <c r="BP255" s="351"/>
      <c r="BQ255" s="351"/>
      <c r="BR255" s="351"/>
      <c r="BS255" s="351"/>
      <c r="BT255" s="351"/>
      <c r="BU255" s="351"/>
      <c r="BV255" s="351"/>
      <c r="BW255" s="351"/>
      <c r="BX255" s="351"/>
      <c r="BY255" s="351"/>
      <c r="BZ255" s="351"/>
      <c r="CA255" s="351"/>
      <c r="CB255" s="351"/>
      <c r="CC255" s="351"/>
      <c r="CD255" s="351"/>
      <c r="CE255" s="351"/>
      <c r="CF255" s="351"/>
      <c r="CG255" s="351"/>
      <c r="CH255" s="351"/>
      <c r="CI255" s="351"/>
      <c r="CJ255" s="351"/>
      <c r="CK255" s="351"/>
      <c r="CL255" s="351"/>
      <c r="CM255" s="351"/>
      <c r="CN255" s="351"/>
      <c r="CO255" s="351"/>
      <c r="CP255" s="351"/>
      <c r="CQ255" s="351"/>
      <c r="CR255" s="351"/>
      <c r="CS255" s="351"/>
      <c r="CT255" s="351"/>
      <c r="CU255" s="351"/>
      <c r="CV255" s="351"/>
      <c r="CW255" s="351"/>
      <c r="CX255" s="351"/>
      <c r="CY255" s="351"/>
      <c r="CZ255" s="351"/>
      <c r="DA255" s="351"/>
      <c r="DB255" s="351"/>
      <c r="DC255" s="351"/>
      <c r="DD255" s="351"/>
      <c r="DE255" s="351"/>
      <c r="DF255" s="351"/>
      <c r="DG255" s="351"/>
      <c r="DH255" s="351"/>
      <c r="DI255" s="351"/>
      <c r="DJ255" s="351"/>
      <c r="DK255" s="351"/>
      <c r="DL255" s="351"/>
      <c r="DM255" s="351"/>
      <c r="DN255" s="351"/>
      <c r="DO255" s="351"/>
      <c r="DP255" s="351"/>
      <c r="DQ255" s="351"/>
      <c r="DR255" s="351"/>
      <c r="DS255" s="351"/>
      <c r="DT255" s="351"/>
      <c r="DU255" s="351"/>
      <c r="DV255" s="351"/>
      <c r="DW255" s="351"/>
      <c r="DX255" s="351"/>
      <c r="DY255" s="351"/>
      <c r="DZ255" s="351"/>
      <c r="EA255" s="351"/>
      <c r="EB255" s="351"/>
      <c r="EC255" s="351"/>
      <c r="ED255" s="351"/>
      <c r="EE255" s="351"/>
      <c r="EF255" s="351"/>
      <c r="EG255" s="351"/>
      <c r="EH255" s="351"/>
      <c r="EI255" s="351"/>
      <c r="EJ255" s="351"/>
      <c r="EK255" s="351"/>
      <c r="EL255" s="351"/>
      <c r="EM255" s="351"/>
      <c r="EN255" s="351"/>
      <c r="EO255" s="351"/>
      <c r="EP255" s="351"/>
      <c r="EQ255" s="351"/>
      <c r="ER255" s="351"/>
      <c r="ES255" s="351"/>
      <c r="ET255" s="351"/>
      <c r="EU255" s="351"/>
      <c r="EV255" s="351"/>
      <c r="EW255" s="351"/>
      <c r="EX255" s="351"/>
    </row>
    <row r="256" spans="2:154" s="368" customFormat="1">
      <c r="B256" s="220"/>
      <c r="E256" s="220"/>
      <c r="I256" s="220"/>
      <c r="J256" s="351"/>
      <c r="K256" s="351"/>
      <c r="L256" s="351"/>
      <c r="M256" s="351"/>
      <c r="N256" s="351"/>
      <c r="O256" s="351"/>
      <c r="P256" s="351"/>
      <c r="Q256" s="351"/>
      <c r="R256" s="351"/>
      <c r="S256" s="351"/>
      <c r="T256" s="351"/>
      <c r="U256" s="351"/>
      <c r="V256" s="351"/>
      <c r="W256" s="351"/>
      <c r="X256" s="351"/>
      <c r="Y256" s="351"/>
      <c r="Z256" s="351"/>
      <c r="AA256" s="351"/>
      <c r="AB256" s="351"/>
      <c r="AC256" s="351"/>
      <c r="AD256" s="351"/>
      <c r="AE256" s="351"/>
      <c r="AF256" s="351"/>
      <c r="AG256" s="351"/>
      <c r="AH256" s="351"/>
      <c r="AI256" s="351"/>
      <c r="AJ256" s="351"/>
      <c r="AK256" s="351"/>
      <c r="AL256" s="351"/>
      <c r="AM256" s="351"/>
      <c r="AN256" s="351"/>
      <c r="AO256" s="351"/>
      <c r="AP256" s="351"/>
      <c r="AQ256" s="351"/>
      <c r="AR256" s="351"/>
      <c r="AS256" s="351"/>
      <c r="AT256" s="351"/>
      <c r="AU256" s="351"/>
      <c r="AV256" s="351"/>
      <c r="AW256" s="351"/>
      <c r="AX256" s="351"/>
      <c r="AY256" s="351"/>
      <c r="AZ256" s="351"/>
      <c r="BA256" s="351"/>
      <c r="BB256" s="351"/>
      <c r="BC256" s="351"/>
      <c r="BD256" s="351"/>
      <c r="BE256" s="351"/>
      <c r="BF256" s="351"/>
      <c r="BG256" s="351"/>
      <c r="BH256" s="351"/>
      <c r="BI256" s="351"/>
      <c r="BJ256" s="351"/>
      <c r="BK256" s="351"/>
      <c r="BL256" s="351"/>
      <c r="BM256" s="351"/>
      <c r="BN256" s="351"/>
      <c r="BO256" s="351"/>
      <c r="BP256" s="351"/>
      <c r="BQ256" s="351"/>
      <c r="BR256" s="351"/>
      <c r="BS256" s="351"/>
      <c r="BT256" s="351"/>
      <c r="BU256" s="351"/>
      <c r="BV256" s="351"/>
      <c r="BW256" s="351"/>
      <c r="BX256" s="351"/>
      <c r="BY256" s="351"/>
      <c r="BZ256" s="351"/>
      <c r="CA256" s="351"/>
      <c r="CB256" s="351"/>
      <c r="CC256" s="351"/>
      <c r="CD256" s="351"/>
      <c r="CE256" s="351"/>
      <c r="CF256" s="351"/>
      <c r="CG256" s="351"/>
      <c r="CH256" s="351"/>
      <c r="CI256" s="351"/>
      <c r="CJ256" s="351"/>
      <c r="CK256" s="351"/>
      <c r="CL256" s="351"/>
      <c r="CM256" s="351"/>
      <c r="CN256" s="351"/>
      <c r="CO256" s="351"/>
      <c r="CP256" s="351"/>
      <c r="CQ256" s="351"/>
      <c r="CR256" s="351"/>
      <c r="CS256" s="351"/>
      <c r="CT256" s="351"/>
      <c r="CU256" s="351"/>
      <c r="CV256" s="351"/>
      <c r="CW256" s="351"/>
      <c r="CX256" s="351"/>
      <c r="CY256" s="351"/>
      <c r="CZ256" s="351"/>
      <c r="DA256" s="351"/>
      <c r="DB256" s="351"/>
      <c r="DC256" s="351"/>
      <c r="DD256" s="351"/>
      <c r="DE256" s="351"/>
      <c r="DF256" s="351"/>
      <c r="DG256" s="351"/>
      <c r="DH256" s="351"/>
      <c r="DI256" s="351"/>
      <c r="DJ256" s="351"/>
      <c r="DK256" s="351"/>
      <c r="DL256" s="351"/>
      <c r="DM256" s="351"/>
      <c r="DN256" s="351"/>
      <c r="DO256" s="351"/>
      <c r="DP256" s="351"/>
      <c r="DQ256" s="351"/>
      <c r="DR256" s="351"/>
      <c r="DS256" s="351"/>
      <c r="DT256" s="351"/>
      <c r="DU256" s="351"/>
      <c r="DV256" s="351"/>
      <c r="DW256" s="351"/>
      <c r="DX256" s="351"/>
      <c r="DY256" s="351"/>
      <c r="DZ256" s="351"/>
      <c r="EA256" s="351"/>
      <c r="EB256" s="351"/>
      <c r="EC256" s="351"/>
      <c r="ED256" s="351"/>
      <c r="EE256" s="351"/>
      <c r="EF256" s="351"/>
      <c r="EG256" s="351"/>
      <c r="EH256" s="351"/>
      <c r="EI256" s="351"/>
      <c r="EJ256" s="351"/>
      <c r="EK256" s="351"/>
      <c r="EL256" s="351"/>
      <c r="EM256" s="351"/>
      <c r="EN256" s="351"/>
      <c r="EO256" s="351"/>
      <c r="EP256" s="351"/>
      <c r="EQ256" s="351"/>
      <c r="ER256" s="351"/>
      <c r="ES256" s="351"/>
      <c r="ET256" s="351"/>
      <c r="EU256" s="351"/>
      <c r="EV256" s="351"/>
      <c r="EW256" s="351"/>
      <c r="EX256" s="351"/>
    </row>
    <row r="257" spans="2:154" s="368" customFormat="1">
      <c r="B257" s="220"/>
      <c r="E257" s="220"/>
      <c r="I257" s="220"/>
      <c r="J257" s="351"/>
      <c r="K257" s="351"/>
      <c r="L257" s="351"/>
      <c r="M257" s="351"/>
      <c r="N257" s="351"/>
      <c r="O257" s="351"/>
      <c r="P257" s="351"/>
      <c r="Q257" s="351"/>
      <c r="R257" s="351"/>
      <c r="S257" s="351"/>
      <c r="T257" s="351"/>
      <c r="U257" s="351"/>
      <c r="V257" s="351"/>
      <c r="W257" s="351"/>
      <c r="X257" s="351"/>
      <c r="Y257" s="351"/>
      <c r="Z257" s="351"/>
      <c r="AA257" s="351"/>
      <c r="AB257" s="351"/>
      <c r="AC257" s="351"/>
      <c r="AD257" s="351"/>
      <c r="AE257" s="351"/>
      <c r="AF257" s="351"/>
      <c r="AG257" s="351"/>
      <c r="AH257" s="351"/>
      <c r="AI257" s="351"/>
      <c r="AJ257" s="351"/>
      <c r="AK257" s="351"/>
      <c r="AL257" s="351"/>
      <c r="AM257" s="351"/>
      <c r="AN257" s="351"/>
      <c r="AO257" s="351"/>
      <c r="AP257" s="351"/>
      <c r="AQ257" s="351"/>
      <c r="AR257" s="351"/>
      <c r="AS257" s="351"/>
      <c r="AT257" s="351"/>
      <c r="AU257" s="351"/>
      <c r="AV257" s="351"/>
      <c r="AW257" s="351"/>
      <c r="AX257" s="351"/>
      <c r="AY257" s="351"/>
      <c r="AZ257" s="351"/>
      <c r="BA257" s="351"/>
      <c r="BB257" s="351"/>
      <c r="BC257" s="351"/>
      <c r="BD257" s="351"/>
      <c r="BE257" s="351"/>
      <c r="BF257" s="351"/>
      <c r="BG257" s="351"/>
      <c r="BH257" s="351"/>
      <c r="BI257" s="351"/>
      <c r="BJ257" s="351"/>
      <c r="BK257" s="351"/>
      <c r="BL257" s="351"/>
      <c r="BM257" s="351"/>
      <c r="BN257" s="351"/>
      <c r="BO257" s="351"/>
      <c r="BP257" s="351"/>
      <c r="BQ257" s="351"/>
      <c r="BR257" s="351"/>
      <c r="BS257" s="351"/>
      <c r="BT257" s="351"/>
      <c r="BU257" s="351"/>
      <c r="BV257" s="351"/>
      <c r="BW257" s="351"/>
      <c r="BX257" s="351"/>
      <c r="BY257" s="351"/>
      <c r="BZ257" s="351"/>
      <c r="CA257" s="351"/>
      <c r="CB257" s="351"/>
      <c r="CC257" s="351"/>
      <c r="CD257" s="351"/>
      <c r="CE257" s="351"/>
      <c r="CF257" s="351"/>
      <c r="CG257" s="351"/>
      <c r="CH257" s="351"/>
      <c r="CI257" s="351"/>
      <c r="CJ257" s="351"/>
      <c r="CK257" s="351"/>
      <c r="CL257" s="351"/>
      <c r="CM257" s="351"/>
      <c r="CN257" s="351"/>
      <c r="CO257" s="351"/>
      <c r="CP257" s="351"/>
      <c r="CQ257" s="351"/>
      <c r="CR257" s="351"/>
      <c r="CS257" s="351"/>
      <c r="CT257" s="351"/>
      <c r="CU257" s="351"/>
      <c r="CV257" s="351"/>
      <c r="CW257" s="351"/>
      <c r="CX257" s="351"/>
      <c r="CY257" s="351"/>
      <c r="CZ257" s="351"/>
      <c r="DA257" s="351"/>
      <c r="DB257" s="351"/>
      <c r="DC257" s="351"/>
      <c r="DD257" s="351"/>
      <c r="DE257" s="351"/>
      <c r="DF257" s="351"/>
      <c r="DG257" s="351"/>
      <c r="DH257" s="351"/>
      <c r="DI257" s="351"/>
      <c r="DJ257" s="351"/>
      <c r="DK257" s="351"/>
      <c r="DL257" s="351"/>
      <c r="DM257" s="351"/>
      <c r="DN257" s="351"/>
      <c r="DO257" s="351"/>
      <c r="DP257" s="351"/>
      <c r="DQ257" s="351"/>
      <c r="DR257" s="351"/>
      <c r="DS257" s="351"/>
      <c r="DT257" s="351"/>
      <c r="DU257" s="351"/>
      <c r="DV257" s="351"/>
      <c r="DW257" s="351"/>
      <c r="DX257" s="351"/>
      <c r="DY257" s="351"/>
      <c r="DZ257" s="351"/>
      <c r="EA257" s="351"/>
      <c r="EB257" s="351"/>
      <c r="EC257" s="351"/>
      <c r="ED257" s="351"/>
      <c r="EE257" s="351"/>
      <c r="EF257" s="351"/>
      <c r="EG257" s="351"/>
      <c r="EH257" s="351"/>
      <c r="EI257" s="351"/>
      <c r="EJ257" s="351"/>
      <c r="EK257" s="351"/>
      <c r="EL257" s="351"/>
      <c r="EM257" s="351"/>
      <c r="EN257" s="351"/>
      <c r="EO257" s="351"/>
      <c r="EP257" s="351"/>
      <c r="EQ257" s="351"/>
      <c r="ER257" s="351"/>
      <c r="ES257" s="351"/>
      <c r="ET257" s="351"/>
      <c r="EU257" s="351"/>
      <c r="EV257" s="351"/>
      <c r="EW257" s="351"/>
      <c r="EX257" s="351"/>
    </row>
    <row r="258" spans="2:154" s="368" customFormat="1">
      <c r="B258" s="220"/>
      <c r="E258" s="220"/>
      <c r="I258" s="220"/>
      <c r="J258" s="351"/>
      <c r="K258" s="351"/>
      <c r="L258" s="351"/>
      <c r="M258" s="351"/>
      <c r="N258" s="351"/>
      <c r="O258" s="351"/>
      <c r="P258" s="351"/>
      <c r="Q258" s="351"/>
      <c r="R258" s="351"/>
      <c r="S258" s="351"/>
      <c r="T258" s="351"/>
      <c r="U258" s="351"/>
      <c r="V258" s="351"/>
      <c r="W258" s="351"/>
      <c r="X258" s="351"/>
      <c r="Y258" s="351"/>
      <c r="Z258" s="351"/>
      <c r="AA258" s="351"/>
      <c r="AB258" s="351"/>
      <c r="AC258" s="351"/>
      <c r="AD258" s="351"/>
      <c r="AE258" s="351"/>
      <c r="AF258" s="351"/>
      <c r="AG258" s="351"/>
      <c r="AH258" s="351"/>
      <c r="AI258" s="351"/>
      <c r="AJ258" s="351"/>
      <c r="AK258" s="351"/>
      <c r="AL258" s="351"/>
      <c r="AM258" s="351"/>
      <c r="AN258" s="351"/>
      <c r="AO258" s="351"/>
      <c r="AP258" s="351"/>
      <c r="AQ258" s="351"/>
      <c r="AR258" s="351"/>
      <c r="AS258" s="351"/>
      <c r="AT258" s="351"/>
      <c r="AU258" s="351"/>
      <c r="AV258" s="351"/>
      <c r="AW258" s="351"/>
      <c r="AX258" s="351"/>
      <c r="AY258" s="351"/>
      <c r="AZ258" s="351"/>
      <c r="BA258" s="351"/>
      <c r="BB258" s="351"/>
      <c r="BC258" s="351"/>
      <c r="BD258" s="351"/>
      <c r="BE258" s="351"/>
      <c r="BF258" s="351"/>
      <c r="BG258" s="351"/>
      <c r="BH258" s="351"/>
      <c r="BI258" s="351"/>
      <c r="BJ258" s="351"/>
      <c r="BK258" s="351"/>
      <c r="BL258" s="351"/>
      <c r="BM258" s="351"/>
      <c r="BN258" s="351"/>
      <c r="BO258" s="351"/>
      <c r="BP258" s="351"/>
      <c r="BQ258" s="351"/>
      <c r="BR258" s="351"/>
      <c r="BS258" s="351"/>
      <c r="BT258" s="351"/>
      <c r="BU258" s="351"/>
      <c r="BV258" s="351"/>
      <c r="BW258" s="351"/>
      <c r="BX258" s="351"/>
      <c r="BY258" s="351"/>
      <c r="BZ258" s="351"/>
      <c r="CA258" s="351"/>
      <c r="CB258" s="351"/>
      <c r="CC258" s="351"/>
      <c r="CD258" s="351"/>
      <c r="CE258" s="351"/>
      <c r="CF258" s="351"/>
      <c r="CG258" s="351"/>
      <c r="CH258" s="351"/>
      <c r="CI258" s="351"/>
      <c r="CJ258" s="351"/>
      <c r="CK258" s="351"/>
      <c r="CL258" s="351"/>
      <c r="CM258" s="351"/>
      <c r="CN258" s="351"/>
      <c r="CO258" s="351"/>
      <c r="CP258" s="351"/>
      <c r="CQ258" s="351"/>
      <c r="CR258" s="351"/>
      <c r="CS258" s="351"/>
      <c r="CT258" s="351"/>
      <c r="CU258" s="351"/>
      <c r="CV258" s="351"/>
      <c r="CW258" s="351"/>
      <c r="CX258" s="351"/>
      <c r="CY258" s="351"/>
      <c r="CZ258" s="351"/>
      <c r="DA258" s="351"/>
      <c r="DB258" s="351"/>
      <c r="DC258" s="351"/>
      <c r="DD258" s="351"/>
      <c r="DE258" s="351"/>
      <c r="DF258" s="351"/>
      <c r="DG258" s="351"/>
      <c r="DH258" s="351"/>
      <c r="DI258" s="351"/>
      <c r="DJ258" s="351"/>
      <c r="DK258" s="351"/>
      <c r="DL258" s="351"/>
      <c r="DM258" s="351"/>
      <c r="DN258" s="351"/>
      <c r="DO258" s="351"/>
      <c r="DP258" s="351"/>
      <c r="DQ258" s="351"/>
      <c r="DR258" s="351"/>
      <c r="DS258" s="351"/>
      <c r="DT258" s="351"/>
      <c r="DU258" s="351"/>
      <c r="DV258" s="351"/>
      <c r="DW258" s="351"/>
      <c r="DX258" s="351"/>
      <c r="DY258" s="351"/>
      <c r="DZ258" s="351"/>
      <c r="EA258" s="351"/>
      <c r="EB258" s="351"/>
      <c r="EC258" s="351"/>
      <c r="ED258" s="351"/>
      <c r="EE258" s="351"/>
      <c r="EF258" s="351"/>
      <c r="EG258" s="351"/>
      <c r="EH258" s="351"/>
      <c r="EI258" s="351"/>
      <c r="EJ258" s="351"/>
      <c r="EK258" s="351"/>
      <c r="EL258" s="351"/>
      <c r="EM258" s="351"/>
      <c r="EN258" s="351"/>
      <c r="EO258" s="351"/>
      <c r="EP258" s="351"/>
      <c r="EQ258" s="351"/>
      <c r="ER258" s="351"/>
      <c r="ES258" s="351"/>
      <c r="ET258" s="351"/>
      <c r="EU258" s="351"/>
      <c r="EV258" s="351"/>
      <c r="EW258" s="351"/>
      <c r="EX258" s="351"/>
    </row>
    <row r="259" spans="2:154" s="368" customFormat="1">
      <c r="B259" s="220"/>
      <c r="E259" s="220"/>
      <c r="I259" s="220"/>
      <c r="J259" s="351"/>
      <c r="K259" s="351"/>
      <c r="L259" s="351"/>
      <c r="M259" s="351"/>
      <c r="N259" s="351"/>
      <c r="O259" s="351"/>
      <c r="P259" s="351"/>
      <c r="Q259" s="351"/>
      <c r="R259" s="351"/>
      <c r="S259" s="351"/>
      <c r="T259" s="351"/>
      <c r="U259" s="351"/>
      <c r="V259" s="351"/>
      <c r="W259" s="351"/>
      <c r="X259" s="351"/>
      <c r="Y259" s="351"/>
      <c r="Z259" s="351"/>
      <c r="AA259" s="351"/>
      <c r="AB259" s="351"/>
      <c r="AC259" s="351"/>
      <c r="AD259" s="351"/>
      <c r="AE259" s="351"/>
      <c r="AF259" s="351"/>
      <c r="AG259" s="351"/>
      <c r="AH259" s="351"/>
      <c r="AI259" s="351"/>
      <c r="AJ259" s="351"/>
      <c r="AK259" s="351"/>
      <c r="AL259" s="351"/>
      <c r="AM259" s="351"/>
      <c r="AN259" s="351"/>
      <c r="AO259" s="351"/>
      <c r="AP259" s="351"/>
      <c r="AQ259" s="351"/>
      <c r="AR259" s="351"/>
      <c r="AS259" s="351"/>
      <c r="AT259" s="351"/>
      <c r="AU259" s="351"/>
      <c r="AV259" s="351"/>
      <c r="AW259" s="351"/>
      <c r="AX259" s="351"/>
      <c r="AY259" s="351"/>
      <c r="AZ259" s="351"/>
      <c r="BA259" s="351"/>
      <c r="BB259" s="351"/>
      <c r="BC259" s="351"/>
      <c r="BD259" s="351"/>
      <c r="BE259" s="351"/>
      <c r="BF259" s="351"/>
      <c r="BG259" s="351"/>
      <c r="BH259" s="351"/>
      <c r="BI259" s="351"/>
      <c r="BJ259" s="351"/>
      <c r="BK259" s="351"/>
      <c r="BL259" s="351"/>
      <c r="BM259" s="351"/>
      <c r="BN259" s="351"/>
      <c r="BO259" s="351"/>
      <c r="BP259" s="351"/>
      <c r="BQ259" s="351"/>
      <c r="BR259" s="351"/>
      <c r="BS259" s="351"/>
      <c r="BT259" s="351"/>
      <c r="BU259" s="351"/>
      <c r="BV259" s="351"/>
      <c r="BW259" s="351"/>
      <c r="BX259" s="351"/>
      <c r="BY259" s="351"/>
      <c r="BZ259" s="351"/>
      <c r="CA259" s="351"/>
      <c r="CB259" s="351"/>
      <c r="CC259" s="351"/>
      <c r="CD259" s="351"/>
      <c r="CE259" s="351"/>
      <c r="CF259" s="351"/>
      <c r="CG259" s="351"/>
      <c r="CH259" s="351"/>
      <c r="CI259" s="351"/>
      <c r="CJ259" s="351"/>
      <c r="CK259" s="351"/>
      <c r="CL259" s="351"/>
      <c r="CM259" s="351"/>
      <c r="CN259" s="351"/>
      <c r="CO259" s="351"/>
      <c r="CP259" s="351"/>
      <c r="CQ259" s="351"/>
      <c r="CR259" s="351"/>
      <c r="CS259" s="351"/>
      <c r="CT259" s="351"/>
      <c r="CU259" s="351"/>
      <c r="CV259" s="351"/>
      <c r="CW259" s="351"/>
      <c r="CX259" s="351"/>
      <c r="CY259" s="351"/>
      <c r="CZ259" s="351"/>
      <c r="DA259" s="351"/>
      <c r="DB259" s="351"/>
      <c r="DC259" s="351"/>
      <c r="DD259" s="351"/>
      <c r="DE259" s="351"/>
      <c r="DF259" s="351"/>
      <c r="DG259" s="351"/>
      <c r="DH259" s="351"/>
      <c r="DI259" s="351"/>
      <c r="DJ259" s="351"/>
      <c r="DK259" s="351"/>
      <c r="DL259" s="351"/>
      <c r="DM259" s="351"/>
      <c r="DN259" s="351"/>
      <c r="DO259" s="351"/>
      <c r="DP259" s="351"/>
      <c r="DQ259" s="351"/>
      <c r="DR259" s="351"/>
      <c r="DS259" s="351"/>
      <c r="DT259" s="351"/>
      <c r="DU259" s="351"/>
      <c r="DV259" s="351"/>
      <c r="DW259" s="351"/>
      <c r="DX259" s="351"/>
      <c r="DY259" s="351"/>
      <c r="DZ259" s="351"/>
      <c r="EA259" s="351"/>
      <c r="EB259" s="351"/>
      <c r="EC259" s="351"/>
      <c r="ED259" s="351"/>
      <c r="EE259" s="351"/>
      <c r="EF259" s="351"/>
      <c r="EG259" s="351"/>
      <c r="EH259" s="351"/>
      <c r="EI259" s="351"/>
      <c r="EJ259" s="351"/>
      <c r="EK259" s="351"/>
      <c r="EL259" s="351"/>
      <c r="EM259" s="351"/>
      <c r="EN259" s="351"/>
      <c r="EO259" s="351"/>
      <c r="EP259" s="351"/>
      <c r="EQ259" s="351"/>
      <c r="ER259" s="351"/>
      <c r="ES259" s="351"/>
      <c r="ET259" s="351"/>
      <c r="EU259" s="351"/>
      <c r="EV259" s="351"/>
      <c r="EW259" s="351"/>
      <c r="EX259" s="351"/>
    </row>
    <row r="260" spans="2:154" s="368" customFormat="1">
      <c r="B260" s="220"/>
      <c r="E260" s="220"/>
      <c r="I260" s="220"/>
      <c r="J260" s="351"/>
      <c r="K260" s="351"/>
      <c r="L260" s="351"/>
      <c r="M260" s="351"/>
      <c r="N260" s="351"/>
      <c r="O260" s="351"/>
      <c r="P260" s="351"/>
      <c r="Q260" s="351"/>
      <c r="R260" s="351"/>
      <c r="S260" s="351"/>
      <c r="T260" s="351"/>
      <c r="U260" s="351"/>
      <c r="V260" s="351"/>
      <c r="W260" s="351"/>
      <c r="X260" s="351"/>
      <c r="Y260" s="351"/>
      <c r="Z260" s="351"/>
      <c r="AA260" s="351"/>
      <c r="AB260" s="351"/>
      <c r="AC260" s="351"/>
      <c r="AD260" s="351"/>
      <c r="AE260" s="351"/>
      <c r="AF260" s="351"/>
      <c r="AG260" s="351"/>
      <c r="AH260" s="351"/>
      <c r="AI260" s="351"/>
      <c r="AJ260" s="351"/>
      <c r="AK260" s="351"/>
      <c r="AL260" s="351"/>
      <c r="AM260" s="351"/>
      <c r="AN260" s="351"/>
      <c r="AO260" s="351"/>
      <c r="AP260" s="351"/>
      <c r="AQ260" s="351"/>
      <c r="AR260" s="351"/>
      <c r="AS260" s="351"/>
      <c r="AT260" s="351"/>
      <c r="AU260" s="351"/>
      <c r="AV260" s="351"/>
      <c r="AW260" s="351"/>
      <c r="AX260" s="351"/>
      <c r="AY260" s="351"/>
      <c r="AZ260" s="351"/>
      <c r="BA260" s="351"/>
      <c r="BB260" s="351"/>
      <c r="BC260" s="351"/>
      <c r="BD260" s="351"/>
      <c r="BE260" s="351"/>
      <c r="BF260" s="351"/>
      <c r="BG260" s="351"/>
      <c r="BH260" s="351"/>
      <c r="BI260" s="351"/>
      <c r="BJ260" s="351"/>
      <c r="BK260" s="351"/>
      <c r="BL260" s="351"/>
      <c r="BM260" s="351"/>
      <c r="BN260" s="351"/>
      <c r="BO260" s="351"/>
      <c r="BP260" s="351"/>
      <c r="BQ260" s="351"/>
      <c r="BR260" s="351"/>
      <c r="BS260" s="351"/>
      <c r="BT260" s="351"/>
      <c r="BU260" s="351"/>
      <c r="BV260" s="351"/>
      <c r="BW260" s="351"/>
      <c r="BX260" s="351"/>
      <c r="BY260" s="351"/>
      <c r="BZ260" s="351"/>
      <c r="CA260" s="351"/>
      <c r="CB260" s="351"/>
      <c r="CC260" s="351"/>
      <c r="CD260" s="351"/>
      <c r="CE260" s="351"/>
      <c r="CF260" s="351"/>
      <c r="CG260" s="351"/>
      <c r="CH260" s="351"/>
      <c r="CI260" s="351"/>
      <c r="CJ260" s="351"/>
      <c r="CK260" s="351"/>
      <c r="CL260" s="351"/>
      <c r="CM260" s="351"/>
      <c r="CN260" s="351"/>
      <c r="CO260" s="351"/>
      <c r="CP260" s="351"/>
      <c r="CQ260" s="351"/>
      <c r="CR260" s="351"/>
      <c r="CS260" s="351"/>
      <c r="CT260" s="351"/>
      <c r="CU260" s="351"/>
      <c r="CV260" s="351"/>
      <c r="CW260" s="351"/>
      <c r="CX260" s="351"/>
      <c r="CY260" s="351"/>
      <c r="CZ260" s="351"/>
      <c r="DA260" s="351"/>
      <c r="DB260" s="351"/>
      <c r="DC260" s="351"/>
      <c r="DD260" s="351"/>
      <c r="DE260" s="351"/>
      <c r="DF260" s="351"/>
      <c r="DG260" s="351"/>
      <c r="DH260" s="351"/>
      <c r="DI260" s="351"/>
      <c r="DJ260" s="351"/>
      <c r="DK260" s="351"/>
      <c r="DL260" s="351"/>
      <c r="DM260" s="351"/>
      <c r="DN260" s="351"/>
      <c r="DO260" s="351"/>
      <c r="DP260" s="351"/>
      <c r="DQ260" s="351"/>
      <c r="DR260" s="351"/>
      <c r="DS260" s="351"/>
      <c r="DT260" s="351"/>
      <c r="DU260" s="351"/>
      <c r="DV260" s="351"/>
      <c r="DW260" s="351"/>
      <c r="DX260" s="351"/>
      <c r="DY260" s="351"/>
      <c r="DZ260" s="351"/>
      <c r="EA260" s="351"/>
      <c r="EB260" s="351"/>
      <c r="EC260" s="351"/>
      <c r="ED260" s="351"/>
      <c r="EE260" s="351"/>
      <c r="EF260" s="351"/>
      <c r="EG260" s="351"/>
      <c r="EH260" s="351"/>
      <c r="EI260" s="351"/>
      <c r="EJ260" s="351"/>
      <c r="EK260" s="351"/>
      <c r="EL260" s="351"/>
      <c r="EM260" s="351"/>
      <c r="EN260" s="351"/>
      <c r="EO260" s="351"/>
      <c r="EP260" s="351"/>
      <c r="EQ260" s="351"/>
      <c r="ER260" s="351"/>
      <c r="ES260" s="351"/>
      <c r="ET260" s="351"/>
      <c r="EU260" s="351"/>
      <c r="EV260" s="351"/>
      <c r="EW260" s="351"/>
      <c r="EX260" s="351"/>
    </row>
    <row r="261" spans="2:154" s="368" customFormat="1">
      <c r="B261" s="220"/>
      <c r="E261" s="220"/>
      <c r="I261" s="220"/>
      <c r="J261" s="351"/>
      <c r="K261" s="351"/>
      <c r="L261" s="351"/>
      <c r="M261" s="351"/>
      <c r="N261" s="351"/>
      <c r="O261" s="351"/>
      <c r="P261" s="351"/>
      <c r="Q261" s="351"/>
      <c r="R261" s="351"/>
      <c r="S261" s="351"/>
      <c r="T261" s="351"/>
      <c r="U261" s="351"/>
      <c r="V261" s="351"/>
      <c r="W261" s="351"/>
      <c r="X261" s="351"/>
      <c r="Y261" s="351"/>
      <c r="Z261" s="351"/>
      <c r="AA261" s="351"/>
      <c r="AB261" s="351"/>
      <c r="AC261" s="351"/>
      <c r="AD261" s="351"/>
      <c r="AE261" s="351"/>
      <c r="AF261" s="351"/>
      <c r="AG261" s="351"/>
      <c r="AH261" s="351"/>
      <c r="AI261" s="351"/>
      <c r="AJ261" s="351"/>
      <c r="AK261" s="351"/>
      <c r="AL261" s="351"/>
      <c r="AM261" s="351"/>
      <c r="AN261" s="351"/>
      <c r="AO261" s="351"/>
      <c r="AP261" s="351"/>
      <c r="AQ261" s="351"/>
      <c r="AR261" s="351"/>
      <c r="AS261" s="351"/>
      <c r="AT261" s="351"/>
      <c r="AU261" s="351"/>
      <c r="AV261" s="351"/>
      <c r="AW261" s="351"/>
      <c r="AX261" s="351"/>
      <c r="AY261" s="351"/>
      <c r="AZ261" s="351"/>
      <c r="BA261" s="351"/>
      <c r="BB261" s="351"/>
      <c r="BC261" s="351"/>
      <c r="BD261" s="351"/>
      <c r="BE261" s="351"/>
      <c r="BF261" s="351"/>
      <c r="BG261" s="351"/>
      <c r="BH261" s="351"/>
      <c r="BI261" s="351"/>
      <c r="BJ261" s="351"/>
      <c r="BK261" s="351"/>
      <c r="BL261" s="351"/>
      <c r="BM261" s="351"/>
      <c r="BN261" s="351"/>
      <c r="BO261" s="351"/>
      <c r="BP261" s="351"/>
      <c r="BQ261" s="351"/>
      <c r="BR261" s="351"/>
      <c r="BS261" s="351"/>
      <c r="BT261" s="351"/>
      <c r="BU261" s="351"/>
      <c r="BV261" s="351"/>
      <c r="BW261" s="351"/>
      <c r="BX261" s="351"/>
      <c r="BY261" s="351"/>
      <c r="BZ261" s="351"/>
      <c r="CA261" s="351"/>
      <c r="CB261" s="351"/>
      <c r="CC261" s="351"/>
      <c r="CD261" s="351"/>
      <c r="CE261" s="351"/>
      <c r="CF261" s="351"/>
      <c r="CG261" s="351"/>
      <c r="CH261" s="351"/>
      <c r="CI261" s="351"/>
      <c r="CJ261" s="351"/>
      <c r="CK261" s="351"/>
      <c r="CL261" s="351"/>
      <c r="CM261" s="351"/>
      <c r="CN261" s="351"/>
      <c r="CO261" s="351"/>
      <c r="CP261" s="351"/>
      <c r="CQ261" s="351"/>
      <c r="CR261" s="351"/>
      <c r="CS261" s="351"/>
      <c r="CT261" s="351"/>
      <c r="CU261" s="351"/>
      <c r="CV261" s="351"/>
      <c r="CW261" s="351"/>
      <c r="CX261" s="351"/>
      <c r="CY261" s="351"/>
      <c r="CZ261" s="351"/>
      <c r="DA261" s="351"/>
      <c r="DB261" s="351"/>
      <c r="DC261" s="351"/>
      <c r="DD261" s="351"/>
      <c r="DE261" s="351"/>
      <c r="DF261" s="351"/>
      <c r="DG261" s="351"/>
      <c r="DH261" s="351"/>
      <c r="DI261" s="351"/>
      <c r="DJ261" s="351"/>
      <c r="DK261" s="351"/>
      <c r="DL261" s="351"/>
      <c r="DM261" s="351"/>
      <c r="DN261" s="351"/>
      <c r="DO261" s="351"/>
      <c r="DP261" s="351"/>
      <c r="DQ261" s="351"/>
      <c r="DR261" s="351"/>
      <c r="DS261" s="351"/>
      <c r="DT261" s="351"/>
      <c r="DU261" s="351"/>
      <c r="DV261" s="351"/>
      <c r="DW261" s="351"/>
      <c r="DX261" s="351"/>
      <c r="DY261" s="351"/>
      <c r="DZ261" s="351"/>
      <c r="EA261" s="351"/>
      <c r="EB261" s="351"/>
      <c r="EC261" s="351"/>
      <c r="ED261" s="351"/>
      <c r="EE261" s="351"/>
      <c r="EF261" s="351"/>
      <c r="EG261" s="351"/>
      <c r="EH261" s="351"/>
      <c r="EI261" s="351"/>
      <c r="EJ261" s="351"/>
      <c r="EK261" s="351"/>
      <c r="EL261" s="351"/>
      <c r="EM261" s="351"/>
      <c r="EN261" s="351"/>
      <c r="EO261" s="351"/>
      <c r="EP261" s="351"/>
      <c r="EQ261" s="351"/>
      <c r="ER261" s="351"/>
      <c r="ES261" s="351"/>
      <c r="ET261" s="351"/>
      <c r="EU261" s="351"/>
      <c r="EV261" s="351"/>
      <c r="EW261" s="351"/>
      <c r="EX261" s="351"/>
    </row>
    <row r="262" spans="2:154" s="368" customFormat="1">
      <c r="B262" s="220"/>
      <c r="E262" s="220"/>
      <c r="I262" s="220"/>
      <c r="J262" s="351"/>
      <c r="K262" s="351"/>
      <c r="L262" s="351"/>
      <c r="M262" s="351"/>
      <c r="N262" s="351"/>
      <c r="O262" s="351"/>
      <c r="P262" s="351"/>
      <c r="Q262" s="351"/>
      <c r="R262" s="351"/>
      <c r="S262" s="351"/>
      <c r="T262" s="351"/>
      <c r="U262" s="351"/>
      <c r="V262" s="351"/>
      <c r="W262" s="351"/>
      <c r="X262" s="351"/>
      <c r="Y262" s="351"/>
      <c r="Z262" s="351"/>
      <c r="AA262" s="351"/>
      <c r="AB262" s="351"/>
      <c r="AC262" s="351"/>
      <c r="AD262" s="351"/>
      <c r="AE262" s="351"/>
      <c r="AF262" s="351"/>
      <c r="AG262" s="351"/>
      <c r="AH262" s="351"/>
      <c r="AI262" s="351"/>
      <c r="AJ262" s="351"/>
      <c r="AK262" s="351"/>
      <c r="AL262" s="351"/>
      <c r="AM262" s="351"/>
      <c r="AN262" s="351"/>
      <c r="AO262" s="351"/>
      <c r="AP262" s="351"/>
      <c r="AQ262" s="351"/>
      <c r="AR262" s="351"/>
      <c r="AS262" s="351"/>
      <c r="AT262" s="351"/>
      <c r="AU262" s="351"/>
      <c r="AV262" s="351"/>
      <c r="AW262" s="351"/>
      <c r="AX262" s="351"/>
      <c r="AY262" s="351"/>
      <c r="AZ262" s="351"/>
      <c r="BA262" s="351"/>
      <c r="BB262" s="351"/>
      <c r="BC262" s="351"/>
      <c r="BD262" s="351"/>
      <c r="BE262" s="351"/>
      <c r="BF262" s="351"/>
      <c r="BG262" s="351"/>
      <c r="BH262" s="351"/>
      <c r="BI262" s="351"/>
      <c r="BJ262" s="351"/>
      <c r="BK262" s="351"/>
      <c r="BL262" s="351"/>
      <c r="BM262" s="351"/>
      <c r="BN262" s="351"/>
      <c r="BO262" s="351"/>
      <c r="BP262" s="351"/>
      <c r="BQ262" s="351"/>
      <c r="BR262" s="351"/>
      <c r="BS262" s="351"/>
      <c r="BT262" s="351"/>
      <c r="BU262" s="351"/>
      <c r="BV262" s="351"/>
      <c r="BW262" s="351"/>
      <c r="BX262" s="351"/>
      <c r="BY262" s="351"/>
      <c r="BZ262" s="351"/>
      <c r="CA262" s="351"/>
      <c r="CB262" s="351"/>
      <c r="CC262" s="351"/>
      <c r="CD262" s="351"/>
      <c r="CE262" s="351"/>
      <c r="CF262" s="351"/>
      <c r="CG262" s="351"/>
      <c r="CH262" s="351"/>
      <c r="CI262" s="351"/>
      <c r="CJ262" s="351"/>
      <c r="CK262" s="351"/>
      <c r="CL262" s="351"/>
      <c r="CM262" s="351"/>
      <c r="CN262" s="351"/>
      <c r="CO262" s="351"/>
      <c r="CP262" s="351"/>
      <c r="CQ262" s="351"/>
      <c r="CR262" s="351"/>
      <c r="CS262" s="351"/>
      <c r="CT262" s="351"/>
      <c r="CU262" s="351"/>
      <c r="CV262" s="351"/>
      <c r="CW262" s="351"/>
      <c r="CX262" s="351"/>
      <c r="CY262" s="351"/>
      <c r="CZ262" s="351"/>
      <c r="DA262" s="351"/>
      <c r="DB262" s="351"/>
      <c r="DC262" s="351"/>
      <c r="DD262" s="351"/>
      <c r="DE262" s="351"/>
      <c r="DF262" s="351"/>
      <c r="DG262" s="351"/>
      <c r="DH262" s="351"/>
      <c r="DI262" s="351"/>
      <c r="DJ262" s="351"/>
      <c r="DK262" s="351"/>
      <c r="DL262" s="351"/>
      <c r="DM262" s="351"/>
      <c r="DN262" s="351"/>
      <c r="DO262" s="351"/>
      <c r="DP262" s="351"/>
      <c r="DQ262" s="351"/>
      <c r="DR262" s="351"/>
      <c r="DS262" s="351"/>
      <c r="DT262" s="351"/>
      <c r="DU262" s="351"/>
      <c r="DV262" s="351"/>
      <c r="DW262" s="351"/>
      <c r="DX262" s="351"/>
      <c r="DY262" s="351"/>
      <c r="DZ262" s="351"/>
      <c r="EA262" s="351"/>
      <c r="EB262" s="351"/>
      <c r="EC262" s="351"/>
      <c r="ED262" s="351"/>
      <c r="EE262" s="351"/>
      <c r="EF262" s="351"/>
      <c r="EG262" s="351"/>
      <c r="EH262" s="351"/>
      <c r="EI262" s="351"/>
      <c r="EJ262" s="351"/>
      <c r="EK262" s="351"/>
      <c r="EL262" s="351"/>
      <c r="EM262" s="351"/>
      <c r="EN262" s="351"/>
      <c r="EO262" s="351"/>
      <c r="EP262" s="351"/>
      <c r="EQ262" s="351"/>
      <c r="ER262" s="351"/>
      <c r="ES262" s="351"/>
      <c r="ET262" s="351"/>
      <c r="EU262" s="351"/>
      <c r="EV262" s="351"/>
      <c r="EW262" s="351"/>
      <c r="EX262" s="351"/>
    </row>
    <row r="263" spans="2:154" s="368" customFormat="1">
      <c r="B263" s="220"/>
      <c r="E263" s="220"/>
      <c r="I263" s="220"/>
      <c r="J263" s="351"/>
      <c r="K263" s="351"/>
      <c r="L263" s="351"/>
      <c r="M263" s="351"/>
      <c r="N263" s="351"/>
      <c r="O263" s="351"/>
      <c r="P263" s="351"/>
      <c r="Q263" s="351"/>
      <c r="R263" s="351"/>
      <c r="S263" s="351"/>
      <c r="T263" s="351"/>
      <c r="U263" s="351"/>
      <c r="V263" s="351"/>
      <c r="W263" s="351"/>
      <c r="X263" s="351"/>
      <c r="Y263" s="351"/>
      <c r="Z263" s="351"/>
      <c r="AA263" s="351"/>
      <c r="AB263" s="351"/>
      <c r="AC263" s="351"/>
      <c r="AD263" s="351"/>
      <c r="AE263" s="351"/>
      <c r="AF263" s="351"/>
      <c r="AG263" s="351"/>
      <c r="AH263" s="351"/>
      <c r="AI263" s="351"/>
      <c r="AJ263" s="351"/>
      <c r="AK263" s="351"/>
      <c r="AL263" s="351"/>
      <c r="AM263" s="351"/>
      <c r="AN263" s="351"/>
      <c r="AO263" s="351"/>
      <c r="AP263" s="351"/>
      <c r="AQ263" s="351"/>
      <c r="AR263" s="351"/>
      <c r="AS263" s="351"/>
      <c r="AT263" s="351"/>
      <c r="AU263" s="351"/>
      <c r="AV263" s="351"/>
      <c r="AW263" s="351"/>
      <c r="AX263" s="351"/>
      <c r="AY263" s="351"/>
      <c r="AZ263" s="351"/>
      <c r="BA263" s="351"/>
      <c r="BB263" s="351"/>
      <c r="BC263" s="351"/>
      <c r="BD263" s="351"/>
      <c r="BE263" s="351"/>
      <c r="BF263" s="351"/>
      <c r="BG263" s="351"/>
      <c r="BH263" s="351"/>
      <c r="BI263" s="351"/>
      <c r="BJ263" s="351"/>
      <c r="BK263" s="351"/>
      <c r="BL263" s="351"/>
      <c r="BM263" s="351"/>
      <c r="BN263" s="351"/>
      <c r="BO263" s="351"/>
      <c r="BP263" s="351"/>
      <c r="BQ263" s="351"/>
      <c r="BR263" s="351"/>
      <c r="BS263" s="351"/>
      <c r="BT263" s="351"/>
      <c r="BU263" s="351"/>
      <c r="BV263" s="351"/>
      <c r="BW263" s="351"/>
      <c r="BX263" s="351"/>
      <c r="BY263" s="351"/>
      <c r="BZ263" s="351"/>
      <c r="CA263" s="351"/>
      <c r="CB263" s="351"/>
      <c r="CC263" s="351"/>
      <c r="CD263" s="351"/>
      <c r="CE263" s="351"/>
      <c r="CF263" s="351"/>
      <c r="CG263" s="351"/>
      <c r="CH263" s="351"/>
      <c r="CI263" s="351"/>
      <c r="CJ263" s="351"/>
      <c r="CK263" s="351"/>
      <c r="CL263" s="351"/>
      <c r="CM263" s="351"/>
      <c r="CN263" s="351"/>
      <c r="CO263" s="351"/>
      <c r="CP263" s="351"/>
      <c r="CQ263" s="351"/>
      <c r="CR263" s="351"/>
      <c r="CS263" s="351"/>
      <c r="CT263" s="351"/>
      <c r="CU263" s="351"/>
      <c r="CV263" s="351"/>
      <c r="CW263" s="351"/>
      <c r="CX263" s="351"/>
      <c r="CY263" s="351"/>
      <c r="CZ263" s="351"/>
      <c r="DA263" s="351"/>
      <c r="DB263" s="351"/>
      <c r="DC263" s="351"/>
      <c r="DD263" s="351"/>
      <c r="DE263" s="351"/>
      <c r="DF263" s="351"/>
      <c r="DG263" s="351"/>
      <c r="DH263" s="351"/>
      <c r="DI263" s="351"/>
      <c r="DJ263" s="351"/>
      <c r="DK263" s="351"/>
      <c r="DL263" s="351"/>
      <c r="DM263" s="351"/>
      <c r="DN263" s="351"/>
      <c r="DO263" s="351"/>
      <c r="DP263" s="351"/>
      <c r="DQ263" s="351"/>
      <c r="DR263" s="351"/>
      <c r="DS263" s="351"/>
      <c r="DT263" s="351"/>
      <c r="DU263" s="351"/>
      <c r="DV263" s="351"/>
      <c r="DW263" s="351"/>
      <c r="DX263" s="351"/>
      <c r="DY263" s="351"/>
      <c r="DZ263" s="351"/>
      <c r="EA263" s="351"/>
      <c r="EB263" s="351"/>
      <c r="EC263" s="351"/>
      <c r="ED263" s="351"/>
      <c r="EE263" s="351"/>
      <c r="EF263" s="351"/>
      <c r="EG263" s="351"/>
      <c r="EH263" s="351"/>
      <c r="EI263" s="351"/>
      <c r="EJ263" s="351"/>
      <c r="EK263" s="351"/>
      <c r="EL263" s="351"/>
      <c r="EM263" s="351"/>
      <c r="EN263" s="351"/>
      <c r="EO263" s="351"/>
      <c r="EP263" s="351"/>
      <c r="EQ263" s="351"/>
      <c r="ER263" s="351"/>
      <c r="ES263" s="351"/>
      <c r="ET263" s="351"/>
      <c r="EU263" s="351"/>
      <c r="EV263" s="351"/>
      <c r="EW263" s="351"/>
      <c r="EX263" s="351"/>
    </row>
    <row r="264" spans="2:154" s="368" customFormat="1">
      <c r="B264" s="220"/>
      <c r="E264" s="220"/>
      <c r="I264" s="220"/>
      <c r="J264" s="351"/>
      <c r="K264" s="351"/>
      <c r="L264" s="351"/>
      <c r="M264" s="351"/>
      <c r="N264" s="351"/>
      <c r="O264" s="351"/>
      <c r="P264" s="351"/>
      <c r="Q264" s="351"/>
      <c r="R264" s="351"/>
      <c r="S264" s="351"/>
      <c r="T264" s="351"/>
      <c r="U264" s="351"/>
      <c r="V264" s="351"/>
      <c r="W264" s="351"/>
      <c r="X264" s="351"/>
      <c r="Y264" s="351"/>
      <c r="Z264" s="351"/>
      <c r="AA264" s="351"/>
      <c r="AB264" s="351"/>
      <c r="AC264" s="351"/>
      <c r="AD264" s="351"/>
      <c r="AE264" s="351"/>
      <c r="AF264" s="351"/>
      <c r="AG264" s="351"/>
      <c r="AH264" s="351"/>
      <c r="AI264" s="351"/>
      <c r="AJ264" s="351"/>
      <c r="AK264" s="351"/>
      <c r="AL264" s="351"/>
      <c r="AM264" s="351"/>
      <c r="AN264" s="351"/>
      <c r="AO264" s="351"/>
      <c r="AP264" s="351"/>
      <c r="AQ264" s="351"/>
      <c r="AR264" s="351"/>
      <c r="AS264" s="351"/>
      <c r="AT264" s="351"/>
      <c r="AU264" s="351"/>
      <c r="AV264" s="351"/>
      <c r="AW264" s="351"/>
      <c r="AX264" s="351"/>
      <c r="AY264" s="351"/>
      <c r="AZ264" s="351"/>
      <c r="BA264" s="351"/>
      <c r="BB264" s="351"/>
      <c r="BC264" s="351"/>
      <c r="BD264" s="351"/>
      <c r="BE264" s="351"/>
      <c r="BF264" s="351"/>
      <c r="BG264" s="351"/>
      <c r="BH264" s="351"/>
      <c r="BI264" s="351"/>
      <c r="BJ264" s="351"/>
      <c r="BK264" s="351"/>
      <c r="BL264" s="351"/>
      <c r="BM264" s="351"/>
      <c r="BN264" s="351"/>
      <c r="BO264" s="351"/>
      <c r="BP264" s="351"/>
      <c r="BQ264" s="351"/>
      <c r="BR264" s="351"/>
      <c r="BS264" s="351"/>
      <c r="BT264" s="351"/>
      <c r="BU264" s="351"/>
      <c r="BV264" s="351"/>
      <c r="BW264" s="351"/>
      <c r="BX264" s="351"/>
      <c r="BY264" s="351"/>
      <c r="BZ264" s="351"/>
      <c r="CA264" s="351"/>
      <c r="CB264" s="351"/>
      <c r="CC264" s="351"/>
      <c r="CD264" s="351"/>
      <c r="CE264" s="351"/>
      <c r="CF264" s="351"/>
      <c r="CG264" s="351"/>
      <c r="CH264" s="351"/>
      <c r="CI264" s="351"/>
      <c r="CJ264" s="351"/>
      <c r="CK264" s="351"/>
      <c r="CL264" s="351"/>
      <c r="CM264" s="351"/>
      <c r="CN264" s="351"/>
      <c r="CO264" s="351"/>
      <c r="CP264" s="351"/>
      <c r="CQ264" s="351"/>
      <c r="CR264" s="351"/>
      <c r="CS264" s="351"/>
      <c r="CT264" s="351"/>
      <c r="CU264" s="351"/>
      <c r="CV264" s="351"/>
      <c r="CW264" s="351"/>
      <c r="CX264" s="351"/>
      <c r="CY264" s="351"/>
      <c r="CZ264" s="351"/>
      <c r="DA264" s="351"/>
      <c r="DB264" s="351"/>
      <c r="DC264" s="351"/>
      <c r="DD264" s="351"/>
      <c r="DE264" s="351"/>
      <c r="DF264" s="351"/>
      <c r="DG264" s="351"/>
      <c r="DH264" s="351"/>
      <c r="DI264" s="351"/>
      <c r="DJ264" s="351"/>
      <c r="DK264" s="351"/>
      <c r="DL264" s="351"/>
      <c r="DM264" s="351"/>
      <c r="DN264" s="351"/>
      <c r="DO264" s="351"/>
      <c r="DP264" s="351"/>
      <c r="DQ264" s="351"/>
      <c r="DR264" s="351"/>
      <c r="DS264" s="351"/>
      <c r="DT264" s="351"/>
      <c r="DU264" s="351"/>
      <c r="DV264" s="351"/>
      <c r="DW264" s="351"/>
      <c r="DX264" s="351"/>
      <c r="DY264" s="351"/>
      <c r="DZ264" s="351"/>
      <c r="EA264" s="351"/>
      <c r="EB264" s="351"/>
      <c r="EC264" s="351"/>
      <c r="ED264" s="351"/>
      <c r="EE264" s="351"/>
      <c r="EF264" s="351"/>
      <c r="EG264" s="351"/>
      <c r="EH264" s="351"/>
      <c r="EI264" s="351"/>
      <c r="EJ264" s="351"/>
      <c r="EK264" s="351"/>
      <c r="EL264" s="351"/>
      <c r="EM264" s="351"/>
      <c r="EN264" s="351"/>
      <c r="EO264" s="351"/>
      <c r="EP264" s="351"/>
      <c r="EQ264" s="351"/>
      <c r="ER264" s="351"/>
      <c r="ES264" s="351"/>
      <c r="ET264" s="351"/>
      <c r="EU264" s="351"/>
      <c r="EV264" s="351"/>
      <c r="EW264" s="351"/>
      <c r="EX264" s="351"/>
    </row>
    <row r="265" spans="2:154" s="368" customFormat="1">
      <c r="B265" s="220"/>
      <c r="E265" s="220"/>
      <c r="I265" s="220"/>
      <c r="J265" s="351"/>
      <c r="K265" s="351"/>
      <c r="L265" s="351"/>
      <c r="M265" s="351"/>
      <c r="N265" s="351"/>
      <c r="O265" s="351"/>
      <c r="P265" s="351"/>
      <c r="Q265" s="351"/>
      <c r="R265" s="351"/>
      <c r="S265" s="351"/>
      <c r="T265" s="351"/>
      <c r="U265" s="351"/>
      <c r="V265" s="351"/>
      <c r="W265" s="351"/>
      <c r="X265" s="351"/>
      <c r="Y265" s="351"/>
      <c r="Z265" s="351"/>
      <c r="AA265" s="351"/>
      <c r="AB265" s="351"/>
      <c r="AC265" s="351"/>
      <c r="AD265" s="351"/>
      <c r="AE265" s="351"/>
      <c r="AF265" s="351"/>
      <c r="AG265" s="351"/>
      <c r="AH265" s="351"/>
      <c r="AI265" s="351"/>
      <c r="AJ265" s="351"/>
      <c r="AK265" s="351"/>
      <c r="AL265" s="351"/>
      <c r="AM265" s="351"/>
      <c r="AN265" s="351"/>
      <c r="AO265" s="351"/>
      <c r="AP265" s="351"/>
      <c r="AQ265" s="351"/>
      <c r="AR265" s="351"/>
      <c r="AS265" s="351"/>
      <c r="AT265" s="351"/>
      <c r="AU265" s="351"/>
      <c r="AV265" s="351"/>
      <c r="AW265" s="351"/>
      <c r="AX265" s="351"/>
      <c r="AY265" s="351"/>
      <c r="AZ265" s="351"/>
      <c r="BA265" s="351"/>
      <c r="BB265" s="351"/>
      <c r="BC265" s="351"/>
      <c r="BD265" s="351"/>
      <c r="BE265" s="351"/>
      <c r="BF265" s="351"/>
      <c r="BG265" s="351"/>
      <c r="BH265" s="351"/>
      <c r="BI265" s="351"/>
      <c r="BJ265" s="351"/>
      <c r="BK265" s="351"/>
      <c r="BL265" s="351"/>
      <c r="BM265" s="351"/>
      <c r="BN265" s="351"/>
      <c r="BO265" s="351"/>
      <c r="BP265" s="351"/>
      <c r="BQ265" s="351"/>
      <c r="BR265" s="351"/>
      <c r="BS265" s="351"/>
      <c r="BT265" s="351"/>
      <c r="BU265" s="351"/>
      <c r="BV265" s="351"/>
      <c r="BW265" s="351"/>
      <c r="BX265" s="351"/>
      <c r="BY265" s="351"/>
      <c r="BZ265" s="351"/>
      <c r="CA265" s="351"/>
      <c r="CB265" s="351"/>
      <c r="CC265" s="351"/>
      <c r="CD265" s="351"/>
      <c r="CE265" s="351"/>
      <c r="CF265" s="351"/>
      <c r="CG265" s="351"/>
      <c r="CH265" s="351"/>
      <c r="CI265" s="351"/>
      <c r="CJ265" s="351"/>
      <c r="CK265" s="351"/>
      <c r="CL265" s="351"/>
      <c r="CM265" s="351"/>
      <c r="CN265" s="351"/>
      <c r="CO265" s="351"/>
      <c r="CP265" s="351"/>
      <c r="CQ265" s="351"/>
      <c r="CR265" s="351"/>
      <c r="CS265" s="351"/>
      <c r="CT265" s="351"/>
      <c r="CU265" s="351"/>
      <c r="CV265" s="351"/>
      <c r="CW265" s="351"/>
      <c r="CX265" s="351"/>
      <c r="CY265" s="351"/>
      <c r="CZ265" s="351"/>
      <c r="DA265" s="351"/>
      <c r="DB265" s="351"/>
      <c r="DC265" s="351"/>
      <c r="DD265" s="351"/>
      <c r="DE265" s="351"/>
      <c r="DF265" s="351"/>
      <c r="DG265" s="351"/>
      <c r="DH265" s="351"/>
      <c r="DI265" s="351"/>
      <c r="DJ265" s="351"/>
      <c r="DK265" s="351"/>
      <c r="DL265" s="351"/>
      <c r="DM265" s="351"/>
      <c r="DN265" s="351"/>
      <c r="DO265" s="351"/>
      <c r="DP265" s="351"/>
      <c r="DQ265" s="351"/>
      <c r="DR265" s="351"/>
      <c r="DS265" s="351"/>
      <c r="DT265" s="351"/>
      <c r="DU265" s="351"/>
      <c r="DV265" s="351"/>
      <c r="DW265" s="351"/>
      <c r="DX265" s="351"/>
      <c r="DY265" s="351"/>
      <c r="DZ265" s="351"/>
      <c r="EA265" s="351"/>
      <c r="EB265" s="351"/>
      <c r="EC265" s="351"/>
      <c r="ED265" s="351"/>
      <c r="EE265" s="351"/>
      <c r="EF265" s="351"/>
      <c r="EG265" s="351"/>
      <c r="EH265" s="351"/>
      <c r="EI265" s="351"/>
      <c r="EJ265" s="351"/>
      <c r="EK265" s="351"/>
      <c r="EL265" s="351"/>
      <c r="EM265" s="351"/>
      <c r="EN265" s="351"/>
      <c r="EO265" s="351"/>
      <c r="EP265" s="351"/>
      <c r="EQ265" s="351"/>
      <c r="ER265" s="351"/>
      <c r="ES265" s="351"/>
      <c r="ET265" s="351"/>
      <c r="EU265" s="351"/>
      <c r="EV265" s="351"/>
      <c r="EW265" s="351"/>
      <c r="EX265" s="351"/>
    </row>
    <row r="266" spans="2:154" s="368" customFormat="1">
      <c r="B266" s="220"/>
      <c r="E266" s="220"/>
      <c r="I266" s="220"/>
      <c r="J266" s="351"/>
      <c r="K266" s="351"/>
      <c r="L266" s="351"/>
      <c r="M266" s="351"/>
      <c r="N266" s="351"/>
      <c r="O266" s="351"/>
      <c r="P266" s="351"/>
      <c r="Q266" s="351"/>
      <c r="R266" s="351"/>
      <c r="S266" s="351"/>
      <c r="T266" s="351"/>
      <c r="U266" s="351"/>
      <c r="V266" s="351"/>
      <c r="W266" s="351"/>
      <c r="X266" s="351"/>
      <c r="Y266" s="351"/>
      <c r="Z266" s="351"/>
      <c r="AA266" s="351"/>
      <c r="AB266" s="351"/>
      <c r="AC266" s="351"/>
      <c r="AD266" s="351"/>
      <c r="AE266" s="351"/>
      <c r="AF266" s="351"/>
      <c r="AG266" s="351"/>
      <c r="AH266" s="351"/>
      <c r="AI266" s="351"/>
      <c r="AJ266" s="351"/>
      <c r="AK266" s="351"/>
      <c r="AL266" s="351"/>
      <c r="AM266" s="351"/>
      <c r="AN266" s="351"/>
      <c r="AO266" s="351"/>
      <c r="AP266" s="351"/>
      <c r="AQ266" s="351"/>
      <c r="AR266" s="351"/>
      <c r="AS266" s="351"/>
      <c r="AT266" s="351"/>
      <c r="AU266" s="351"/>
      <c r="AV266" s="351"/>
      <c r="AW266" s="351"/>
      <c r="AX266" s="351"/>
      <c r="AY266" s="351"/>
      <c r="AZ266" s="351"/>
      <c r="BA266" s="351"/>
      <c r="BB266" s="351"/>
      <c r="BC266" s="351"/>
      <c r="BD266" s="351"/>
      <c r="BE266" s="351"/>
      <c r="BF266" s="351"/>
      <c r="BG266" s="351"/>
      <c r="BH266" s="351"/>
      <c r="BI266" s="351"/>
      <c r="BJ266" s="351"/>
      <c r="BK266" s="351"/>
      <c r="BL266" s="351"/>
      <c r="BM266" s="351"/>
      <c r="BN266" s="351"/>
      <c r="BO266" s="351"/>
      <c r="BP266" s="351"/>
      <c r="BQ266" s="351"/>
      <c r="BR266" s="351"/>
      <c r="BS266" s="351"/>
      <c r="BT266" s="351"/>
      <c r="BU266" s="351"/>
      <c r="BV266" s="351"/>
      <c r="BW266" s="351"/>
      <c r="BX266" s="351"/>
      <c r="BY266" s="351"/>
      <c r="BZ266" s="351"/>
      <c r="CA266" s="351"/>
      <c r="CB266" s="351"/>
      <c r="CC266" s="351"/>
      <c r="CD266" s="351"/>
      <c r="CE266" s="351"/>
      <c r="CF266" s="351"/>
      <c r="CG266" s="351"/>
      <c r="CH266" s="351"/>
      <c r="CI266" s="351"/>
      <c r="CJ266" s="351"/>
      <c r="CK266" s="351"/>
      <c r="CL266" s="351"/>
      <c r="CM266" s="351"/>
      <c r="CN266" s="351"/>
      <c r="CO266" s="351"/>
      <c r="CP266" s="351"/>
      <c r="CQ266" s="351"/>
      <c r="CR266" s="351"/>
      <c r="CS266" s="351"/>
      <c r="CT266" s="351"/>
      <c r="CU266" s="351"/>
      <c r="CV266" s="351"/>
      <c r="CW266" s="351"/>
      <c r="CX266" s="351"/>
      <c r="CY266" s="351"/>
      <c r="CZ266" s="351"/>
      <c r="DA266" s="351"/>
      <c r="DB266" s="351"/>
      <c r="DC266" s="351"/>
      <c r="DD266" s="351"/>
      <c r="DE266" s="351"/>
      <c r="DF266" s="351"/>
      <c r="DG266" s="351"/>
      <c r="DH266" s="351"/>
      <c r="DI266" s="351"/>
      <c r="DJ266" s="351"/>
      <c r="DK266" s="351"/>
      <c r="DL266" s="351"/>
      <c r="DM266" s="351"/>
      <c r="DN266" s="351"/>
      <c r="DO266" s="351"/>
      <c r="DP266" s="351"/>
      <c r="DQ266" s="351"/>
      <c r="DR266" s="351"/>
      <c r="DS266" s="351"/>
      <c r="DT266" s="351"/>
      <c r="DU266" s="351"/>
      <c r="DV266" s="351"/>
      <c r="DW266" s="351"/>
      <c r="DX266" s="351"/>
      <c r="DY266" s="351"/>
      <c r="DZ266" s="351"/>
      <c r="EA266" s="351"/>
      <c r="EB266" s="351"/>
      <c r="EC266" s="351"/>
      <c r="ED266" s="351"/>
      <c r="EE266" s="351"/>
      <c r="EF266" s="351"/>
      <c r="EG266" s="351"/>
      <c r="EH266" s="351"/>
      <c r="EI266" s="351"/>
      <c r="EJ266" s="351"/>
      <c r="EK266" s="351"/>
      <c r="EL266" s="351"/>
      <c r="EM266" s="351"/>
      <c r="EN266" s="351"/>
      <c r="EO266" s="351"/>
      <c r="EP266" s="351"/>
      <c r="EQ266" s="351"/>
      <c r="ER266" s="351"/>
      <c r="ES266" s="351"/>
      <c r="ET266" s="351"/>
      <c r="EU266" s="351"/>
      <c r="EV266" s="351"/>
      <c r="EW266" s="351"/>
      <c r="EX266" s="351"/>
    </row>
    <row r="267" spans="2:154" s="368" customFormat="1">
      <c r="B267" s="220"/>
      <c r="E267" s="220"/>
      <c r="I267" s="220"/>
      <c r="J267" s="351"/>
      <c r="K267" s="351"/>
      <c r="L267" s="351"/>
      <c r="M267" s="351"/>
      <c r="N267" s="351"/>
      <c r="O267" s="351"/>
      <c r="P267" s="351"/>
      <c r="Q267" s="351"/>
      <c r="R267" s="351"/>
      <c r="S267" s="351"/>
      <c r="T267" s="351"/>
      <c r="U267" s="351"/>
      <c r="V267" s="351"/>
      <c r="W267" s="351"/>
      <c r="X267" s="351"/>
      <c r="Y267" s="351"/>
      <c r="Z267" s="351"/>
      <c r="AA267" s="351"/>
      <c r="AB267" s="351"/>
      <c r="AC267" s="351"/>
      <c r="AD267" s="351"/>
      <c r="AE267" s="351"/>
      <c r="AF267" s="351"/>
      <c r="AG267" s="351"/>
      <c r="AH267" s="351"/>
      <c r="AI267" s="351"/>
      <c r="AJ267" s="351"/>
      <c r="AK267" s="351"/>
      <c r="AL267" s="351"/>
      <c r="AM267" s="351"/>
      <c r="AN267" s="351"/>
      <c r="AO267" s="351"/>
      <c r="AP267" s="351"/>
      <c r="AQ267" s="351"/>
      <c r="AR267" s="351"/>
      <c r="AS267" s="351"/>
      <c r="AT267" s="351"/>
      <c r="AU267" s="351"/>
      <c r="AV267" s="351"/>
      <c r="AW267" s="351"/>
      <c r="AX267" s="351"/>
      <c r="AY267" s="351"/>
      <c r="AZ267" s="351"/>
      <c r="BA267" s="351"/>
      <c r="BB267" s="351"/>
      <c r="BC267" s="351"/>
      <c r="BD267" s="351"/>
      <c r="BE267" s="351"/>
      <c r="BF267" s="351"/>
      <c r="BG267" s="351"/>
      <c r="BH267" s="351"/>
      <c r="BI267" s="351"/>
      <c r="BJ267" s="351"/>
      <c r="BK267" s="351"/>
      <c r="BL267" s="351"/>
      <c r="BM267" s="351"/>
      <c r="BN267" s="351"/>
      <c r="BO267" s="351"/>
      <c r="BP267" s="351"/>
      <c r="BQ267" s="351"/>
      <c r="BR267" s="351"/>
      <c r="BS267" s="351"/>
      <c r="BT267" s="351"/>
      <c r="BU267" s="351"/>
      <c r="BV267" s="351"/>
      <c r="BW267" s="351"/>
      <c r="BX267" s="351"/>
      <c r="BY267" s="351"/>
      <c r="BZ267" s="351"/>
      <c r="CA267" s="351"/>
      <c r="CB267" s="351"/>
      <c r="CC267" s="351"/>
      <c r="CD267" s="351"/>
      <c r="CE267" s="351"/>
      <c r="CF267" s="351"/>
      <c r="CG267" s="351"/>
      <c r="CH267" s="351"/>
      <c r="CI267" s="351"/>
      <c r="CJ267" s="351"/>
      <c r="CK267" s="351"/>
      <c r="CL267" s="351"/>
      <c r="CM267" s="351"/>
      <c r="CN267" s="351"/>
      <c r="CO267" s="351"/>
      <c r="CP267" s="351"/>
      <c r="CQ267" s="351"/>
      <c r="CR267" s="351"/>
      <c r="CS267" s="351"/>
      <c r="CT267" s="351"/>
      <c r="CU267" s="351"/>
      <c r="CV267" s="351"/>
      <c r="CW267" s="351"/>
      <c r="CX267" s="351"/>
      <c r="CY267" s="351"/>
      <c r="CZ267" s="351"/>
      <c r="DA267" s="351"/>
      <c r="DB267" s="351"/>
      <c r="DC267" s="351"/>
      <c r="DD267" s="351"/>
      <c r="DE267" s="351"/>
      <c r="DF267" s="351"/>
      <c r="DG267" s="351"/>
      <c r="DH267" s="351"/>
      <c r="DI267" s="351"/>
      <c r="DJ267" s="351"/>
      <c r="DK267" s="351"/>
      <c r="DL267" s="351"/>
      <c r="DM267" s="351"/>
      <c r="DN267" s="351"/>
      <c r="DO267" s="351"/>
      <c r="DP267" s="351"/>
      <c r="DQ267" s="351"/>
      <c r="DR267" s="351"/>
      <c r="DS267" s="351"/>
      <c r="DT267" s="351"/>
      <c r="DU267" s="351"/>
      <c r="DV267" s="351"/>
      <c r="DW267" s="351"/>
      <c r="DX267" s="351"/>
      <c r="DY267" s="351"/>
      <c r="DZ267" s="351"/>
      <c r="EA267" s="351"/>
      <c r="EB267" s="351"/>
      <c r="EC267" s="351"/>
      <c r="ED267" s="351"/>
      <c r="EE267" s="351"/>
      <c r="EF267" s="351"/>
      <c r="EG267" s="351"/>
      <c r="EH267" s="351"/>
      <c r="EI267" s="351"/>
      <c r="EJ267" s="351"/>
      <c r="EK267" s="351"/>
      <c r="EL267" s="351"/>
      <c r="EM267" s="351"/>
      <c r="EN267" s="351"/>
      <c r="EO267" s="351"/>
      <c r="EP267" s="351"/>
      <c r="EQ267" s="351"/>
      <c r="ER267" s="351"/>
      <c r="ES267" s="351"/>
      <c r="ET267" s="351"/>
      <c r="EU267" s="351"/>
      <c r="EV267" s="351"/>
      <c r="EW267" s="351"/>
      <c r="EX267" s="351"/>
    </row>
    <row r="268" spans="2:154" s="368" customFormat="1">
      <c r="B268" s="220"/>
      <c r="E268" s="220"/>
      <c r="I268" s="220"/>
      <c r="J268" s="351"/>
      <c r="K268" s="351"/>
      <c r="L268" s="351"/>
      <c r="M268" s="351"/>
      <c r="N268" s="351"/>
      <c r="O268" s="351"/>
      <c r="P268" s="351"/>
      <c r="Q268" s="351"/>
      <c r="R268" s="351"/>
      <c r="S268" s="351"/>
      <c r="T268" s="351"/>
      <c r="U268" s="351"/>
      <c r="V268" s="351"/>
      <c r="W268" s="351"/>
      <c r="X268" s="351"/>
      <c r="Y268" s="351"/>
      <c r="Z268" s="351"/>
      <c r="AA268" s="351"/>
      <c r="AB268" s="351"/>
      <c r="AC268" s="351"/>
      <c r="AD268" s="351"/>
      <c r="AE268" s="351"/>
      <c r="AF268" s="351"/>
      <c r="AG268" s="351"/>
      <c r="AH268" s="351"/>
      <c r="AI268" s="351"/>
      <c r="AJ268" s="351"/>
      <c r="AK268" s="351"/>
      <c r="AL268" s="351"/>
      <c r="AM268" s="351"/>
      <c r="AN268" s="351"/>
      <c r="AO268" s="351"/>
      <c r="AP268" s="351"/>
      <c r="AQ268" s="351"/>
      <c r="AR268" s="351"/>
      <c r="AS268" s="351"/>
      <c r="AT268" s="351"/>
      <c r="AU268" s="351"/>
      <c r="AV268" s="351"/>
      <c r="AW268" s="351"/>
      <c r="AX268" s="351"/>
      <c r="AY268" s="351"/>
      <c r="AZ268" s="351"/>
      <c r="BA268" s="351"/>
      <c r="BB268" s="351"/>
      <c r="BC268" s="351"/>
      <c r="BD268" s="351"/>
      <c r="BE268" s="351"/>
      <c r="BF268" s="351"/>
      <c r="BG268" s="351"/>
      <c r="BH268" s="351"/>
      <c r="BI268" s="351"/>
      <c r="BJ268" s="351"/>
      <c r="BK268" s="351"/>
      <c r="BL268" s="351"/>
      <c r="BM268" s="351"/>
      <c r="BN268" s="351"/>
      <c r="BO268" s="351"/>
      <c r="BP268" s="351"/>
      <c r="BQ268" s="351"/>
      <c r="BR268" s="351"/>
      <c r="BS268" s="351"/>
      <c r="BT268" s="351"/>
      <c r="BU268" s="351"/>
      <c r="BV268" s="351"/>
      <c r="BW268" s="351"/>
      <c r="BX268" s="351"/>
      <c r="BY268" s="351"/>
      <c r="BZ268" s="351"/>
      <c r="CA268" s="351"/>
      <c r="CB268" s="351"/>
      <c r="CC268" s="351"/>
      <c r="CD268" s="351"/>
      <c r="CE268" s="351"/>
      <c r="CF268" s="351"/>
      <c r="CG268" s="351"/>
      <c r="CH268" s="351"/>
      <c r="CI268" s="351"/>
      <c r="CJ268" s="351"/>
      <c r="CK268" s="351"/>
      <c r="CL268" s="351"/>
      <c r="CM268" s="351"/>
      <c r="CN268" s="351"/>
      <c r="CO268" s="351"/>
      <c r="CP268" s="351"/>
      <c r="CQ268" s="351"/>
      <c r="CR268" s="351"/>
      <c r="CS268" s="351"/>
      <c r="CT268" s="351"/>
      <c r="CU268" s="351"/>
      <c r="CV268" s="351"/>
      <c r="CW268" s="351"/>
      <c r="CX268" s="351"/>
      <c r="CY268" s="351"/>
      <c r="CZ268" s="351"/>
      <c r="DA268" s="351"/>
      <c r="DB268" s="351"/>
      <c r="DC268" s="351"/>
      <c r="DD268" s="351"/>
      <c r="DE268" s="351"/>
      <c r="DF268" s="351"/>
      <c r="DG268" s="351"/>
      <c r="DH268" s="351"/>
      <c r="DI268" s="351"/>
      <c r="DJ268" s="351"/>
      <c r="DK268" s="351"/>
      <c r="DL268" s="351"/>
      <c r="DM268" s="351"/>
      <c r="DN268" s="351"/>
      <c r="DO268" s="351"/>
      <c r="DP268" s="351"/>
      <c r="DQ268" s="351"/>
      <c r="DR268" s="351"/>
      <c r="DS268" s="351"/>
      <c r="DT268" s="351"/>
      <c r="DU268" s="351"/>
      <c r="DV268" s="351"/>
      <c r="DW268" s="351"/>
      <c r="DX268" s="351"/>
      <c r="DY268" s="351"/>
      <c r="DZ268" s="351"/>
      <c r="EA268" s="351"/>
      <c r="EB268" s="351"/>
      <c r="EC268" s="351"/>
      <c r="ED268" s="351"/>
      <c r="EE268" s="351"/>
      <c r="EF268" s="351"/>
      <c r="EG268" s="351"/>
      <c r="EH268" s="351"/>
      <c r="EI268" s="351"/>
      <c r="EJ268" s="351"/>
      <c r="EK268" s="351"/>
      <c r="EL268" s="351"/>
      <c r="EM268" s="351"/>
      <c r="EN268" s="351"/>
      <c r="EO268" s="351"/>
      <c r="EP268" s="351"/>
      <c r="EQ268" s="351"/>
      <c r="ER268" s="351"/>
      <c r="ES268" s="351"/>
      <c r="ET268" s="351"/>
      <c r="EU268" s="351"/>
      <c r="EV268" s="351"/>
      <c r="EW268" s="351"/>
      <c r="EX268" s="351"/>
    </row>
    <row r="269" spans="2:154" s="368" customFormat="1">
      <c r="B269" s="220"/>
      <c r="E269" s="220"/>
      <c r="I269" s="220"/>
      <c r="J269" s="351"/>
      <c r="K269" s="351"/>
      <c r="L269" s="351"/>
      <c r="M269" s="351"/>
      <c r="N269" s="351"/>
      <c r="O269" s="351"/>
      <c r="P269" s="351"/>
      <c r="Q269" s="351"/>
      <c r="R269" s="351"/>
      <c r="S269" s="351"/>
      <c r="T269" s="351"/>
      <c r="U269" s="351"/>
      <c r="V269" s="351"/>
      <c r="W269" s="351"/>
      <c r="X269" s="351"/>
      <c r="Y269" s="351"/>
      <c r="Z269" s="351"/>
      <c r="AA269" s="351"/>
      <c r="AB269" s="351"/>
      <c r="AC269" s="351"/>
      <c r="AD269" s="351"/>
      <c r="AE269" s="351"/>
      <c r="AF269" s="351"/>
      <c r="AG269" s="351"/>
      <c r="AH269" s="351"/>
      <c r="AI269" s="351"/>
      <c r="AJ269" s="351"/>
      <c r="AK269" s="351"/>
      <c r="AL269" s="351"/>
      <c r="AM269" s="351"/>
      <c r="AN269" s="351"/>
      <c r="AO269" s="351"/>
      <c r="AP269" s="351"/>
      <c r="AQ269" s="351"/>
      <c r="AR269" s="351"/>
      <c r="AS269" s="351"/>
      <c r="AT269" s="351"/>
      <c r="AU269" s="351"/>
      <c r="AV269" s="351"/>
      <c r="AW269" s="351"/>
      <c r="AX269" s="351"/>
      <c r="AY269" s="351"/>
      <c r="AZ269" s="351"/>
      <c r="BA269" s="351"/>
      <c r="BB269" s="351"/>
      <c r="BC269" s="351"/>
      <c r="BD269" s="351"/>
      <c r="BE269" s="351"/>
      <c r="BF269" s="351"/>
      <c r="BG269" s="351"/>
      <c r="BH269" s="351"/>
      <c r="BI269" s="351"/>
      <c r="BJ269" s="351"/>
      <c r="BK269" s="351"/>
      <c r="BL269" s="351"/>
      <c r="BM269" s="351"/>
      <c r="BN269" s="351"/>
      <c r="BO269" s="351"/>
      <c r="BP269" s="351"/>
      <c r="BQ269" s="351"/>
      <c r="BR269" s="351"/>
      <c r="BS269" s="351"/>
      <c r="BT269" s="351"/>
      <c r="BU269" s="351"/>
      <c r="BV269" s="351"/>
      <c r="BW269" s="351"/>
      <c r="BX269" s="351"/>
      <c r="BY269" s="351"/>
      <c r="BZ269" s="351"/>
      <c r="CA269" s="351"/>
      <c r="CB269" s="351"/>
      <c r="CC269" s="351"/>
      <c r="CD269" s="351"/>
      <c r="CE269" s="351"/>
      <c r="CF269" s="351"/>
      <c r="CG269" s="351"/>
      <c r="CH269" s="351"/>
      <c r="CI269" s="351"/>
      <c r="CJ269" s="351"/>
      <c r="CK269" s="351"/>
      <c r="CL269" s="351"/>
      <c r="CM269" s="351"/>
      <c r="CN269" s="351"/>
      <c r="CO269" s="351"/>
      <c r="CP269" s="351"/>
      <c r="CQ269" s="351"/>
      <c r="CR269" s="351"/>
      <c r="CS269" s="351"/>
      <c r="CT269" s="351"/>
      <c r="CU269" s="351"/>
      <c r="CV269" s="351"/>
      <c r="CW269" s="351"/>
      <c r="CX269" s="351"/>
      <c r="CY269" s="351"/>
      <c r="CZ269" s="351"/>
      <c r="DA269" s="351"/>
      <c r="DB269" s="351"/>
      <c r="DC269" s="351"/>
      <c r="DD269" s="351"/>
      <c r="DE269" s="351"/>
      <c r="DF269" s="351"/>
      <c r="DG269" s="351"/>
      <c r="DH269" s="351"/>
      <c r="DI269" s="351"/>
      <c r="DJ269" s="351"/>
      <c r="DK269" s="351"/>
      <c r="DL269" s="351"/>
      <c r="DM269" s="351"/>
      <c r="DN269" s="351"/>
      <c r="DO269" s="351"/>
      <c r="DP269" s="351"/>
      <c r="DQ269" s="351"/>
      <c r="DR269" s="351"/>
      <c r="DS269" s="351"/>
      <c r="DT269" s="351"/>
      <c r="DU269" s="351"/>
      <c r="DV269" s="351"/>
      <c r="DW269" s="351"/>
      <c r="DX269" s="351"/>
      <c r="DY269" s="351"/>
      <c r="DZ269" s="351"/>
      <c r="EA269" s="351"/>
      <c r="EB269" s="351"/>
      <c r="EC269" s="351"/>
      <c r="ED269" s="351"/>
      <c r="EE269" s="351"/>
      <c r="EF269" s="351"/>
      <c r="EG269" s="351"/>
      <c r="EH269" s="351"/>
      <c r="EI269" s="351"/>
      <c r="EJ269" s="351"/>
      <c r="EK269" s="351"/>
      <c r="EL269" s="351"/>
      <c r="EM269" s="351"/>
      <c r="EN269" s="351"/>
      <c r="EO269" s="351"/>
      <c r="EP269" s="351"/>
      <c r="EQ269" s="351"/>
      <c r="ER269" s="351"/>
      <c r="ES269" s="351"/>
      <c r="ET269" s="351"/>
      <c r="EU269" s="351"/>
      <c r="EV269" s="351"/>
      <c r="EW269" s="351"/>
      <c r="EX269" s="351"/>
    </row>
    <row r="270" spans="2:154" s="368" customFormat="1">
      <c r="B270" s="220"/>
      <c r="E270" s="220"/>
      <c r="I270" s="220"/>
      <c r="J270" s="351"/>
      <c r="K270" s="351"/>
      <c r="L270" s="351"/>
      <c r="M270" s="351"/>
      <c r="N270" s="351"/>
      <c r="O270" s="351"/>
      <c r="P270" s="351"/>
      <c r="Q270" s="351"/>
      <c r="R270" s="351"/>
      <c r="S270" s="351"/>
      <c r="T270" s="351"/>
      <c r="U270" s="351"/>
      <c r="V270" s="351"/>
      <c r="W270" s="351"/>
      <c r="X270" s="351"/>
      <c r="Y270" s="351"/>
      <c r="Z270" s="351"/>
      <c r="AA270" s="351"/>
      <c r="AB270" s="351"/>
      <c r="AC270" s="351"/>
      <c r="AD270" s="351"/>
      <c r="AE270" s="351"/>
      <c r="AF270" s="351"/>
      <c r="AG270" s="351"/>
      <c r="AH270" s="351"/>
      <c r="AI270" s="351"/>
      <c r="AJ270" s="351"/>
      <c r="AK270" s="351"/>
      <c r="AL270" s="351"/>
      <c r="AM270" s="351"/>
      <c r="AN270" s="351"/>
      <c r="AO270" s="351"/>
      <c r="AP270" s="351"/>
      <c r="AQ270" s="351"/>
      <c r="AR270" s="351"/>
      <c r="AS270" s="351"/>
      <c r="AT270" s="351"/>
      <c r="AU270" s="351"/>
      <c r="AV270" s="351"/>
      <c r="AW270" s="351"/>
      <c r="AX270" s="351"/>
      <c r="AY270" s="351"/>
      <c r="AZ270" s="351"/>
      <c r="BA270" s="351"/>
      <c r="BB270" s="351"/>
      <c r="BC270" s="351"/>
      <c r="BD270" s="351"/>
      <c r="BE270" s="351"/>
      <c r="BF270" s="351"/>
      <c r="BG270" s="351"/>
      <c r="BH270" s="351"/>
      <c r="BI270" s="351"/>
      <c r="BJ270" s="351"/>
      <c r="BK270" s="351"/>
      <c r="BL270" s="351"/>
      <c r="BM270" s="351"/>
      <c r="BN270" s="351"/>
      <c r="BO270" s="351"/>
      <c r="BP270" s="351"/>
      <c r="BQ270" s="351"/>
      <c r="BR270" s="351"/>
      <c r="BS270" s="351"/>
      <c r="BT270" s="351"/>
      <c r="BU270" s="351"/>
      <c r="BV270" s="351"/>
      <c r="BW270" s="351"/>
      <c r="BX270" s="351"/>
      <c r="BY270" s="351"/>
      <c r="BZ270" s="351"/>
      <c r="CA270" s="351"/>
      <c r="CB270" s="351"/>
      <c r="CC270" s="351"/>
      <c r="CD270" s="351"/>
      <c r="CE270" s="351"/>
      <c r="CF270" s="351"/>
      <c r="CG270" s="351"/>
      <c r="CH270" s="351"/>
      <c r="CI270" s="351"/>
      <c r="CJ270" s="351"/>
      <c r="CK270" s="351"/>
      <c r="CL270" s="351"/>
      <c r="CM270" s="351"/>
      <c r="CN270" s="351"/>
      <c r="CO270" s="351"/>
      <c r="CP270" s="351"/>
      <c r="CQ270" s="351"/>
      <c r="CR270" s="351"/>
      <c r="CS270" s="351"/>
      <c r="CT270" s="351"/>
      <c r="CU270" s="351"/>
      <c r="CV270" s="351"/>
      <c r="CW270" s="351"/>
      <c r="CX270" s="351"/>
      <c r="CY270" s="351"/>
      <c r="CZ270" s="351"/>
      <c r="DA270" s="351"/>
      <c r="DB270" s="351"/>
      <c r="DC270" s="351"/>
      <c r="DD270" s="351"/>
      <c r="DE270" s="351"/>
      <c r="DF270" s="351"/>
      <c r="DG270" s="351"/>
      <c r="DH270" s="351"/>
      <c r="DI270" s="351"/>
      <c r="DJ270" s="351"/>
      <c r="DK270" s="351"/>
      <c r="DL270" s="351"/>
      <c r="DM270" s="351"/>
      <c r="DN270" s="351"/>
      <c r="DO270" s="351"/>
      <c r="DP270" s="351"/>
      <c r="DQ270" s="351"/>
      <c r="DR270" s="351"/>
      <c r="DS270" s="351"/>
      <c r="DT270" s="351"/>
      <c r="DU270" s="351"/>
      <c r="DV270" s="351"/>
      <c r="DW270" s="351"/>
      <c r="DX270" s="351"/>
      <c r="DY270" s="351"/>
      <c r="DZ270" s="351"/>
      <c r="EA270" s="351"/>
      <c r="EB270" s="351"/>
      <c r="EC270" s="351"/>
      <c r="ED270" s="351"/>
      <c r="EE270" s="351"/>
      <c r="EF270" s="351"/>
      <c r="EG270" s="351"/>
      <c r="EH270" s="351"/>
      <c r="EI270" s="351"/>
      <c r="EJ270" s="351"/>
      <c r="EK270" s="351"/>
      <c r="EL270" s="351"/>
      <c r="EM270" s="351"/>
      <c r="EN270" s="351"/>
      <c r="EO270" s="351"/>
      <c r="EP270" s="351"/>
      <c r="EQ270" s="351"/>
      <c r="ER270" s="351"/>
      <c r="ES270" s="351"/>
      <c r="ET270" s="351"/>
      <c r="EU270" s="351"/>
      <c r="EV270" s="351"/>
      <c r="EW270" s="351"/>
      <c r="EX270" s="351"/>
    </row>
    <row r="271" spans="2:154" s="368" customFormat="1">
      <c r="B271" s="220"/>
      <c r="E271" s="220"/>
      <c r="I271" s="220"/>
      <c r="J271" s="351"/>
      <c r="K271" s="351"/>
      <c r="L271" s="351"/>
      <c r="M271" s="351"/>
      <c r="N271" s="351"/>
      <c r="O271" s="351"/>
      <c r="P271" s="351"/>
      <c r="Q271" s="351"/>
      <c r="R271" s="351"/>
      <c r="S271" s="351"/>
      <c r="T271" s="351"/>
      <c r="U271" s="351"/>
      <c r="V271" s="351"/>
      <c r="W271" s="351"/>
      <c r="X271" s="351"/>
      <c r="Y271" s="351"/>
      <c r="Z271" s="351"/>
      <c r="AA271" s="351"/>
      <c r="AB271" s="351"/>
      <c r="AC271" s="351"/>
      <c r="AD271" s="351"/>
      <c r="AE271" s="351"/>
      <c r="AF271" s="351"/>
      <c r="AG271" s="351"/>
      <c r="AH271" s="351"/>
      <c r="AI271" s="351"/>
      <c r="AJ271" s="351"/>
      <c r="AK271" s="351"/>
      <c r="AL271" s="351"/>
      <c r="AM271" s="351"/>
      <c r="AN271" s="351"/>
      <c r="AO271" s="351"/>
      <c r="AP271" s="351"/>
      <c r="AQ271" s="351"/>
      <c r="AR271" s="351"/>
      <c r="AS271" s="351"/>
      <c r="AT271" s="351"/>
      <c r="AU271" s="351"/>
      <c r="AV271" s="351"/>
      <c r="AW271" s="351"/>
      <c r="AX271" s="351"/>
      <c r="AY271" s="351"/>
      <c r="AZ271" s="351"/>
      <c r="BA271" s="351"/>
      <c r="BB271" s="351"/>
      <c r="BC271" s="351"/>
      <c r="BD271" s="351"/>
      <c r="BE271" s="351"/>
      <c r="BF271" s="351"/>
      <c r="BG271" s="351"/>
      <c r="BH271" s="351"/>
      <c r="BI271" s="351"/>
      <c r="BJ271" s="351"/>
      <c r="BK271" s="351"/>
      <c r="BL271" s="351"/>
      <c r="BM271" s="351"/>
      <c r="BN271" s="351"/>
      <c r="BO271" s="351"/>
      <c r="BP271" s="351"/>
      <c r="BQ271" s="351"/>
      <c r="BR271" s="351"/>
      <c r="BS271" s="351"/>
      <c r="BT271" s="351"/>
      <c r="BU271" s="351"/>
      <c r="BV271" s="351"/>
      <c r="BW271" s="351"/>
      <c r="BX271" s="351"/>
      <c r="BY271" s="351"/>
      <c r="BZ271" s="351"/>
      <c r="CA271" s="351"/>
      <c r="CB271" s="351"/>
      <c r="CC271" s="351"/>
      <c r="CD271" s="351"/>
      <c r="CE271" s="351"/>
      <c r="CF271" s="351"/>
      <c r="CG271" s="351"/>
      <c r="CH271" s="351"/>
      <c r="CI271" s="351"/>
      <c r="CJ271" s="351"/>
      <c r="CK271" s="351"/>
      <c r="CL271" s="351"/>
      <c r="CM271" s="351"/>
      <c r="CN271" s="351"/>
      <c r="CO271" s="351"/>
      <c r="CP271" s="351"/>
      <c r="CQ271" s="351"/>
      <c r="CR271" s="351"/>
      <c r="CS271" s="351"/>
      <c r="CT271" s="351"/>
      <c r="CU271" s="351"/>
      <c r="CV271" s="351"/>
      <c r="CW271" s="351"/>
      <c r="CX271" s="351"/>
      <c r="CY271" s="351"/>
      <c r="CZ271" s="351"/>
      <c r="DA271" s="351"/>
      <c r="DB271" s="351"/>
      <c r="DC271" s="351"/>
      <c r="DD271" s="351"/>
      <c r="DE271" s="351"/>
      <c r="DF271" s="351"/>
      <c r="DG271" s="351"/>
      <c r="DH271" s="351"/>
      <c r="DI271" s="351"/>
      <c r="DJ271" s="351"/>
      <c r="DK271" s="351"/>
      <c r="DL271" s="351"/>
      <c r="DM271" s="351"/>
      <c r="DN271" s="351"/>
      <c r="DO271" s="351"/>
      <c r="DP271" s="351"/>
      <c r="DQ271" s="351"/>
      <c r="DR271" s="351"/>
      <c r="DS271" s="351"/>
      <c r="DT271" s="351"/>
      <c r="DU271" s="351"/>
      <c r="DV271" s="351"/>
      <c r="DW271" s="351"/>
      <c r="DX271" s="351"/>
      <c r="DY271" s="351"/>
      <c r="DZ271" s="351"/>
      <c r="EA271" s="351"/>
      <c r="EB271" s="351"/>
      <c r="EC271" s="351"/>
      <c r="ED271" s="351"/>
      <c r="EE271" s="351"/>
      <c r="EF271" s="351"/>
      <c r="EG271" s="351"/>
      <c r="EH271" s="351"/>
      <c r="EI271" s="351"/>
      <c r="EJ271" s="351"/>
      <c r="EK271" s="351"/>
      <c r="EL271" s="351"/>
      <c r="EM271" s="351"/>
      <c r="EN271" s="351"/>
      <c r="EO271" s="351"/>
      <c r="EP271" s="351"/>
      <c r="EQ271" s="351"/>
      <c r="ER271" s="351"/>
      <c r="ES271" s="351"/>
      <c r="ET271" s="351"/>
      <c r="EU271" s="351"/>
      <c r="EV271" s="351"/>
      <c r="EW271" s="351"/>
      <c r="EX271" s="351"/>
    </row>
    <row r="272" spans="2:154" s="368" customFormat="1">
      <c r="B272" s="220"/>
      <c r="E272" s="220"/>
      <c r="I272" s="220"/>
      <c r="J272" s="351"/>
      <c r="K272" s="351"/>
      <c r="L272" s="351"/>
      <c r="M272" s="351"/>
      <c r="N272" s="351"/>
      <c r="O272" s="351"/>
      <c r="P272" s="351"/>
      <c r="Q272" s="351"/>
      <c r="R272" s="351"/>
      <c r="S272" s="351"/>
      <c r="T272" s="351"/>
      <c r="U272" s="351"/>
      <c r="V272" s="351"/>
      <c r="W272" s="351"/>
      <c r="X272" s="351"/>
      <c r="Y272" s="351"/>
      <c r="Z272" s="351"/>
      <c r="AA272" s="351"/>
      <c r="AB272" s="351"/>
      <c r="AC272" s="351"/>
      <c r="AD272" s="351"/>
      <c r="AE272" s="351"/>
      <c r="AF272" s="351"/>
      <c r="AG272" s="351"/>
      <c r="AH272" s="351"/>
      <c r="AI272" s="351"/>
      <c r="AJ272" s="351"/>
      <c r="AK272" s="351"/>
      <c r="AL272" s="351"/>
      <c r="AM272" s="351"/>
      <c r="AN272" s="351"/>
      <c r="AO272" s="351"/>
      <c r="AP272" s="351"/>
      <c r="AQ272" s="351"/>
      <c r="AR272" s="351"/>
      <c r="AS272" s="351"/>
      <c r="AT272" s="351"/>
      <c r="AU272" s="351"/>
      <c r="AV272" s="351"/>
      <c r="AW272" s="351"/>
      <c r="AX272" s="351"/>
      <c r="AY272" s="351"/>
      <c r="AZ272" s="351"/>
      <c r="BA272" s="351"/>
      <c r="BB272" s="351"/>
      <c r="BC272" s="351"/>
      <c r="BD272" s="351"/>
      <c r="BE272" s="351"/>
      <c r="BF272" s="351"/>
      <c r="BG272" s="351"/>
      <c r="BH272" s="351"/>
      <c r="BI272" s="351"/>
      <c r="BJ272" s="351"/>
      <c r="BK272" s="351"/>
      <c r="BL272" s="351"/>
      <c r="BM272" s="351"/>
      <c r="BN272" s="351"/>
      <c r="BO272" s="351"/>
      <c r="BP272" s="351"/>
      <c r="BQ272" s="351"/>
      <c r="BR272" s="351"/>
      <c r="BS272" s="351"/>
      <c r="BT272" s="351"/>
      <c r="BU272" s="351"/>
      <c r="BV272" s="351"/>
      <c r="BW272" s="351"/>
      <c r="BX272" s="351"/>
      <c r="BY272" s="351"/>
      <c r="BZ272" s="351"/>
      <c r="CA272" s="351"/>
      <c r="CB272" s="351"/>
      <c r="CC272" s="351"/>
      <c r="CD272" s="351"/>
      <c r="CE272" s="351"/>
      <c r="CF272" s="351"/>
      <c r="CG272" s="351"/>
      <c r="CH272" s="351"/>
      <c r="CI272" s="351"/>
      <c r="CJ272" s="351"/>
      <c r="CK272" s="351"/>
      <c r="CL272" s="351"/>
      <c r="CM272" s="351"/>
      <c r="CN272" s="351"/>
      <c r="CO272" s="351"/>
      <c r="CP272" s="351"/>
      <c r="CQ272" s="351"/>
      <c r="CR272" s="351"/>
      <c r="CS272" s="351"/>
      <c r="CT272" s="351"/>
      <c r="CU272" s="351"/>
      <c r="CV272" s="351"/>
      <c r="CW272" s="351"/>
      <c r="CX272" s="351"/>
      <c r="CY272" s="351"/>
      <c r="CZ272" s="351"/>
      <c r="DA272" s="351"/>
      <c r="DB272" s="351"/>
      <c r="DC272" s="351"/>
      <c r="DD272" s="351"/>
      <c r="DE272" s="351"/>
      <c r="DF272" s="351"/>
      <c r="DG272" s="351"/>
      <c r="DH272" s="351"/>
      <c r="DI272" s="351"/>
      <c r="DJ272" s="351"/>
      <c r="DK272" s="351"/>
      <c r="DL272" s="351"/>
      <c r="DM272" s="351"/>
      <c r="DN272" s="351"/>
      <c r="DO272" s="351"/>
      <c r="DP272" s="351"/>
      <c r="DQ272" s="351"/>
      <c r="DR272" s="351"/>
      <c r="DS272" s="351"/>
      <c r="DT272" s="351"/>
      <c r="DU272" s="351"/>
      <c r="DV272" s="351"/>
      <c r="DW272" s="351"/>
      <c r="DX272" s="351"/>
      <c r="DY272" s="351"/>
      <c r="DZ272" s="351"/>
      <c r="EA272" s="351"/>
      <c r="EB272" s="351"/>
      <c r="EC272" s="351"/>
      <c r="ED272" s="351"/>
      <c r="EE272" s="351"/>
      <c r="EF272" s="351"/>
      <c r="EG272" s="351"/>
      <c r="EH272" s="351"/>
      <c r="EI272" s="351"/>
      <c r="EJ272" s="351"/>
      <c r="EK272" s="351"/>
      <c r="EL272" s="351"/>
      <c r="EM272" s="351"/>
      <c r="EN272" s="351"/>
      <c r="EO272" s="351"/>
      <c r="EP272" s="351"/>
      <c r="EQ272" s="351"/>
      <c r="ER272" s="351"/>
      <c r="ES272" s="351"/>
      <c r="ET272" s="351"/>
      <c r="EU272" s="351"/>
      <c r="EV272" s="351"/>
      <c r="EW272" s="351"/>
      <c r="EX272" s="351"/>
    </row>
    <row r="273" spans="2:154" s="368" customFormat="1">
      <c r="B273" s="220"/>
      <c r="E273" s="220"/>
      <c r="I273" s="220"/>
      <c r="J273" s="351"/>
      <c r="K273" s="351"/>
      <c r="L273" s="351"/>
      <c r="M273" s="351"/>
      <c r="N273" s="351"/>
      <c r="O273" s="351"/>
      <c r="P273" s="351"/>
      <c r="Q273" s="351"/>
      <c r="R273" s="351"/>
      <c r="S273" s="351"/>
      <c r="T273" s="351"/>
      <c r="U273" s="351"/>
      <c r="V273" s="351"/>
      <c r="W273" s="351"/>
      <c r="X273" s="351"/>
      <c r="Y273" s="351"/>
      <c r="Z273" s="351"/>
      <c r="AA273" s="351"/>
      <c r="AB273" s="351"/>
      <c r="AC273" s="351"/>
      <c r="AD273" s="351"/>
      <c r="AE273" s="351"/>
      <c r="AF273" s="351"/>
      <c r="AG273" s="351"/>
      <c r="AH273" s="351"/>
      <c r="AI273" s="351"/>
      <c r="AJ273" s="351"/>
      <c r="AK273" s="351"/>
      <c r="AL273" s="351"/>
      <c r="AM273" s="351"/>
      <c r="AN273" s="351"/>
      <c r="AO273" s="351"/>
      <c r="AP273" s="351"/>
      <c r="AQ273" s="351"/>
      <c r="AR273" s="351"/>
      <c r="AS273" s="351"/>
      <c r="AT273" s="351"/>
      <c r="AU273" s="351"/>
      <c r="AV273" s="351"/>
      <c r="AW273" s="351"/>
      <c r="AX273" s="351"/>
      <c r="AY273" s="351"/>
      <c r="AZ273" s="351"/>
      <c r="BA273" s="351"/>
      <c r="BB273" s="351"/>
      <c r="BC273" s="351"/>
      <c r="BD273" s="351"/>
      <c r="BE273" s="351"/>
      <c r="BF273" s="351"/>
      <c r="BG273" s="351"/>
      <c r="BH273" s="351"/>
      <c r="BI273" s="351"/>
      <c r="BJ273" s="351"/>
      <c r="BK273" s="351"/>
      <c r="BL273" s="351"/>
      <c r="BM273" s="351"/>
      <c r="BN273" s="351"/>
      <c r="BO273" s="351"/>
      <c r="BP273" s="351"/>
      <c r="BQ273" s="351"/>
      <c r="BR273" s="351"/>
      <c r="BS273" s="351"/>
      <c r="BT273" s="351"/>
      <c r="BU273" s="351"/>
      <c r="BV273" s="351"/>
      <c r="BW273" s="351"/>
      <c r="BX273" s="351"/>
      <c r="BY273" s="351"/>
      <c r="BZ273" s="351"/>
      <c r="CA273" s="351"/>
      <c r="CB273" s="351"/>
      <c r="CC273" s="351"/>
      <c r="CD273" s="351"/>
      <c r="CE273" s="351"/>
      <c r="CF273" s="351"/>
      <c r="CG273" s="351"/>
      <c r="CH273" s="351"/>
      <c r="CI273" s="351"/>
      <c r="CJ273" s="351"/>
      <c r="CK273" s="351"/>
      <c r="CL273" s="351"/>
      <c r="CM273" s="351"/>
      <c r="CN273" s="351"/>
      <c r="CO273" s="351"/>
      <c r="CP273" s="351"/>
      <c r="CQ273" s="351"/>
      <c r="CR273" s="351"/>
      <c r="CS273" s="351"/>
      <c r="CT273" s="351"/>
      <c r="CU273" s="351"/>
      <c r="CV273" s="351"/>
      <c r="CW273" s="351"/>
      <c r="CX273" s="351"/>
      <c r="CY273" s="351"/>
      <c r="CZ273" s="351"/>
      <c r="DA273" s="351"/>
      <c r="DB273" s="351"/>
      <c r="DC273" s="351"/>
      <c r="DD273" s="351"/>
      <c r="DE273" s="351"/>
      <c r="DF273" s="351"/>
      <c r="DG273" s="351"/>
      <c r="DH273" s="351"/>
      <c r="DI273" s="351"/>
      <c r="DJ273" s="351"/>
      <c r="DK273" s="351"/>
      <c r="DL273" s="351"/>
      <c r="DM273" s="351"/>
      <c r="DN273" s="351"/>
      <c r="DO273" s="351"/>
      <c r="DP273" s="351"/>
      <c r="DQ273" s="351"/>
      <c r="DR273" s="351"/>
      <c r="DS273" s="351"/>
      <c r="DT273" s="351"/>
      <c r="DU273" s="351"/>
      <c r="DV273" s="351"/>
      <c r="DW273" s="351"/>
      <c r="DX273" s="351"/>
      <c r="DY273" s="351"/>
      <c r="DZ273" s="351"/>
      <c r="EA273" s="351"/>
      <c r="EB273" s="351"/>
      <c r="EC273" s="351"/>
      <c r="ED273" s="351"/>
      <c r="EE273" s="351"/>
      <c r="EF273" s="351"/>
      <c r="EG273" s="351"/>
      <c r="EH273" s="351"/>
      <c r="EI273" s="351"/>
      <c r="EJ273" s="351"/>
      <c r="EK273" s="351"/>
      <c r="EL273" s="351"/>
      <c r="EM273" s="351"/>
      <c r="EN273" s="351"/>
      <c r="EO273" s="351"/>
      <c r="EP273" s="351"/>
      <c r="EQ273" s="351"/>
      <c r="ER273" s="351"/>
      <c r="ES273" s="351"/>
      <c r="ET273" s="351"/>
      <c r="EU273" s="351"/>
      <c r="EV273" s="351"/>
      <c r="EW273" s="351"/>
      <c r="EX273" s="351"/>
    </row>
    <row r="274" spans="2:154" s="368" customFormat="1">
      <c r="B274" s="220"/>
      <c r="E274" s="220"/>
      <c r="I274" s="220"/>
      <c r="J274" s="351"/>
      <c r="K274" s="351"/>
      <c r="L274" s="351"/>
      <c r="M274" s="351"/>
      <c r="N274" s="351"/>
      <c r="O274" s="351"/>
      <c r="P274" s="351"/>
      <c r="Q274" s="351"/>
      <c r="R274" s="351"/>
      <c r="S274" s="351"/>
      <c r="T274" s="351"/>
      <c r="U274" s="351"/>
      <c r="V274" s="351"/>
      <c r="W274" s="351"/>
      <c r="X274" s="351"/>
      <c r="Y274" s="351"/>
      <c r="Z274" s="351"/>
      <c r="AA274" s="351"/>
      <c r="AB274" s="351"/>
      <c r="AC274" s="351"/>
      <c r="AD274" s="351"/>
      <c r="AE274" s="351"/>
      <c r="AF274" s="351"/>
      <c r="AG274" s="351"/>
      <c r="AH274" s="351"/>
      <c r="AI274" s="351"/>
      <c r="AJ274" s="351"/>
      <c r="AK274" s="351"/>
      <c r="AL274" s="351"/>
      <c r="AM274" s="351"/>
      <c r="AN274" s="351"/>
      <c r="AO274" s="351"/>
      <c r="AP274" s="351"/>
      <c r="AQ274" s="351"/>
      <c r="AR274" s="351"/>
      <c r="AS274" s="351"/>
      <c r="AT274" s="351"/>
      <c r="AU274" s="351"/>
      <c r="AV274" s="351"/>
      <c r="AW274" s="351"/>
      <c r="AX274" s="351"/>
      <c r="AY274" s="351"/>
      <c r="AZ274" s="351"/>
      <c r="BA274" s="351"/>
      <c r="BB274" s="351"/>
      <c r="BC274" s="351"/>
      <c r="BD274" s="351"/>
      <c r="BE274" s="351"/>
      <c r="BF274" s="351"/>
      <c r="BG274" s="351"/>
      <c r="BH274" s="351"/>
      <c r="BI274" s="351"/>
      <c r="BJ274" s="351"/>
      <c r="BK274" s="351"/>
      <c r="BL274" s="351"/>
      <c r="BM274" s="351"/>
      <c r="BN274" s="351"/>
      <c r="BO274" s="351"/>
      <c r="BP274" s="351"/>
      <c r="BQ274" s="351"/>
      <c r="BR274" s="351"/>
      <c r="BS274" s="351"/>
      <c r="BT274" s="351"/>
      <c r="BU274" s="351"/>
      <c r="BV274" s="351"/>
      <c r="BW274" s="351"/>
      <c r="BX274" s="351"/>
      <c r="BY274" s="351"/>
      <c r="BZ274" s="351"/>
      <c r="CA274" s="351"/>
      <c r="CB274" s="351"/>
      <c r="CC274" s="351"/>
      <c r="CD274" s="351"/>
      <c r="CE274" s="351"/>
      <c r="CF274" s="351"/>
      <c r="CG274" s="351"/>
      <c r="CH274" s="351"/>
      <c r="CI274" s="351"/>
      <c r="CJ274" s="351"/>
      <c r="CK274" s="351"/>
      <c r="CL274" s="351"/>
      <c r="CM274" s="351"/>
      <c r="CN274" s="351"/>
      <c r="CO274" s="351"/>
      <c r="CP274" s="351"/>
      <c r="CQ274" s="351"/>
      <c r="CR274" s="351"/>
      <c r="CS274" s="351"/>
      <c r="CT274" s="351"/>
      <c r="CU274" s="351"/>
      <c r="CV274" s="351"/>
      <c r="CW274" s="351"/>
      <c r="CX274" s="351"/>
      <c r="CY274" s="351"/>
      <c r="CZ274" s="351"/>
      <c r="DA274" s="351"/>
      <c r="DB274" s="351"/>
      <c r="DC274" s="351"/>
      <c r="DD274" s="351"/>
      <c r="DE274" s="351"/>
      <c r="DF274" s="351"/>
      <c r="DG274" s="351"/>
      <c r="DH274" s="351"/>
      <c r="DI274" s="351"/>
      <c r="DJ274" s="351"/>
      <c r="DK274" s="351"/>
      <c r="DL274" s="351"/>
      <c r="DM274" s="351"/>
      <c r="DN274" s="351"/>
      <c r="DO274" s="351"/>
      <c r="DP274" s="351"/>
      <c r="DQ274" s="351"/>
      <c r="DR274" s="351"/>
      <c r="DS274" s="351"/>
      <c r="DT274" s="351"/>
      <c r="DU274" s="351"/>
      <c r="DV274" s="351"/>
      <c r="DW274" s="351"/>
      <c r="DX274" s="351"/>
      <c r="DY274" s="351"/>
      <c r="DZ274" s="351"/>
      <c r="EA274" s="351"/>
      <c r="EB274" s="351"/>
      <c r="EC274" s="351"/>
      <c r="ED274" s="351"/>
      <c r="EE274" s="351"/>
      <c r="EF274" s="351"/>
      <c r="EG274" s="351"/>
      <c r="EH274" s="351"/>
      <c r="EI274" s="351"/>
      <c r="EJ274" s="351"/>
      <c r="EK274" s="351"/>
      <c r="EL274" s="351"/>
      <c r="EM274" s="351"/>
      <c r="EN274" s="351"/>
      <c r="EO274" s="351"/>
      <c r="EP274" s="351"/>
      <c r="EQ274" s="351"/>
      <c r="ER274" s="351"/>
      <c r="ES274" s="351"/>
      <c r="ET274" s="351"/>
      <c r="EU274" s="351"/>
      <c r="EV274" s="351"/>
      <c r="EW274" s="351"/>
      <c r="EX274" s="351"/>
    </row>
    <row r="275" spans="2:154" s="368" customFormat="1">
      <c r="B275" s="220"/>
      <c r="E275" s="220"/>
      <c r="I275" s="220"/>
      <c r="J275" s="351"/>
      <c r="K275" s="351"/>
      <c r="L275" s="351"/>
      <c r="M275" s="351"/>
      <c r="N275" s="351"/>
      <c r="O275" s="351"/>
      <c r="P275" s="351"/>
      <c r="Q275" s="351"/>
      <c r="R275" s="351"/>
      <c r="S275" s="351"/>
      <c r="T275" s="351"/>
      <c r="U275" s="351"/>
      <c r="V275" s="351"/>
      <c r="W275" s="351"/>
      <c r="X275" s="351"/>
      <c r="Y275" s="351"/>
      <c r="Z275" s="351"/>
      <c r="AA275" s="351"/>
      <c r="AB275" s="351"/>
      <c r="AC275" s="351"/>
      <c r="AD275" s="351"/>
      <c r="AE275" s="351"/>
      <c r="AF275" s="351"/>
      <c r="AG275" s="351"/>
      <c r="AH275" s="351"/>
      <c r="AI275" s="351"/>
      <c r="AJ275" s="351"/>
      <c r="AK275" s="351"/>
      <c r="AL275" s="351"/>
      <c r="AM275" s="351"/>
      <c r="AN275" s="351"/>
      <c r="AO275" s="351"/>
      <c r="AP275" s="351"/>
      <c r="AQ275" s="351"/>
      <c r="AR275" s="351"/>
      <c r="AS275" s="351"/>
      <c r="AT275" s="351"/>
      <c r="AU275" s="351"/>
      <c r="AV275" s="351"/>
      <c r="AW275" s="351"/>
      <c r="AX275" s="351"/>
      <c r="AY275" s="351"/>
      <c r="AZ275" s="351"/>
      <c r="BA275" s="351"/>
      <c r="BB275" s="351"/>
      <c r="BC275" s="351"/>
      <c r="BD275" s="351"/>
      <c r="BE275" s="351"/>
      <c r="BF275" s="351"/>
      <c r="BG275" s="351"/>
      <c r="BH275" s="351"/>
      <c r="BI275" s="351"/>
      <c r="BJ275" s="351"/>
      <c r="BK275" s="351"/>
      <c r="BL275" s="351"/>
      <c r="BM275" s="351"/>
      <c r="BN275" s="351"/>
      <c r="BO275" s="351"/>
      <c r="BP275" s="351"/>
      <c r="BQ275" s="351"/>
      <c r="BR275" s="351"/>
      <c r="BS275" s="351"/>
      <c r="BT275" s="351"/>
      <c r="BU275" s="351"/>
      <c r="BV275" s="351"/>
      <c r="BW275" s="351"/>
      <c r="BX275" s="351"/>
      <c r="BY275" s="351"/>
      <c r="BZ275" s="351"/>
      <c r="CA275" s="351"/>
      <c r="CB275" s="351"/>
      <c r="CC275" s="351"/>
      <c r="CD275" s="351"/>
      <c r="CE275" s="351"/>
      <c r="CF275" s="351"/>
      <c r="CG275" s="351"/>
      <c r="CH275" s="351"/>
      <c r="CI275" s="351"/>
      <c r="CJ275" s="351"/>
      <c r="CK275" s="351"/>
      <c r="CL275" s="351"/>
      <c r="CM275" s="351"/>
      <c r="CN275" s="351"/>
      <c r="CO275" s="351"/>
      <c r="CP275" s="351"/>
      <c r="CQ275" s="351"/>
      <c r="CR275" s="351"/>
      <c r="CS275" s="351"/>
      <c r="CT275" s="351"/>
      <c r="CU275" s="351"/>
      <c r="CV275" s="351"/>
      <c r="CW275" s="351"/>
      <c r="CX275" s="351"/>
      <c r="CY275" s="351"/>
      <c r="CZ275" s="351"/>
      <c r="DA275" s="351"/>
      <c r="DB275" s="351"/>
      <c r="DC275" s="351"/>
      <c r="DD275" s="351"/>
      <c r="DE275" s="351"/>
      <c r="DF275" s="351"/>
      <c r="DG275" s="351"/>
      <c r="DH275" s="351"/>
      <c r="DI275" s="351"/>
      <c r="DJ275" s="351"/>
      <c r="DK275" s="351"/>
      <c r="DL275" s="351"/>
      <c r="DM275" s="351"/>
      <c r="DN275" s="351"/>
      <c r="DO275" s="351"/>
      <c r="DP275" s="351"/>
      <c r="DQ275" s="351"/>
      <c r="DR275" s="351"/>
      <c r="DS275" s="351"/>
      <c r="DT275" s="351"/>
      <c r="DU275" s="351"/>
      <c r="DV275" s="351"/>
      <c r="DW275" s="351"/>
      <c r="DX275" s="351"/>
      <c r="DY275" s="351"/>
      <c r="DZ275" s="351"/>
      <c r="EA275" s="351"/>
      <c r="EB275" s="351"/>
      <c r="EC275" s="351"/>
      <c r="ED275" s="351"/>
      <c r="EE275" s="351"/>
      <c r="EF275" s="351"/>
      <c r="EG275" s="351"/>
      <c r="EH275" s="351"/>
      <c r="EI275" s="351"/>
      <c r="EJ275" s="351"/>
      <c r="EK275" s="351"/>
      <c r="EL275" s="351"/>
      <c r="EM275" s="351"/>
      <c r="EN275" s="351"/>
      <c r="EO275" s="351"/>
      <c r="EP275" s="351"/>
      <c r="EQ275" s="351"/>
      <c r="ER275" s="351"/>
      <c r="ES275" s="351"/>
      <c r="ET275" s="351"/>
      <c r="EU275" s="351"/>
      <c r="EV275" s="351"/>
      <c r="EW275" s="351"/>
      <c r="EX275" s="351"/>
    </row>
    <row r="276" spans="2:154" s="368" customFormat="1">
      <c r="B276" s="220"/>
      <c r="E276" s="220"/>
      <c r="I276" s="220"/>
      <c r="J276" s="351"/>
      <c r="K276" s="351"/>
      <c r="L276" s="351"/>
      <c r="M276" s="351"/>
      <c r="N276" s="351"/>
      <c r="O276" s="351"/>
      <c r="P276" s="351"/>
      <c r="Q276" s="351"/>
      <c r="R276" s="351"/>
      <c r="S276" s="351"/>
      <c r="T276" s="351"/>
      <c r="U276" s="351"/>
      <c r="V276" s="351"/>
      <c r="W276" s="351"/>
      <c r="X276" s="351"/>
      <c r="Y276" s="351"/>
      <c r="Z276" s="351"/>
      <c r="AA276" s="351"/>
      <c r="AB276" s="351"/>
      <c r="AC276" s="351"/>
      <c r="AD276" s="351"/>
      <c r="AE276" s="351"/>
      <c r="AF276" s="351"/>
      <c r="AG276" s="351"/>
      <c r="AH276" s="351"/>
      <c r="AI276" s="351"/>
      <c r="AJ276" s="351"/>
      <c r="AK276" s="351"/>
      <c r="AL276" s="351"/>
      <c r="AM276" s="351"/>
      <c r="AN276" s="351"/>
      <c r="AO276" s="351"/>
      <c r="AP276" s="351"/>
      <c r="AQ276" s="351"/>
      <c r="AR276" s="351"/>
      <c r="AS276" s="351"/>
      <c r="AT276" s="351"/>
      <c r="AU276" s="351"/>
      <c r="AV276" s="351"/>
      <c r="AW276" s="351"/>
      <c r="AX276" s="351"/>
      <c r="AY276" s="351"/>
      <c r="AZ276" s="351"/>
      <c r="BA276" s="351"/>
      <c r="BB276" s="351"/>
      <c r="BC276" s="351"/>
      <c r="BD276" s="351"/>
      <c r="BE276" s="351"/>
      <c r="BF276" s="351"/>
      <c r="BG276" s="351"/>
      <c r="BH276" s="351"/>
      <c r="BI276" s="351"/>
      <c r="BJ276" s="351"/>
      <c r="BK276" s="351"/>
      <c r="BL276" s="351"/>
      <c r="BM276" s="351"/>
      <c r="BN276" s="351"/>
      <c r="BO276" s="351"/>
      <c r="BP276" s="351"/>
      <c r="BQ276" s="351"/>
      <c r="BR276" s="351"/>
      <c r="BS276" s="351"/>
      <c r="BT276" s="351"/>
      <c r="BU276" s="351"/>
      <c r="BV276" s="351"/>
      <c r="BW276" s="351"/>
      <c r="BX276" s="351"/>
      <c r="BY276" s="351"/>
      <c r="BZ276" s="351"/>
      <c r="CA276" s="351"/>
      <c r="CB276" s="351"/>
      <c r="CC276" s="351"/>
      <c r="CD276" s="351"/>
      <c r="CE276" s="351"/>
      <c r="CF276" s="351"/>
      <c r="CG276" s="351"/>
      <c r="CH276" s="351"/>
      <c r="CI276" s="351"/>
      <c r="CJ276" s="351"/>
      <c r="CK276" s="351"/>
      <c r="CL276" s="351"/>
      <c r="CM276" s="351"/>
      <c r="CN276" s="351"/>
      <c r="CO276" s="351"/>
      <c r="CP276" s="351"/>
      <c r="CQ276" s="351"/>
      <c r="CR276" s="351"/>
      <c r="CS276" s="351"/>
      <c r="CT276" s="351"/>
      <c r="CU276" s="351"/>
      <c r="CV276" s="351"/>
      <c r="CW276" s="351"/>
      <c r="CX276" s="351"/>
      <c r="CY276" s="351"/>
      <c r="CZ276" s="351"/>
      <c r="DA276" s="351"/>
      <c r="DB276" s="351"/>
      <c r="DC276" s="351"/>
      <c r="DD276" s="351"/>
      <c r="DE276" s="351"/>
      <c r="DF276" s="351"/>
      <c r="DG276" s="351"/>
      <c r="DH276" s="351"/>
      <c r="DI276" s="351"/>
      <c r="DJ276" s="351"/>
      <c r="DK276" s="351"/>
      <c r="DL276" s="351"/>
      <c r="DM276" s="351"/>
      <c r="DN276" s="351"/>
      <c r="DO276" s="351"/>
      <c r="DP276" s="351"/>
      <c r="DQ276" s="351"/>
      <c r="DR276" s="351"/>
      <c r="DS276" s="351"/>
      <c r="DT276" s="351"/>
      <c r="DU276" s="351"/>
      <c r="DV276" s="351"/>
      <c r="DW276" s="351"/>
      <c r="DX276" s="351"/>
      <c r="DY276" s="351"/>
      <c r="DZ276" s="351"/>
      <c r="EA276" s="351"/>
      <c r="EB276" s="351"/>
      <c r="EC276" s="351"/>
      <c r="ED276" s="351"/>
      <c r="EE276" s="351"/>
      <c r="EF276" s="351"/>
      <c r="EG276" s="351"/>
      <c r="EH276" s="351"/>
      <c r="EI276" s="351"/>
      <c r="EJ276" s="351"/>
      <c r="EK276" s="351"/>
      <c r="EL276" s="351"/>
      <c r="EM276" s="351"/>
      <c r="EN276" s="351"/>
      <c r="EO276" s="351"/>
      <c r="EP276" s="351"/>
      <c r="EQ276" s="351"/>
      <c r="ER276" s="351"/>
      <c r="ES276" s="351"/>
      <c r="ET276" s="351"/>
      <c r="EU276" s="351"/>
      <c r="EV276" s="351"/>
      <c r="EW276" s="351"/>
      <c r="EX276" s="351"/>
    </row>
    <row r="277" spans="2:154" s="368" customFormat="1">
      <c r="B277" s="220"/>
      <c r="E277" s="220"/>
      <c r="I277" s="220"/>
      <c r="J277" s="351"/>
      <c r="K277" s="351"/>
      <c r="L277" s="351"/>
      <c r="M277" s="351"/>
      <c r="N277" s="351"/>
      <c r="O277" s="351"/>
      <c r="P277" s="351"/>
      <c r="Q277" s="351"/>
      <c r="R277" s="351"/>
      <c r="S277" s="351"/>
      <c r="T277" s="351"/>
      <c r="U277" s="351"/>
      <c r="V277" s="351"/>
      <c r="W277" s="351"/>
      <c r="X277" s="351"/>
      <c r="Y277" s="351"/>
      <c r="Z277" s="351"/>
      <c r="AA277" s="351"/>
      <c r="AB277" s="351"/>
      <c r="AC277" s="351"/>
      <c r="AD277" s="351"/>
      <c r="AE277" s="351"/>
      <c r="AF277" s="351"/>
      <c r="AG277" s="351"/>
      <c r="AH277" s="351"/>
      <c r="AI277" s="351"/>
      <c r="AJ277" s="351"/>
      <c r="AK277" s="351"/>
      <c r="AL277" s="351"/>
      <c r="AM277" s="351"/>
      <c r="AN277" s="351"/>
      <c r="AO277" s="351"/>
      <c r="AP277" s="351"/>
      <c r="AQ277" s="351"/>
      <c r="AR277" s="351"/>
      <c r="AS277" s="351"/>
      <c r="AT277" s="351"/>
      <c r="AU277" s="351"/>
      <c r="AV277" s="351"/>
      <c r="AW277" s="351"/>
      <c r="AX277" s="351"/>
      <c r="AY277" s="351"/>
      <c r="AZ277" s="351"/>
      <c r="BA277" s="351"/>
      <c r="BB277" s="351"/>
      <c r="BC277" s="351"/>
      <c r="BD277" s="351"/>
      <c r="BE277" s="351"/>
      <c r="BF277" s="351"/>
      <c r="BG277" s="351"/>
      <c r="BH277" s="351"/>
      <c r="BI277" s="351"/>
      <c r="BJ277" s="351"/>
      <c r="BK277" s="351"/>
      <c r="BL277" s="351"/>
      <c r="BM277" s="351"/>
      <c r="BN277" s="351"/>
      <c r="BO277" s="351"/>
      <c r="BP277" s="351"/>
      <c r="BQ277" s="351"/>
      <c r="BR277" s="351"/>
      <c r="BS277" s="351"/>
      <c r="BT277" s="351"/>
      <c r="BU277" s="351"/>
      <c r="BV277" s="351"/>
      <c r="BW277" s="351"/>
      <c r="BX277" s="351"/>
      <c r="BY277" s="351"/>
      <c r="BZ277" s="351"/>
      <c r="CA277" s="351"/>
      <c r="CB277" s="351"/>
      <c r="CC277" s="351"/>
      <c r="CD277" s="351"/>
      <c r="CE277" s="351"/>
      <c r="CF277" s="351"/>
      <c r="CG277" s="351"/>
      <c r="CH277" s="351"/>
      <c r="CI277" s="351"/>
      <c r="CJ277" s="351"/>
      <c r="CK277" s="351"/>
      <c r="CL277" s="351"/>
      <c r="CM277" s="351"/>
      <c r="CN277" s="351"/>
      <c r="CO277" s="351"/>
      <c r="CP277" s="351"/>
      <c r="CQ277" s="351"/>
      <c r="CR277" s="351"/>
      <c r="CS277" s="351"/>
      <c r="CT277" s="351"/>
      <c r="CU277" s="351"/>
      <c r="CV277" s="351"/>
      <c r="CW277" s="351"/>
      <c r="CX277" s="351"/>
      <c r="CY277" s="351"/>
      <c r="CZ277" s="351"/>
      <c r="DA277" s="351"/>
      <c r="DB277" s="351"/>
      <c r="DC277" s="351"/>
      <c r="DD277" s="351"/>
      <c r="DE277" s="351"/>
      <c r="DF277" s="351"/>
      <c r="DG277" s="351"/>
      <c r="DH277" s="351"/>
      <c r="DI277" s="351"/>
      <c r="DJ277" s="351"/>
      <c r="DK277" s="351"/>
      <c r="DL277" s="351"/>
      <c r="DM277" s="351"/>
      <c r="DN277" s="351"/>
      <c r="DO277" s="351"/>
      <c r="DP277" s="351"/>
      <c r="DQ277" s="351"/>
      <c r="DR277" s="351"/>
      <c r="DS277" s="351"/>
      <c r="DT277" s="351"/>
      <c r="DU277" s="351"/>
      <c r="DV277" s="351"/>
      <c r="DW277" s="351"/>
      <c r="DX277" s="351"/>
      <c r="DY277" s="351"/>
      <c r="DZ277" s="351"/>
      <c r="EA277" s="351"/>
      <c r="EB277" s="351"/>
      <c r="EC277" s="351"/>
      <c r="ED277" s="351"/>
      <c r="EE277" s="351"/>
      <c r="EF277" s="351"/>
      <c r="EG277" s="351"/>
      <c r="EH277" s="351"/>
      <c r="EI277" s="351"/>
      <c r="EJ277" s="351"/>
      <c r="EK277" s="351"/>
      <c r="EL277" s="351"/>
      <c r="EM277" s="351"/>
      <c r="EN277" s="351"/>
      <c r="EO277" s="351"/>
      <c r="EP277" s="351"/>
      <c r="EQ277" s="351"/>
      <c r="ER277" s="351"/>
      <c r="ES277" s="351"/>
      <c r="ET277" s="351"/>
      <c r="EU277" s="351"/>
      <c r="EV277" s="351"/>
      <c r="EW277" s="351"/>
      <c r="EX277" s="351"/>
    </row>
    <row r="278" spans="2:154" s="368" customFormat="1">
      <c r="B278" s="220"/>
      <c r="E278" s="220"/>
      <c r="I278" s="220"/>
      <c r="J278" s="351"/>
      <c r="K278" s="351"/>
      <c r="L278" s="351"/>
      <c r="M278" s="351"/>
      <c r="N278" s="351"/>
      <c r="O278" s="351"/>
      <c r="P278" s="351"/>
      <c r="Q278" s="351"/>
      <c r="R278" s="351"/>
      <c r="S278" s="351"/>
      <c r="T278" s="351"/>
      <c r="U278" s="351"/>
      <c r="V278" s="351"/>
      <c r="W278" s="351"/>
      <c r="X278" s="351"/>
      <c r="Y278" s="351"/>
      <c r="Z278" s="351"/>
      <c r="AA278" s="351"/>
      <c r="AB278" s="351"/>
      <c r="AC278" s="351"/>
      <c r="AD278" s="351"/>
      <c r="AE278" s="351"/>
      <c r="AF278" s="351"/>
      <c r="AG278" s="351"/>
      <c r="AH278" s="351"/>
      <c r="AI278" s="351"/>
      <c r="AJ278" s="351"/>
      <c r="AK278" s="351"/>
      <c r="AL278" s="351"/>
      <c r="AM278" s="351"/>
      <c r="AN278" s="351"/>
      <c r="AO278" s="351"/>
      <c r="AP278" s="351"/>
      <c r="AQ278" s="351"/>
      <c r="AR278" s="351"/>
      <c r="AS278" s="351"/>
      <c r="AT278" s="351"/>
      <c r="AU278" s="351"/>
      <c r="AV278" s="351"/>
      <c r="AW278" s="351"/>
      <c r="AX278" s="351"/>
      <c r="AY278" s="351"/>
      <c r="AZ278" s="351"/>
      <c r="BA278" s="351"/>
      <c r="BB278" s="351"/>
      <c r="BC278" s="351"/>
      <c r="BD278" s="351"/>
      <c r="BE278" s="351"/>
      <c r="BF278" s="351"/>
      <c r="BG278" s="351"/>
      <c r="BH278" s="351"/>
      <c r="BI278" s="351"/>
      <c r="BJ278" s="351"/>
      <c r="BK278" s="351"/>
      <c r="BL278" s="351"/>
      <c r="BM278" s="351"/>
      <c r="BN278" s="351"/>
      <c r="BO278" s="351"/>
      <c r="BP278" s="351"/>
      <c r="BQ278" s="351"/>
      <c r="BR278" s="351"/>
      <c r="BS278" s="351"/>
      <c r="BT278" s="351"/>
      <c r="BU278" s="351"/>
      <c r="BV278" s="351"/>
      <c r="BW278" s="351"/>
      <c r="BX278" s="351"/>
      <c r="BY278" s="351"/>
      <c r="BZ278" s="351"/>
      <c r="CA278" s="351"/>
      <c r="CB278" s="351"/>
      <c r="CC278" s="351"/>
      <c r="CD278" s="351"/>
      <c r="CE278" s="351"/>
      <c r="CF278" s="351"/>
      <c r="CG278" s="351"/>
      <c r="CH278" s="351"/>
      <c r="CI278" s="351"/>
      <c r="CJ278" s="351"/>
      <c r="CK278" s="351"/>
      <c r="CL278" s="351"/>
      <c r="CM278" s="351"/>
      <c r="CN278" s="351"/>
      <c r="CO278" s="351"/>
      <c r="CP278" s="351"/>
      <c r="CQ278" s="351"/>
      <c r="CR278" s="351"/>
      <c r="CS278" s="351"/>
      <c r="CT278" s="351"/>
      <c r="CU278" s="351"/>
      <c r="CV278" s="351"/>
      <c r="CW278" s="351"/>
      <c r="CX278" s="351"/>
      <c r="CY278" s="351"/>
      <c r="CZ278" s="351"/>
      <c r="DA278" s="351"/>
      <c r="DB278" s="351"/>
      <c r="DC278" s="351"/>
      <c r="DD278" s="351"/>
      <c r="DE278" s="351"/>
      <c r="DF278" s="351"/>
      <c r="DG278" s="351"/>
      <c r="DH278" s="351"/>
      <c r="DI278" s="351"/>
      <c r="DJ278" s="351"/>
      <c r="DK278" s="351"/>
      <c r="DL278" s="351"/>
      <c r="DM278" s="351"/>
      <c r="DN278" s="351"/>
      <c r="DO278" s="351"/>
      <c r="DP278" s="351"/>
      <c r="DQ278" s="351"/>
      <c r="DR278" s="351"/>
      <c r="DS278" s="351"/>
      <c r="DT278" s="351"/>
      <c r="DU278" s="351"/>
      <c r="DV278" s="351"/>
      <c r="DW278" s="351"/>
      <c r="DX278" s="351"/>
      <c r="DY278" s="351"/>
      <c r="DZ278" s="351"/>
      <c r="EA278" s="351"/>
      <c r="EB278" s="351"/>
      <c r="EC278" s="351"/>
      <c r="ED278" s="351"/>
      <c r="EE278" s="351"/>
      <c r="EF278" s="351"/>
      <c r="EG278" s="351"/>
      <c r="EH278" s="351"/>
      <c r="EI278" s="351"/>
      <c r="EJ278" s="351"/>
      <c r="EK278" s="351"/>
      <c r="EL278" s="351"/>
      <c r="EM278" s="351"/>
      <c r="EN278" s="351"/>
      <c r="EO278" s="351"/>
      <c r="EP278" s="351"/>
      <c r="EQ278" s="351"/>
      <c r="ER278" s="351"/>
      <c r="ES278" s="351"/>
      <c r="ET278" s="351"/>
      <c r="EU278" s="351"/>
      <c r="EV278" s="351"/>
      <c r="EW278" s="351"/>
      <c r="EX278" s="351"/>
    </row>
    <row r="279" spans="2:154" s="368" customFormat="1">
      <c r="B279" s="220"/>
      <c r="E279" s="220"/>
      <c r="I279" s="220"/>
      <c r="J279" s="351"/>
      <c r="K279" s="351"/>
      <c r="L279" s="351"/>
      <c r="M279" s="351"/>
      <c r="N279" s="351"/>
      <c r="O279" s="351"/>
      <c r="P279" s="351"/>
      <c r="Q279" s="351"/>
      <c r="R279" s="351"/>
      <c r="S279" s="351"/>
      <c r="T279" s="351"/>
      <c r="U279" s="351"/>
      <c r="V279" s="351"/>
      <c r="W279" s="351"/>
      <c r="X279" s="351"/>
      <c r="Y279" s="351"/>
      <c r="Z279" s="351"/>
      <c r="AA279" s="351"/>
      <c r="AB279" s="351"/>
      <c r="AC279" s="351"/>
      <c r="AD279" s="351"/>
      <c r="AE279" s="351"/>
      <c r="AF279" s="351"/>
      <c r="AG279" s="351"/>
      <c r="AH279" s="351"/>
      <c r="AI279" s="351"/>
      <c r="AJ279" s="351"/>
      <c r="AK279" s="351"/>
      <c r="AL279" s="351"/>
      <c r="AM279" s="351"/>
      <c r="AN279" s="351"/>
      <c r="AO279" s="351"/>
      <c r="AP279" s="351"/>
      <c r="AQ279" s="351"/>
      <c r="AR279" s="351"/>
      <c r="AS279" s="351"/>
      <c r="AT279" s="351"/>
      <c r="AU279" s="351"/>
      <c r="AV279" s="351"/>
      <c r="AW279" s="351"/>
      <c r="AX279" s="351"/>
      <c r="AY279" s="351"/>
      <c r="AZ279" s="351"/>
      <c r="BA279" s="351"/>
      <c r="BB279" s="351"/>
      <c r="BC279" s="351"/>
      <c r="BD279" s="351"/>
      <c r="BE279" s="351"/>
      <c r="BF279" s="351"/>
      <c r="BG279" s="351"/>
      <c r="BH279" s="351"/>
      <c r="BI279" s="351"/>
      <c r="BJ279" s="351"/>
      <c r="BK279" s="351"/>
      <c r="BL279" s="351"/>
      <c r="BM279" s="351"/>
      <c r="BN279" s="351"/>
      <c r="BO279" s="351"/>
      <c r="BP279" s="351"/>
      <c r="BQ279" s="351"/>
      <c r="BR279" s="351"/>
      <c r="BS279" s="351"/>
      <c r="BT279" s="351"/>
      <c r="BU279" s="351"/>
      <c r="BV279" s="351"/>
      <c r="BW279" s="351"/>
      <c r="BX279" s="351"/>
      <c r="BY279" s="351"/>
      <c r="BZ279" s="351"/>
      <c r="CA279" s="351"/>
      <c r="CB279" s="351"/>
      <c r="CC279" s="351"/>
      <c r="CD279" s="351"/>
      <c r="CE279" s="351"/>
      <c r="CF279" s="351"/>
      <c r="CG279" s="351"/>
      <c r="CH279" s="351"/>
      <c r="CI279" s="351"/>
      <c r="CJ279" s="351"/>
      <c r="CK279" s="351"/>
      <c r="CL279" s="351"/>
      <c r="CM279" s="351"/>
      <c r="CN279" s="351"/>
      <c r="CO279" s="351"/>
      <c r="CP279" s="351"/>
      <c r="CQ279" s="351"/>
      <c r="CR279" s="351"/>
      <c r="CS279" s="351"/>
      <c r="CT279" s="351"/>
      <c r="CU279" s="351"/>
      <c r="CV279" s="351"/>
      <c r="CW279" s="351"/>
      <c r="CX279" s="351"/>
      <c r="CY279" s="351"/>
      <c r="CZ279" s="351"/>
      <c r="DA279" s="351"/>
      <c r="DB279" s="351"/>
      <c r="DC279" s="351"/>
      <c r="DD279" s="351"/>
      <c r="DE279" s="351"/>
      <c r="DF279" s="351"/>
      <c r="DG279" s="351"/>
      <c r="DH279" s="351"/>
      <c r="DI279" s="351"/>
      <c r="DJ279" s="351"/>
      <c r="DK279" s="351"/>
      <c r="DL279" s="351"/>
      <c r="DM279" s="351"/>
      <c r="DN279" s="351"/>
      <c r="DO279" s="351"/>
      <c r="DP279" s="351"/>
      <c r="DQ279" s="351"/>
      <c r="DR279" s="351"/>
      <c r="DS279" s="351"/>
      <c r="DT279" s="351"/>
      <c r="DU279" s="351"/>
      <c r="DV279" s="351"/>
      <c r="DW279" s="351"/>
      <c r="DX279" s="351"/>
      <c r="DY279" s="351"/>
      <c r="DZ279" s="351"/>
      <c r="EA279" s="351"/>
      <c r="EB279" s="351"/>
      <c r="EC279" s="351"/>
      <c r="ED279" s="351"/>
      <c r="EE279" s="351"/>
      <c r="EF279" s="351"/>
      <c r="EG279" s="351"/>
      <c r="EH279" s="351"/>
      <c r="EI279" s="351"/>
      <c r="EJ279" s="351"/>
      <c r="EK279" s="351"/>
      <c r="EL279" s="351"/>
      <c r="EM279" s="351"/>
      <c r="EN279" s="351"/>
      <c r="EO279" s="351"/>
      <c r="EP279" s="351"/>
      <c r="EQ279" s="351"/>
      <c r="ER279" s="351"/>
      <c r="ES279" s="351"/>
      <c r="ET279" s="351"/>
      <c r="EU279" s="351"/>
      <c r="EV279" s="351"/>
      <c r="EW279" s="351"/>
      <c r="EX279" s="351"/>
    </row>
    <row r="280" spans="2:154" s="368" customFormat="1">
      <c r="B280" s="220"/>
      <c r="E280" s="220"/>
      <c r="I280" s="220"/>
      <c r="J280" s="351"/>
      <c r="K280" s="351"/>
      <c r="L280" s="351"/>
      <c r="M280" s="351"/>
      <c r="N280" s="351"/>
      <c r="O280" s="351"/>
      <c r="P280" s="351"/>
      <c r="Q280" s="351"/>
      <c r="R280" s="351"/>
      <c r="S280" s="351"/>
      <c r="T280" s="351"/>
      <c r="U280" s="351"/>
      <c r="V280" s="351"/>
      <c r="W280" s="351"/>
      <c r="X280" s="351"/>
      <c r="Y280" s="351"/>
      <c r="Z280" s="351"/>
      <c r="AA280" s="351"/>
      <c r="AB280" s="351"/>
      <c r="AC280" s="351"/>
      <c r="AD280" s="351"/>
      <c r="AE280" s="351"/>
      <c r="AF280" s="351"/>
      <c r="AG280" s="351"/>
      <c r="AH280" s="351"/>
      <c r="AI280" s="351"/>
      <c r="AJ280" s="351"/>
      <c r="AK280" s="351"/>
      <c r="AL280" s="351"/>
      <c r="AM280" s="351"/>
      <c r="AN280" s="351"/>
      <c r="AO280" s="351"/>
      <c r="AP280" s="351"/>
      <c r="AQ280" s="351"/>
      <c r="AR280" s="351"/>
      <c r="AS280" s="351"/>
      <c r="AT280" s="351"/>
      <c r="AU280" s="351"/>
      <c r="AV280" s="351"/>
      <c r="AW280" s="351"/>
      <c r="AX280" s="351"/>
      <c r="AY280" s="351"/>
      <c r="AZ280" s="351"/>
      <c r="BA280" s="351"/>
      <c r="BB280" s="351"/>
      <c r="BC280" s="351"/>
      <c r="BD280" s="351"/>
      <c r="BE280" s="351"/>
      <c r="BF280" s="351"/>
      <c r="BG280" s="351"/>
      <c r="BH280" s="351"/>
      <c r="BI280" s="351"/>
      <c r="BJ280" s="351"/>
      <c r="BK280" s="351"/>
      <c r="BL280" s="351"/>
      <c r="BM280" s="351"/>
      <c r="BN280" s="351"/>
      <c r="BO280" s="351"/>
      <c r="BP280" s="351"/>
      <c r="BQ280" s="351"/>
      <c r="BR280" s="351"/>
      <c r="BS280" s="351"/>
      <c r="BT280" s="351"/>
      <c r="BU280" s="351"/>
      <c r="BV280" s="351"/>
      <c r="BW280" s="351"/>
      <c r="BX280" s="351"/>
      <c r="BY280" s="351"/>
      <c r="BZ280" s="351"/>
      <c r="CA280" s="351"/>
      <c r="CB280" s="351"/>
      <c r="CC280" s="351"/>
      <c r="CD280" s="351"/>
      <c r="CE280" s="351"/>
      <c r="CF280" s="351"/>
      <c r="CG280" s="351"/>
      <c r="CH280" s="351"/>
      <c r="CI280" s="351"/>
      <c r="CJ280" s="351"/>
      <c r="CK280" s="351"/>
      <c r="CL280" s="351"/>
      <c r="CM280" s="351"/>
      <c r="CN280" s="351"/>
      <c r="CO280" s="351"/>
      <c r="CP280" s="351"/>
      <c r="CQ280" s="351"/>
      <c r="CR280" s="351"/>
      <c r="CS280" s="351"/>
      <c r="CT280" s="351"/>
      <c r="CU280" s="351"/>
      <c r="CV280" s="351"/>
      <c r="CW280" s="351"/>
      <c r="CX280" s="351"/>
      <c r="CY280" s="351"/>
      <c r="CZ280" s="351"/>
      <c r="DA280" s="351"/>
      <c r="DB280" s="351"/>
      <c r="DC280" s="351"/>
      <c r="DD280" s="351"/>
      <c r="DE280" s="351"/>
      <c r="DF280" s="351"/>
      <c r="DG280" s="351"/>
      <c r="DH280" s="351"/>
      <c r="DI280" s="351"/>
      <c r="DJ280" s="351"/>
      <c r="DK280" s="351"/>
      <c r="DL280" s="351"/>
      <c r="DM280" s="351"/>
      <c r="DN280" s="351"/>
      <c r="DO280" s="351"/>
      <c r="DP280" s="351"/>
      <c r="DQ280" s="351"/>
      <c r="DR280" s="351"/>
      <c r="DS280" s="351"/>
      <c r="DT280" s="351"/>
      <c r="DU280" s="351"/>
      <c r="DV280" s="351"/>
      <c r="DW280" s="351"/>
      <c r="DX280" s="351"/>
      <c r="DY280" s="351"/>
      <c r="DZ280" s="351"/>
      <c r="EA280" s="351"/>
      <c r="EB280" s="351"/>
      <c r="EC280" s="351"/>
      <c r="ED280" s="351"/>
      <c r="EE280" s="351"/>
      <c r="EF280" s="351"/>
      <c r="EG280" s="351"/>
      <c r="EH280" s="351"/>
      <c r="EI280" s="351"/>
      <c r="EJ280" s="351"/>
      <c r="EK280" s="351"/>
      <c r="EL280" s="351"/>
      <c r="EM280" s="351"/>
      <c r="EN280" s="351"/>
      <c r="EO280" s="351"/>
      <c r="EP280" s="351"/>
      <c r="EQ280" s="351"/>
      <c r="ER280" s="351"/>
      <c r="ES280" s="351"/>
      <c r="ET280" s="351"/>
      <c r="EU280" s="351"/>
      <c r="EV280" s="351"/>
      <c r="EW280" s="351"/>
      <c r="EX280" s="351"/>
    </row>
    <row r="281" spans="2:154" s="368" customFormat="1">
      <c r="B281" s="220"/>
      <c r="E281" s="220"/>
      <c r="I281" s="220"/>
      <c r="J281" s="351"/>
      <c r="K281" s="351"/>
      <c r="L281" s="351"/>
      <c r="M281" s="351"/>
      <c r="N281" s="351"/>
      <c r="O281" s="351"/>
      <c r="P281" s="351"/>
      <c r="Q281" s="351"/>
      <c r="R281" s="351"/>
      <c r="S281" s="351"/>
      <c r="T281" s="351"/>
      <c r="U281" s="351"/>
      <c r="V281" s="351"/>
      <c r="W281" s="351"/>
      <c r="X281" s="351"/>
      <c r="Y281" s="351"/>
      <c r="Z281" s="351"/>
      <c r="AA281" s="351"/>
      <c r="AB281" s="351"/>
      <c r="AC281" s="351"/>
      <c r="AD281" s="351"/>
      <c r="AE281" s="351"/>
      <c r="AF281" s="351"/>
      <c r="AG281" s="351"/>
      <c r="AH281" s="351"/>
      <c r="AI281" s="351"/>
      <c r="AJ281" s="351"/>
      <c r="AK281" s="351"/>
      <c r="AL281" s="351"/>
      <c r="AM281" s="351"/>
      <c r="AN281" s="351"/>
      <c r="AO281" s="351"/>
      <c r="AP281" s="351"/>
      <c r="AQ281" s="351"/>
      <c r="AR281" s="351"/>
      <c r="AS281" s="351"/>
      <c r="AT281" s="351"/>
      <c r="AU281" s="351"/>
      <c r="AV281" s="351"/>
      <c r="AW281" s="351"/>
      <c r="AX281" s="351"/>
      <c r="AY281" s="351"/>
      <c r="AZ281" s="351"/>
      <c r="BA281" s="351"/>
      <c r="BB281" s="351"/>
      <c r="BC281" s="351"/>
      <c r="BD281" s="351"/>
      <c r="BE281" s="351"/>
      <c r="BF281" s="351"/>
      <c r="BG281" s="351"/>
      <c r="BH281" s="351"/>
      <c r="BI281" s="351"/>
      <c r="BJ281" s="351"/>
      <c r="BK281" s="351"/>
      <c r="BL281" s="351"/>
      <c r="BM281" s="351"/>
      <c r="BN281" s="351"/>
      <c r="BO281" s="351"/>
      <c r="BP281" s="351"/>
      <c r="BQ281" s="351"/>
      <c r="BR281" s="351"/>
      <c r="BS281" s="351"/>
      <c r="BT281" s="351"/>
      <c r="BU281" s="351"/>
      <c r="BV281" s="351"/>
      <c r="BW281" s="351"/>
      <c r="BX281" s="351"/>
      <c r="BY281" s="351"/>
      <c r="BZ281" s="351"/>
      <c r="CA281" s="351"/>
      <c r="CB281" s="351"/>
      <c r="CC281" s="351"/>
      <c r="CD281" s="351"/>
      <c r="CE281" s="351"/>
      <c r="CF281" s="351"/>
      <c r="CG281" s="351"/>
      <c r="CH281" s="351"/>
      <c r="CI281" s="351"/>
      <c r="CJ281" s="351"/>
      <c r="CK281" s="351"/>
      <c r="CL281" s="351"/>
      <c r="CM281" s="351"/>
      <c r="CN281" s="351"/>
      <c r="CO281" s="351"/>
      <c r="CP281" s="351"/>
      <c r="CQ281" s="351"/>
      <c r="CR281" s="351"/>
      <c r="CS281" s="351"/>
      <c r="CT281" s="351"/>
      <c r="CU281" s="351"/>
      <c r="CV281" s="351"/>
      <c r="CW281" s="351"/>
      <c r="CX281" s="351"/>
      <c r="CY281" s="351"/>
      <c r="CZ281" s="351"/>
      <c r="DA281" s="351"/>
      <c r="DB281" s="351"/>
      <c r="DC281" s="351"/>
      <c r="DD281" s="351"/>
      <c r="DE281" s="351"/>
      <c r="DF281" s="351"/>
      <c r="DG281" s="351"/>
      <c r="DH281" s="351"/>
      <c r="DI281" s="351"/>
      <c r="DJ281" s="351"/>
      <c r="DK281" s="351"/>
      <c r="DL281" s="351"/>
      <c r="DM281" s="351"/>
      <c r="DN281" s="351"/>
      <c r="DO281" s="351"/>
      <c r="DP281" s="351"/>
      <c r="DQ281" s="351"/>
      <c r="DR281" s="351"/>
      <c r="DS281" s="351"/>
      <c r="DT281" s="351"/>
      <c r="DU281" s="351"/>
      <c r="DV281" s="351"/>
      <c r="DW281" s="351"/>
      <c r="DX281" s="351"/>
      <c r="DY281" s="351"/>
      <c r="DZ281" s="351"/>
      <c r="EA281" s="351"/>
      <c r="EB281" s="351"/>
      <c r="EC281" s="351"/>
      <c r="ED281" s="351"/>
      <c r="EE281" s="351"/>
      <c r="EF281" s="351"/>
      <c r="EG281" s="351"/>
      <c r="EH281" s="351"/>
      <c r="EI281" s="351"/>
      <c r="EJ281" s="351"/>
      <c r="EK281" s="351"/>
      <c r="EL281" s="351"/>
      <c r="EM281" s="351"/>
      <c r="EN281" s="351"/>
      <c r="EO281" s="351"/>
      <c r="EP281" s="351"/>
      <c r="EQ281" s="351"/>
      <c r="ER281" s="351"/>
      <c r="ES281" s="351"/>
      <c r="ET281" s="351"/>
      <c r="EU281" s="351"/>
      <c r="EV281" s="351"/>
      <c r="EW281" s="351"/>
      <c r="EX281" s="351"/>
    </row>
    <row r="282" spans="2:154" s="368" customFormat="1">
      <c r="B282" s="220"/>
      <c r="E282" s="220"/>
      <c r="I282" s="220"/>
      <c r="J282" s="351"/>
      <c r="K282" s="351"/>
      <c r="L282" s="351"/>
      <c r="M282" s="351"/>
      <c r="N282" s="351"/>
      <c r="O282" s="351"/>
      <c r="P282" s="351"/>
      <c r="Q282" s="351"/>
      <c r="R282" s="351"/>
      <c r="S282" s="351"/>
      <c r="T282" s="351"/>
      <c r="U282" s="351"/>
      <c r="V282" s="351"/>
      <c r="W282" s="351"/>
      <c r="X282" s="351"/>
      <c r="Y282" s="351"/>
      <c r="Z282" s="351"/>
      <c r="AA282" s="351"/>
      <c r="AB282" s="351"/>
      <c r="AC282" s="351"/>
      <c r="AD282" s="351"/>
      <c r="AE282" s="351"/>
      <c r="AF282" s="351"/>
      <c r="AG282" s="351"/>
      <c r="AH282" s="351"/>
      <c r="AI282" s="351"/>
      <c r="AJ282" s="351"/>
      <c r="AK282" s="351"/>
      <c r="AL282" s="351"/>
      <c r="AM282" s="351"/>
      <c r="AN282" s="351"/>
      <c r="AO282" s="351"/>
      <c r="AP282" s="351"/>
      <c r="AQ282" s="351"/>
      <c r="AR282" s="351"/>
      <c r="AS282" s="351"/>
      <c r="AT282" s="351"/>
      <c r="AU282" s="351"/>
      <c r="AV282" s="351"/>
      <c r="AW282" s="351"/>
      <c r="AX282" s="351"/>
      <c r="AY282" s="351"/>
      <c r="AZ282" s="351"/>
      <c r="BA282" s="351"/>
      <c r="BB282" s="351"/>
      <c r="BC282" s="351"/>
      <c r="BD282" s="351"/>
      <c r="BE282" s="351"/>
      <c r="BF282" s="351"/>
      <c r="BG282" s="351"/>
      <c r="BH282" s="351"/>
      <c r="BI282" s="351"/>
      <c r="BJ282" s="351"/>
      <c r="BK282" s="351"/>
      <c r="BL282" s="351"/>
      <c r="BM282" s="351"/>
      <c r="BN282" s="351"/>
      <c r="BO282" s="351"/>
      <c r="BP282" s="351"/>
      <c r="BQ282" s="351"/>
      <c r="BR282" s="351"/>
      <c r="BS282" s="351"/>
      <c r="BT282" s="351"/>
      <c r="BU282" s="351"/>
      <c r="BV282" s="351"/>
      <c r="BW282" s="351"/>
      <c r="BX282" s="351"/>
      <c r="BY282" s="351"/>
      <c r="BZ282" s="351"/>
      <c r="CA282" s="351"/>
      <c r="CB282" s="351"/>
      <c r="CC282" s="351"/>
      <c r="CD282" s="351"/>
      <c r="CE282" s="351"/>
      <c r="CF282" s="351"/>
      <c r="CG282" s="351"/>
      <c r="CH282" s="351"/>
      <c r="CI282" s="351"/>
      <c r="CJ282" s="351"/>
      <c r="CK282" s="351"/>
      <c r="CL282" s="351"/>
      <c r="CM282" s="351"/>
      <c r="CN282" s="351"/>
      <c r="CO282" s="351"/>
      <c r="CP282" s="351"/>
      <c r="CQ282" s="351"/>
      <c r="CR282" s="351"/>
      <c r="CS282" s="351"/>
      <c r="CT282" s="351"/>
      <c r="CU282" s="351"/>
      <c r="CV282" s="351"/>
      <c r="CW282" s="351"/>
      <c r="CX282" s="351"/>
      <c r="CY282" s="351"/>
      <c r="CZ282" s="351"/>
      <c r="DA282" s="351"/>
      <c r="DB282" s="351"/>
      <c r="DC282" s="351"/>
      <c r="DD282" s="351"/>
      <c r="DE282" s="351"/>
      <c r="DF282" s="351"/>
      <c r="DG282" s="351"/>
      <c r="DH282" s="351"/>
      <c r="DI282" s="351"/>
      <c r="DJ282" s="351"/>
      <c r="DK282" s="351"/>
      <c r="DL282" s="351"/>
      <c r="DM282" s="351"/>
      <c r="DN282" s="351"/>
      <c r="DO282" s="351"/>
      <c r="DP282" s="351"/>
      <c r="DQ282" s="351"/>
      <c r="DR282" s="351"/>
      <c r="DS282" s="351"/>
      <c r="DT282" s="351"/>
      <c r="DU282" s="351"/>
      <c r="DV282" s="351"/>
      <c r="DW282" s="351"/>
      <c r="DX282" s="351"/>
      <c r="DY282" s="351"/>
      <c r="DZ282" s="351"/>
      <c r="EA282" s="351"/>
      <c r="EB282" s="351"/>
      <c r="EC282" s="351"/>
      <c r="ED282" s="351"/>
      <c r="EE282" s="351"/>
      <c r="EF282" s="351"/>
      <c r="EG282" s="351"/>
      <c r="EH282" s="351"/>
      <c r="EI282" s="351"/>
      <c r="EJ282" s="351"/>
      <c r="EK282" s="351"/>
      <c r="EL282" s="351"/>
      <c r="EM282" s="351"/>
      <c r="EN282" s="351"/>
      <c r="EO282" s="351"/>
      <c r="EP282" s="351"/>
      <c r="EQ282" s="351"/>
      <c r="ER282" s="351"/>
      <c r="ES282" s="351"/>
      <c r="ET282" s="351"/>
      <c r="EU282" s="351"/>
      <c r="EV282" s="351"/>
      <c r="EW282" s="351"/>
      <c r="EX282" s="351"/>
    </row>
    <row r="283" spans="2:154" s="368" customFormat="1">
      <c r="B283" s="220"/>
      <c r="E283" s="220"/>
      <c r="I283" s="220"/>
      <c r="J283" s="351"/>
      <c r="K283" s="351"/>
      <c r="L283" s="351"/>
      <c r="M283" s="351"/>
      <c r="N283" s="351"/>
      <c r="O283" s="351"/>
      <c r="P283" s="351"/>
      <c r="Q283" s="351"/>
      <c r="R283" s="351"/>
      <c r="S283" s="351"/>
      <c r="T283" s="351"/>
      <c r="U283" s="351"/>
      <c r="V283" s="351"/>
      <c r="W283" s="351"/>
      <c r="X283" s="351"/>
      <c r="Y283" s="351"/>
      <c r="Z283" s="351"/>
      <c r="AA283" s="351"/>
      <c r="AB283" s="351"/>
      <c r="AC283" s="351"/>
      <c r="AD283" s="351"/>
      <c r="AE283" s="351"/>
      <c r="AF283" s="351"/>
      <c r="AG283" s="351"/>
      <c r="AH283" s="351"/>
      <c r="AI283" s="351"/>
      <c r="AJ283" s="351"/>
      <c r="AK283" s="351"/>
      <c r="AL283" s="351"/>
      <c r="AM283" s="351"/>
      <c r="AN283" s="351"/>
      <c r="AO283" s="351"/>
      <c r="AP283" s="351"/>
      <c r="AQ283" s="351"/>
      <c r="AR283" s="351"/>
      <c r="AS283" s="351"/>
      <c r="AT283" s="351"/>
      <c r="AU283" s="351"/>
      <c r="AV283" s="351"/>
      <c r="AW283" s="351"/>
      <c r="AX283" s="351"/>
      <c r="AY283" s="351"/>
      <c r="AZ283" s="351"/>
      <c r="BA283" s="351"/>
      <c r="BB283" s="351"/>
      <c r="BC283" s="351"/>
      <c r="BD283" s="351"/>
      <c r="BE283" s="351"/>
      <c r="BF283" s="351"/>
      <c r="BG283" s="351"/>
      <c r="BH283" s="351"/>
      <c r="BI283" s="351"/>
      <c r="BJ283" s="351"/>
      <c r="BK283" s="351"/>
      <c r="BL283" s="351"/>
      <c r="BM283" s="351"/>
      <c r="BN283" s="351"/>
      <c r="BO283" s="351"/>
      <c r="BP283" s="351"/>
      <c r="BQ283" s="351"/>
      <c r="BR283" s="351"/>
      <c r="BS283" s="351"/>
      <c r="BT283" s="351"/>
      <c r="BU283" s="351"/>
      <c r="BV283" s="351"/>
      <c r="BW283" s="351"/>
      <c r="BX283" s="351"/>
      <c r="BY283" s="351"/>
      <c r="BZ283" s="351"/>
      <c r="CA283" s="351"/>
      <c r="CB283" s="351"/>
      <c r="CC283" s="351"/>
      <c r="CD283" s="351"/>
      <c r="CE283" s="351"/>
      <c r="CF283" s="351"/>
      <c r="CG283" s="351"/>
      <c r="CH283" s="351"/>
      <c r="CI283" s="351"/>
      <c r="CJ283" s="351"/>
      <c r="CK283" s="351"/>
      <c r="CL283" s="351"/>
      <c r="CM283" s="351"/>
      <c r="CN283" s="351"/>
      <c r="CO283" s="351"/>
      <c r="CP283" s="351"/>
      <c r="CQ283" s="351"/>
      <c r="CR283" s="351"/>
      <c r="CS283" s="351"/>
      <c r="CT283" s="351"/>
      <c r="CU283" s="351"/>
      <c r="CV283" s="351"/>
      <c r="CW283" s="351"/>
      <c r="CX283" s="351"/>
      <c r="CY283" s="351"/>
      <c r="CZ283" s="351"/>
      <c r="DA283" s="351"/>
      <c r="DB283" s="351"/>
      <c r="DC283" s="351"/>
      <c r="DD283" s="351"/>
      <c r="DE283" s="351"/>
      <c r="DF283" s="351"/>
      <c r="DG283" s="351"/>
      <c r="DH283" s="351"/>
      <c r="DI283" s="351"/>
      <c r="DJ283" s="351"/>
      <c r="DK283" s="351"/>
      <c r="DL283" s="351"/>
      <c r="DM283" s="351"/>
      <c r="DN283" s="351"/>
      <c r="DO283" s="351"/>
      <c r="DP283" s="351"/>
      <c r="DQ283" s="351"/>
      <c r="DR283" s="351"/>
      <c r="DS283" s="351"/>
      <c r="DT283" s="351"/>
      <c r="DU283" s="351"/>
      <c r="DV283" s="351"/>
      <c r="DW283" s="351"/>
      <c r="DX283" s="351"/>
      <c r="DY283" s="351"/>
      <c r="DZ283" s="351"/>
      <c r="EA283" s="351"/>
      <c r="EB283" s="351"/>
      <c r="EC283" s="351"/>
      <c r="ED283" s="351"/>
      <c r="EE283" s="351"/>
      <c r="EF283" s="351"/>
      <c r="EG283" s="351"/>
      <c r="EH283" s="351"/>
      <c r="EI283" s="351"/>
      <c r="EJ283" s="351"/>
      <c r="EK283" s="351"/>
      <c r="EL283" s="351"/>
      <c r="EM283" s="351"/>
      <c r="EN283" s="351"/>
      <c r="EO283" s="351"/>
      <c r="EP283" s="351"/>
      <c r="EQ283" s="351"/>
      <c r="ER283" s="351"/>
      <c r="ES283" s="351"/>
      <c r="ET283" s="351"/>
      <c r="EU283" s="351"/>
      <c r="EV283" s="351"/>
      <c r="EW283" s="351"/>
      <c r="EX283" s="351"/>
    </row>
    <row r="284" spans="2:154" s="368" customFormat="1">
      <c r="B284" s="220"/>
      <c r="E284" s="220"/>
      <c r="I284" s="220"/>
      <c r="J284" s="351"/>
      <c r="K284" s="351"/>
      <c r="L284" s="351"/>
      <c r="M284" s="351"/>
      <c r="N284" s="351"/>
      <c r="O284" s="351"/>
      <c r="P284" s="351"/>
      <c r="Q284" s="351"/>
      <c r="R284" s="351"/>
      <c r="S284" s="351"/>
      <c r="T284" s="351"/>
      <c r="U284" s="351"/>
      <c r="V284" s="351"/>
      <c r="W284" s="351"/>
      <c r="X284" s="351"/>
      <c r="Y284" s="351"/>
      <c r="Z284" s="351"/>
      <c r="AA284" s="351"/>
      <c r="AB284" s="351"/>
      <c r="AC284" s="351"/>
      <c r="AD284" s="351"/>
      <c r="AE284" s="351"/>
      <c r="AF284" s="351"/>
      <c r="AG284" s="351"/>
      <c r="AH284" s="351"/>
      <c r="AI284" s="351"/>
      <c r="AJ284" s="351"/>
      <c r="AK284" s="351"/>
      <c r="AL284" s="351"/>
      <c r="AM284" s="351"/>
      <c r="AN284" s="351"/>
      <c r="AO284" s="351"/>
      <c r="AP284" s="351"/>
      <c r="AQ284" s="351"/>
      <c r="AR284" s="351"/>
      <c r="AS284" s="351"/>
      <c r="AT284" s="351"/>
      <c r="AU284" s="351"/>
      <c r="AV284" s="351"/>
      <c r="AW284" s="351"/>
      <c r="AX284" s="351"/>
      <c r="AY284" s="351"/>
      <c r="AZ284" s="351"/>
      <c r="BA284" s="351"/>
      <c r="BB284" s="351"/>
      <c r="BC284" s="351"/>
      <c r="BD284" s="351"/>
      <c r="BE284" s="351"/>
      <c r="BF284" s="351"/>
      <c r="BG284" s="351"/>
      <c r="BH284" s="351"/>
      <c r="BI284" s="351"/>
      <c r="BJ284" s="351"/>
      <c r="BK284" s="351"/>
      <c r="BL284" s="351"/>
      <c r="BM284" s="351"/>
      <c r="BN284" s="351"/>
      <c r="BO284" s="351"/>
      <c r="BP284" s="351"/>
      <c r="BQ284" s="351"/>
      <c r="BR284" s="351"/>
      <c r="BS284" s="351"/>
      <c r="BT284" s="351"/>
      <c r="BU284" s="351"/>
      <c r="BV284" s="351"/>
      <c r="BW284" s="351"/>
      <c r="BX284" s="351"/>
      <c r="BY284" s="351"/>
      <c r="BZ284" s="351"/>
      <c r="CA284" s="351"/>
      <c r="CB284" s="351"/>
      <c r="CC284" s="351"/>
      <c r="CD284" s="351"/>
      <c r="CE284" s="351"/>
      <c r="CF284" s="351"/>
      <c r="CG284" s="351"/>
      <c r="CH284" s="351"/>
      <c r="CI284" s="351"/>
      <c r="CJ284" s="351"/>
      <c r="CK284" s="351"/>
      <c r="CL284" s="351"/>
      <c r="CM284" s="351"/>
      <c r="CN284" s="351"/>
      <c r="CO284" s="351"/>
      <c r="CP284" s="351"/>
      <c r="CQ284" s="351"/>
      <c r="CR284" s="351"/>
      <c r="CS284" s="351"/>
      <c r="CT284" s="351"/>
      <c r="CU284" s="351"/>
      <c r="CV284" s="351"/>
      <c r="CW284" s="351"/>
      <c r="CX284" s="351"/>
      <c r="CY284" s="351"/>
      <c r="CZ284" s="351"/>
      <c r="DA284" s="351"/>
      <c r="DB284" s="351"/>
      <c r="DC284" s="351"/>
      <c r="DD284" s="351"/>
      <c r="DE284" s="351"/>
      <c r="DF284" s="351"/>
      <c r="DG284" s="351"/>
      <c r="DH284" s="351"/>
      <c r="DI284" s="351"/>
      <c r="DJ284" s="351"/>
      <c r="DK284" s="351"/>
      <c r="DL284" s="351"/>
      <c r="DM284" s="351"/>
      <c r="DN284" s="351"/>
      <c r="DO284" s="351"/>
      <c r="DP284" s="351"/>
      <c r="DQ284" s="351"/>
      <c r="DR284" s="351"/>
      <c r="DS284" s="351"/>
      <c r="DT284" s="351"/>
      <c r="DU284" s="351"/>
      <c r="DV284" s="351"/>
      <c r="DW284" s="351"/>
      <c r="DX284" s="351"/>
      <c r="DY284" s="351"/>
      <c r="DZ284" s="351"/>
      <c r="EA284" s="351"/>
      <c r="EB284" s="351"/>
      <c r="EC284" s="351"/>
      <c r="ED284" s="351"/>
      <c r="EE284" s="351"/>
      <c r="EF284" s="351"/>
      <c r="EG284" s="351"/>
      <c r="EH284" s="351"/>
      <c r="EI284" s="351"/>
      <c r="EJ284" s="351"/>
      <c r="EK284" s="351"/>
      <c r="EL284" s="351"/>
      <c r="EM284" s="351"/>
      <c r="EN284" s="351"/>
      <c r="EO284" s="351"/>
      <c r="EP284" s="351"/>
      <c r="EQ284" s="351"/>
      <c r="ER284" s="351"/>
      <c r="ES284" s="351"/>
      <c r="ET284" s="351"/>
      <c r="EU284" s="351"/>
      <c r="EV284" s="351"/>
      <c r="EW284" s="351"/>
      <c r="EX284" s="351"/>
    </row>
    <row r="285" spans="2:154" s="368" customFormat="1">
      <c r="B285" s="220"/>
      <c r="E285" s="220"/>
      <c r="I285" s="220"/>
      <c r="J285" s="351"/>
      <c r="K285" s="351"/>
      <c r="L285" s="351"/>
      <c r="M285" s="351"/>
      <c r="N285" s="351"/>
      <c r="O285" s="351"/>
      <c r="P285" s="351"/>
      <c r="Q285" s="351"/>
      <c r="R285" s="351"/>
      <c r="S285" s="351"/>
      <c r="T285" s="351"/>
      <c r="U285" s="351"/>
      <c r="V285" s="351"/>
      <c r="W285" s="351"/>
      <c r="X285" s="351"/>
      <c r="Y285" s="351"/>
      <c r="Z285" s="351"/>
      <c r="AA285" s="351"/>
      <c r="AB285" s="351"/>
      <c r="AC285" s="351"/>
      <c r="AD285" s="351"/>
      <c r="AE285" s="351"/>
      <c r="AF285" s="351"/>
      <c r="AG285" s="351"/>
      <c r="AH285" s="351"/>
      <c r="AI285" s="351"/>
      <c r="AJ285" s="351"/>
      <c r="AK285" s="351"/>
      <c r="AL285" s="351"/>
      <c r="AM285" s="351"/>
      <c r="AN285" s="351"/>
      <c r="AO285" s="351"/>
      <c r="AP285" s="351"/>
      <c r="AQ285" s="351"/>
      <c r="AR285" s="351"/>
      <c r="AS285" s="351"/>
      <c r="AT285" s="351"/>
      <c r="AU285" s="351"/>
      <c r="AV285" s="351"/>
      <c r="AW285" s="351"/>
      <c r="AX285" s="351"/>
      <c r="AY285" s="351"/>
      <c r="AZ285" s="351"/>
      <c r="BA285" s="351"/>
      <c r="BB285" s="351"/>
      <c r="BC285" s="351"/>
      <c r="BD285" s="351"/>
      <c r="BE285" s="351"/>
      <c r="BF285" s="351"/>
      <c r="BG285" s="351"/>
      <c r="BH285" s="351"/>
      <c r="BI285" s="351"/>
      <c r="BJ285" s="351"/>
      <c r="BK285" s="351"/>
      <c r="BL285" s="351"/>
      <c r="BM285" s="351"/>
      <c r="BN285" s="351"/>
      <c r="BO285" s="351"/>
      <c r="BP285" s="351"/>
      <c r="BQ285" s="351"/>
      <c r="BR285" s="351"/>
      <c r="BS285" s="351"/>
      <c r="BT285" s="351"/>
      <c r="BU285" s="351"/>
      <c r="BV285" s="351"/>
      <c r="BW285" s="351"/>
      <c r="BX285" s="351"/>
      <c r="BY285" s="351"/>
      <c r="BZ285" s="351"/>
      <c r="CA285" s="351"/>
      <c r="CB285" s="351"/>
      <c r="CC285" s="351"/>
      <c r="CD285" s="351"/>
      <c r="CE285" s="351"/>
      <c r="CF285" s="351"/>
      <c r="CG285" s="351"/>
      <c r="CH285" s="351"/>
      <c r="CI285" s="351"/>
      <c r="CJ285" s="351"/>
      <c r="CK285" s="351"/>
      <c r="CL285" s="351"/>
      <c r="CM285" s="351"/>
      <c r="CN285" s="351"/>
      <c r="CO285" s="351"/>
      <c r="CP285" s="351"/>
      <c r="CQ285" s="351"/>
      <c r="CR285" s="351"/>
      <c r="CS285" s="351"/>
      <c r="CT285" s="351"/>
      <c r="CU285" s="351"/>
      <c r="CV285" s="351"/>
      <c r="CW285" s="351"/>
      <c r="CX285" s="351"/>
      <c r="CY285" s="351"/>
      <c r="CZ285" s="351"/>
      <c r="DA285" s="351"/>
      <c r="DB285" s="351"/>
      <c r="DC285" s="351"/>
      <c r="DD285" s="351"/>
      <c r="DE285" s="351"/>
      <c r="DF285" s="351"/>
      <c r="DG285" s="351"/>
      <c r="DH285" s="351"/>
      <c r="DI285" s="351"/>
      <c r="DJ285" s="351"/>
      <c r="DK285" s="351"/>
      <c r="DL285" s="351"/>
      <c r="DM285" s="351"/>
      <c r="DN285" s="351"/>
      <c r="DO285" s="351"/>
      <c r="DP285" s="351"/>
      <c r="DQ285" s="351"/>
      <c r="DR285" s="351"/>
      <c r="DS285" s="351"/>
      <c r="DT285" s="351"/>
      <c r="DU285" s="351"/>
      <c r="DV285" s="351"/>
      <c r="DW285" s="351"/>
      <c r="DX285" s="351"/>
      <c r="DY285" s="351"/>
      <c r="DZ285" s="351"/>
      <c r="EA285" s="351"/>
      <c r="EB285" s="351"/>
      <c r="EC285" s="351"/>
      <c r="ED285" s="351"/>
      <c r="EE285" s="351"/>
      <c r="EF285" s="351"/>
      <c r="EG285" s="351"/>
      <c r="EH285" s="351"/>
      <c r="EI285" s="351"/>
      <c r="EJ285" s="351"/>
      <c r="EK285" s="351"/>
      <c r="EL285" s="351"/>
      <c r="EM285" s="351"/>
      <c r="EN285" s="351"/>
      <c r="EO285" s="351"/>
      <c r="EP285" s="351"/>
      <c r="EQ285" s="351"/>
      <c r="ER285" s="351"/>
      <c r="ES285" s="351"/>
      <c r="ET285" s="351"/>
      <c r="EU285" s="351"/>
      <c r="EV285" s="351"/>
      <c r="EW285" s="351"/>
      <c r="EX285" s="351"/>
    </row>
    <row r="286" spans="2:154" s="368" customFormat="1">
      <c r="B286" s="220"/>
      <c r="E286" s="220"/>
      <c r="I286" s="220"/>
      <c r="J286" s="351"/>
      <c r="K286" s="351"/>
      <c r="L286" s="351"/>
      <c r="M286" s="351"/>
      <c r="N286" s="351"/>
      <c r="O286" s="351"/>
      <c r="P286" s="351"/>
      <c r="Q286" s="351"/>
      <c r="R286" s="351"/>
      <c r="S286" s="351"/>
      <c r="T286" s="351"/>
      <c r="U286" s="351"/>
      <c r="V286" s="351"/>
      <c r="W286" s="351"/>
      <c r="X286" s="351"/>
      <c r="Y286" s="351"/>
      <c r="Z286" s="351"/>
      <c r="AA286" s="351"/>
      <c r="AB286" s="351"/>
      <c r="AC286" s="351"/>
      <c r="AD286" s="351"/>
      <c r="AE286" s="351"/>
      <c r="AF286" s="351"/>
      <c r="AG286" s="351"/>
      <c r="AH286" s="351"/>
      <c r="AI286" s="351"/>
      <c r="AJ286" s="351"/>
      <c r="AK286" s="351"/>
      <c r="AL286" s="351"/>
      <c r="AM286" s="351"/>
      <c r="AN286" s="351"/>
      <c r="AO286" s="351"/>
      <c r="AP286" s="351"/>
      <c r="AQ286" s="351"/>
      <c r="AR286" s="351"/>
      <c r="AS286" s="351"/>
      <c r="AT286" s="351"/>
      <c r="AU286" s="351"/>
      <c r="AV286" s="351"/>
      <c r="AW286" s="351"/>
      <c r="AX286" s="351"/>
      <c r="AY286" s="351"/>
      <c r="AZ286" s="351"/>
      <c r="BA286" s="351"/>
      <c r="BB286" s="351"/>
      <c r="BC286" s="351"/>
      <c r="BD286" s="351"/>
      <c r="BE286" s="351"/>
      <c r="BF286" s="351"/>
      <c r="BG286" s="351"/>
      <c r="BH286" s="351"/>
      <c r="BI286" s="351"/>
      <c r="BJ286" s="351"/>
      <c r="BK286" s="351"/>
      <c r="BL286" s="351"/>
      <c r="BM286" s="351"/>
      <c r="BN286" s="351"/>
      <c r="BO286" s="351"/>
      <c r="BP286" s="351"/>
      <c r="BQ286" s="351"/>
      <c r="BR286" s="351"/>
      <c r="BS286" s="351"/>
      <c r="BT286" s="351"/>
      <c r="BU286" s="351"/>
      <c r="BV286" s="351"/>
      <c r="BW286" s="351"/>
      <c r="BX286" s="351"/>
      <c r="BY286" s="351"/>
      <c r="BZ286" s="351"/>
      <c r="CA286" s="351"/>
      <c r="CB286" s="351"/>
      <c r="CC286" s="351"/>
      <c r="CD286" s="351"/>
      <c r="CE286" s="351"/>
      <c r="CF286" s="351"/>
      <c r="CG286" s="351"/>
      <c r="CH286" s="351"/>
      <c r="CI286" s="351"/>
      <c r="CJ286" s="351"/>
      <c r="CK286" s="351"/>
      <c r="CL286" s="351"/>
      <c r="CM286" s="351"/>
      <c r="CN286" s="351"/>
      <c r="CO286" s="351"/>
      <c r="CP286" s="351"/>
      <c r="CQ286" s="351"/>
      <c r="CR286" s="351"/>
      <c r="CS286" s="351"/>
      <c r="CT286" s="351"/>
      <c r="CU286" s="351"/>
      <c r="CV286" s="351"/>
      <c r="CW286" s="351"/>
      <c r="CX286" s="351"/>
      <c r="CY286" s="351"/>
      <c r="CZ286" s="351"/>
      <c r="DA286" s="351"/>
      <c r="DB286" s="351"/>
      <c r="DC286" s="351"/>
      <c r="DD286" s="351"/>
      <c r="DE286" s="351"/>
      <c r="DF286" s="351"/>
      <c r="DG286" s="351"/>
      <c r="DH286" s="351"/>
      <c r="DI286" s="351"/>
      <c r="DJ286" s="351"/>
      <c r="DK286" s="351"/>
      <c r="DL286" s="351"/>
      <c r="DM286" s="351"/>
      <c r="DN286" s="351"/>
      <c r="DO286" s="351"/>
      <c r="DP286" s="351"/>
      <c r="DQ286" s="351"/>
      <c r="DR286" s="351"/>
      <c r="DS286" s="351"/>
      <c r="DT286" s="351"/>
      <c r="DU286" s="351"/>
      <c r="DV286" s="351"/>
      <c r="DW286" s="351"/>
      <c r="DX286" s="351"/>
      <c r="DY286" s="351"/>
      <c r="DZ286" s="351"/>
      <c r="EA286" s="351"/>
      <c r="EB286" s="351"/>
      <c r="EC286" s="351"/>
      <c r="ED286" s="351"/>
      <c r="EE286" s="351"/>
      <c r="EF286" s="351"/>
      <c r="EG286" s="351"/>
      <c r="EH286" s="351"/>
      <c r="EI286" s="351"/>
      <c r="EJ286" s="351"/>
      <c r="EK286" s="351"/>
      <c r="EL286" s="351"/>
      <c r="EM286" s="351"/>
      <c r="EN286" s="351"/>
      <c r="EO286" s="351"/>
      <c r="EP286" s="351"/>
      <c r="EQ286" s="351"/>
      <c r="ER286" s="351"/>
      <c r="ES286" s="351"/>
      <c r="ET286" s="351"/>
      <c r="EU286" s="351"/>
      <c r="EV286" s="351"/>
      <c r="EW286" s="351"/>
      <c r="EX286" s="351"/>
    </row>
    <row r="287" spans="2:154" s="368" customFormat="1">
      <c r="B287" s="220"/>
      <c r="E287" s="220"/>
      <c r="I287" s="220"/>
      <c r="J287" s="351"/>
      <c r="K287" s="351"/>
      <c r="L287" s="351"/>
      <c r="M287" s="351"/>
      <c r="N287" s="351"/>
      <c r="O287" s="351"/>
      <c r="P287" s="351"/>
      <c r="Q287" s="351"/>
      <c r="R287" s="351"/>
      <c r="S287" s="351"/>
      <c r="T287" s="351"/>
      <c r="U287" s="351"/>
      <c r="V287" s="351"/>
      <c r="W287" s="351"/>
      <c r="X287" s="351"/>
      <c r="Y287" s="351"/>
      <c r="Z287" s="351"/>
      <c r="AA287" s="351"/>
      <c r="AB287" s="351"/>
      <c r="AC287" s="351"/>
      <c r="AD287" s="351"/>
      <c r="AE287" s="351"/>
      <c r="AF287" s="351"/>
      <c r="AG287" s="351"/>
      <c r="AH287" s="351"/>
      <c r="AI287" s="351"/>
      <c r="AJ287" s="351"/>
      <c r="AK287" s="351"/>
      <c r="AL287" s="351"/>
      <c r="AM287" s="351"/>
      <c r="AN287" s="351"/>
      <c r="AO287" s="351"/>
      <c r="AP287" s="351"/>
      <c r="AQ287" s="351"/>
      <c r="AR287" s="351"/>
      <c r="AS287" s="351"/>
      <c r="AT287" s="351"/>
      <c r="AU287" s="351"/>
      <c r="AV287" s="351"/>
      <c r="AW287" s="351"/>
      <c r="AX287" s="351"/>
      <c r="AY287" s="351"/>
      <c r="AZ287" s="351"/>
      <c r="BA287" s="351"/>
      <c r="BB287" s="351"/>
      <c r="BC287" s="351"/>
      <c r="BD287" s="351"/>
      <c r="BE287" s="351"/>
      <c r="BF287" s="351"/>
      <c r="BG287" s="351"/>
      <c r="BH287" s="351"/>
      <c r="BI287" s="351"/>
      <c r="BJ287" s="351"/>
      <c r="BK287" s="351"/>
      <c r="BL287" s="351"/>
      <c r="BM287" s="351"/>
      <c r="BN287" s="351"/>
      <c r="BO287" s="351"/>
      <c r="BP287" s="351"/>
      <c r="BQ287" s="351"/>
      <c r="BR287" s="351"/>
      <c r="BS287" s="351"/>
      <c r="BT287" s="351"/>
      <c r="BU287" s="351"/>
      <c r="BV287" s="351"/>
      <c r="BW287" s="351"/>
      <c r="BX287" s="351"/>
      <c r="BY287" s="351"/>
      <c r="BZ287" s="351"/>
      <c r="CA287" s="351"/>
      <c r="CB287" s="351"/>
      <c r="CC287" s="351"/>
      <c r="CD287" s="351"/>
      <c r="CE287" s="351"/>
      <c r="CF287" s="351"/>
      <c r="CG287" s="351"/>
      <c r="CH287" s="351"/>
      <c r="CI287" s="351"/>
      <c r="CJ287" s="351"/>
      <c r="CK287" s="351"/>
      <c r="CL287" s="351"/>
      <c r="CM287" s="351"/>
      <c r="CN287" s="351"/>
      <c r="CO287" s="351"/>
      <c r="CP287" s="351"/>
      <c r="CQ287" s="351"/>
      <c r="CR287" s="351"/>
      <c r="CS287" s="351"/>
      <c r="CT287" s="351"/>
      <c r="CU287" s="351"/>
      <c r="CV287" s="351"/>
      <c r="CW287" s="351"/>
      <c r="CX287" s="351"/>
      <c r="CY287" s="351"/>
      <c r="CZ287" s="351"/>
      <c r="DA287" s="351"/>
      <c r="DB287" s="351"/>
      <c r="DC287" s="351"/>
      <c r="DD287" s="351"/>
      <c r="DE287" s="351"/>
      <c r="DF287" s="351"/>
      <c r="DG287" s="351"/>
      <c r="DH287" s="351"/>
      <c r="DI287" s="351"/>
      <c r="DJ287" s="351"/>
      <c r="DK287" s="351"/>
      <c r="DL287" s="351"/>
      <c r="DM287" s="351"/>
      <c r="DN287" s="351"/>
      <c r="DO287" s="351"/>
      <c r="DP287" s="351"/>
      <c r="DQ287" s="351"/>
      <c r="DR287" s="351"/>
      <c r="DS287" s="351"/>
      <c r="DT287" s="351"/>
      <c r="DU287" s="351"/>
      <c r="DV287" s="351"/>
      <c r="DW287" s="351"/>
      <c r="DX287" s="351"/>
      <c r="DY287" s="351"/>
      <c r="DZ287" s="351"/>
      <c r="EA287" s="351"/>
      <c r="EB287" s="351"/>
      <c r="EC287" s="351"/>
      <c r="ED287" s="351"/>
      <c r="EE287" s="351"/>
      <c r="EF287" s="351"/>
      <c r="EG287" s="351"/>
      <c r="EH287" s="351"/>
      <c r="EI287" s="351"/>
      <c r="EJ287" s="351"/>
      <c r="EK287" s="351"/>
      <c r="EL287" s="351"/>
      <c r="EM287" s="351"/>
      <c r="EN287" s="351"/>
      <c r="EO287" s="351"/>
      <c r="EP287" s="351"/>
      <c r="EQ287" s="351"/>
      <c r="ER287" s="351"/>
      <c r="ES287" s="351"/>
      <c r="ET287" s="351"/>
      <c r="EU287" s="351"/>
      <c r="EV287" s="351"/>
      <c r="EW287" s="351"/>
      <c r="EX287" s="351"/>
    </row>
    <row r="288" spans="2:154" s="368" customFormat="1">
      <c r="B288" s="220"/>
      <c r="E288" s="220"/>
      <c r="I288" s="220"/>
      <c r="J288" s="351"/>
      <c r="K288" s="351"/>
      <c r="L288" s="351"/>
      <c r="M288" s="351"/>
      <c r="N288" s="351"/>
      <c r="O288" s="351"/>
      <c r="P288" s="351"/>
      <c r="Q288" s="351"/>
      <c r="R288" s="351"/>
      <c r="S288" s="351"/>
      <c r="T288" s="351"/>
      <c r="U288" s="351"/>
      <c r="V288" s="351"/>
      <c r="W288" s="351"/>
      <c r="X288" s="351"/>
      <c r="Y288" s="351"/>
      <c r="Z288" s="351"/>
      <c r="AA288" s="351"/>
      <c r="AB288" s="351"/>
      <c r="AC288" s="351"/>
      <c r="AD288" s="351"/>
      <c r="AE288" s="351"/>
      <c r="AF288" s="351"/>
      <c r="AG288" s="351"/>
      <c r="AH288" s="351"/>
      <c r="AI288" s="351"/>
      <c r="AJ288" s="351"/>
      <c r="AK288" s="351"/>
      <c r="AL288" s="351"/>
      <c r="AM288" s="351"/>
      <c r="AN288" s="351"/>
      <c r="AO288" s="351"/>
      <c r="AP288" s="351"/>
      <c r="AQ288" s="351"/>
      <c r="AR288" s="351"/>
      <c r="AS288" s="351"/>
      <c r="AT288" s="351"/>
      <c r="AU288" s="351"/>
      <c r="AV288" s="351"/>
      <c r="AW288" s="351"/>
      <c r="AX288" s="351"/>
      <c r="AY288" s="351"/>
      <c r="AZ288" s="351"/>
      <c r="BA288" s="351"/>
      <c r="BB288" s="351"/>
      <c r="BC288" s="351"/>
      <c r="BD288" s="351"/>
      <c r="BE288" s="351"/>
      <c r="BF288" s="351"/>
      <c r="BG288" s="351"/>
      <c r="BH288" s="351"/>
      <c r="BI288" s="351"/>
      <c r="BJ288" s="351"/>
      <c r="BK288" s="351"/>
      <c r="BL288" s="351"/>
      <c r="BM288" s="351"/>
      <c r="BN288" s="351"/>
      <c r="BO288" s="351"/>
      <c r="BP288" s="351"/>
      <c r="BQ288" s="351"/>
      <c r="BR288" s="351"/>
      <c r="BS288" s="351"/>
      <c r="BT288" s="351"/>
      <c r="BU288" s="351"/>
      <c r="BV288" s="351"/>
      <c r="BW288" s="351"/>
      <c r="BX288" s="351"/>
      <c r="BY288" s="351"/>
      <c r="BZ288" s="351"/>
      <c r="CA288" s="351"/>
      <c r="CB288" s="351"/>
      <c r="CC288" s="351"/>
      <c r="CD288" s="351"/>
      <c r="CE288" s="351"/>
      <c r="CF288" s="351"/>
      <c r="CG288" s="351"/>
      <c r="CH288" s="351"/>
      <c r="CI288" s="351"/>
      <c r="CJ288" s="351"/>
      <c r="CK288" s="351"/>
      <c r="CL288" s="351"/>
      <c r="CM288" s="351"/>
      <c r="CN288" s="351"/>
      <c r="CO288" s="351"/>
      <c r="CP288" s="351"/>
      <c r="CQ288" s="351"/>
      <c r="CR288" s="351"/>
      <c r="CS288" s="351"/>
      <c r="CT288" s="351"/>
      <c r="CU288" s="351"/>
      <c r="CV288" s="351"/>
      <c r="CW288" s="351"/>
      <c r="CX288" s="351"/>
      <c r="CY288" s="351"/>
      <c r="CZ288" s="351"/>
      <c r="DA288" s="351"/>
      <c r="DB288" s="351"/>
      <c r="DC288" s="351"/>
      <c r="DD288" s="351"/>
      <c r="DE288" s="351"/>
      <c r="DF288" s="351"/>
      <c r="DG288" s="351"/>
      <c r="DH288" s="351"/>
      <c r="DI288" s="351"/>
      <c r="DJ288" s="351"/>
      <c r="DK288" s="351"/>
      <c r="DL288" s="351"/>
      <c r="DM288" s="351"/>
      <c r="DN288" s="351"/>
      <c r="DO288" s="351"/>
      <c r="DP288" s="351"/>
      <c r="DQ288" s="351"/>
      <c r="DR288" s="351"/>
      <c r="DS288" s="351"/>
      <c r="DT288" s="351"/>
      <c r="DU288" s="351"/>
      <c r="DV288" s="351"/>
      <c r="DW288" s="351"/>
      <c r="DX288" s="351"/>
      <c r="DY288" s="351"/>
      <c r="DZ288" s="351"/>
      <c r="EA288" s="351"/>
      <c r="EB288" s="351"/>
      <c r="EC288" s="351"/>
      <c r="ED288" s="351"/>
      <c r="EE288" s="351"/>
      <c r="EF288" s="351"/>
      <c r="EG288" s="351"/>
      <c r="EH288" s="351"/>
      <c r="EI288" s="351"/>
      <c r="EJ288" s="351"/>
      <c r="EK288" s="351"/>
      <c r="EL288" s="351"/>
      <c r="EM288" s="351"/>
      <c r="EN288" s="351"/>
      <c r="EO288" s="351"/>
      <c r="EP288" s="351"/>
      <c r="EQ288" s="351"/>
      <c r="ER288" s="351"/>
      <c r="ES288" s="351"/>
      <c r="ET288" s="351"/>
      <c r="EU288" s="351"/>
      <c r="EV288" s="351"/>
      <c r="EW288" s="351"/>
      <c r="EX288" s="351"/>
    </row>
    <row r="289" spans="2:154" s="368" customFormat="1">
      <c r="B289" s="220"/>
      <c r="E289" s="220"/>
      <c r="I289" s="220"/>
      <c r="J289" s="351"/>
      <c r="K289" s="351"/>
      <c r="L289" s="351"/>
      <c r="M289" s="351"/>
      <c r="N289" s="351"/>
      <c r="O289" s="351"/>
      <c r="P289" s="351"/>
      <c r="Q289" s="351"/>
      <c r="R289" s="351"/>
      <c r="S289" s="351"/>
      <c r="T289" s="351"/>
      <c r="U289" s="351"/>
      <c r="V289" s="351"/>
      <c r="W289" s="351"/>
      <c r="X289" s="351"/>
      <c r="Y289" s="351"/>
      <c r="Z289" s="351"/>
      <c r="AA289" s="351"/>
      <c r="AB289" s="351"/>
      <c r="AC289" s="351"/>
      <c r="AD289" s="351"/>
      <c r="AE289" s="351"/>
      <c r="AF289" s="351"/>
      <c r="AG289" s="351"/>
      <c r="AH289" s="351"/>
      <c r="AI289" s="351"/>
      <c r="AJ289" s="351"/>
      <c r="AK289" s="351"/>
      <c r="AL289" s="351"/>
      <c r="AM289" s="351"/>
      <c r="AN289" s="351"/>
      <c r="AO289" s="351"/>
      <c r="AP289" s="351"/>
      <c r="AQ289" s="351"/>
      <c r="AR289" s="351"/>
      <c r="AS289" s="351"/>
      <c r="AT289" s="351"/>
      <c r="AU289" s="351"/>
      <c r="AV289" s="351"/>
      <c r="AW289" s="351"/>
      <c r="AX289" s="351"/>
      <c r="AY289" s="351"/>
      <c r="AZ289" s="351"/>
      <c r="BA289" s="351"/>
      <c r="BB289" s="351"/>
      <c r="BC289" s="351"/>
      <c r="BD289" s="351"/>
      <c r="BE289" s="351"/>
      <c r="BF289" s="351"/>
      <c r="BG289" s="351"/>
      <c r="BH289" s="351"/>
      <c r="BI289" s="351"/>
      <c r="BJ289" s="351"/>
      <c r="BK289" s="351"/>
      <c r="BL289" s="351"/>
      <c r="BM289" s="351"/>
      <c r="BN289" s="351"/>
      <c r="BO289" s="351"/>
      <c r="BP289" s="351"/>
      <c r="BQ289" s="351"/>
      <c r="BR289" s="351"/>
      <c r="BS289" s="351"/>
      <c r="BT289" s="351"/>
      <c r="BU289" s="351"/>
      <c r="BV289" s="351"/>
      <c r="BW289" s="351"/>
      <c r="BX289" s="351"/>
      <c r="BY289" s="351"/>
      <c r="BZ289" s="351"/>
      <c r="CA289" s="351"/>
      <c r="CB289" s="351"/>
      <c r="CC289" s="351"/>
      <c r="CD289" s="351"/>
      <c r="CE289" s="351"/>
      <c r="CF289" s="351"/>
      <c r="CG289" s="351"/>
      <c r="CH289" s="351"/>
      <c r="CI289" s="351"/>
      <c r="CJ289" s="351"/>
      <c r="CK289" s="351"/>
      <c r="CL289" s="351"/>
      <c r="CM289" s="351"/>
      <c r="CN289" s="351"/>
      <c r="CO289" s="351"/>
      <c r="CP289" s="351"/>
      <c r="CQ289" s="351"/>
      <c r="CR289" s="351"/>
      <c r="CS289" s="351"/>
      <c r="CT289" s="351"/>
      <c r="CU289" s="351"/>
      <c r="CV289" s="351"/>
      <c r="CW289" s="351"/>
      <c r="CX289" s="351"/>
      <c r="CY289" s="351"/>
      <c r="CZ289" s="351"/>
      <c r="DA289" s="351"/>
      <c r="DB289" s="351"/>
      <c r="DC289" s="351"/>
      <c r="DD289" s="351"/>
      <c r="DE289" s="351"/>
      <c r="DF289" s="351"/>
      <c r="DG289" s="351"/>
      <c r="DH289" s="351"/>
      <c r="DI289" s="351"/>
      <c r="DJ289" s="351"/>
      <c r="DK289" s="351"/>
      <c r="DL289" s="351"/>
      <c r="DM289" s="351"/>
      <c r="DN289" s="351"/>
      <c r="DO289" s="351"/>
      <c r="DP289" s="351"/>
      <c r="DQ289" s="351"/>
      <c r="DR289" s="351"/>
      <c r="DS289" s="351"/>
      <c r="DT289" s="351"/>
      <c r="DU289" s="351"/>
      <c r="DV289" s="351"/>
      <c r="DW289" s="351"/>
      <c r="DX289" s="351"/>
      <c r="DY289" s="351"/>
      <c r="DZ289" s="351"/>
      <c r="EA289" s="351"/>
      <c r="EB289" s="351"/>
      <c r="EC289" s="351"/>
      <c r="ED289" s="351"/>
      <c r="EE289" s="351"/>
      <c r="EF289" s="351"/>
      <c r="EG289" s="351"/>
      <c r="EH289" s="351"/>
      <c r="EI289" s="351"/>
      <c r="EJ289" s="351"/>
      <c r="EK289" s="351"/>
      <c r="EL289" s="351"/>
      <c r="EM289" s="351"/>
      <c r="EN289" s="351"/>
      <c r="EO289" s="351"/>
      <c r="EP289" s="351"/>
      <c r="EQ289" s="351"/>
      <c r="ER289" s="351"/>
      <c r="ES289" s="351"/>
      <c r="ET289" s="351"/>
      <c r="EU289" s="351"/>
      <c r="EV289" s="351"/>
      <c r="EW289" s="351"/>
      <c r="EX289" s="351"/>
    </row>
    <row r="290" spans="2:154" s="368" customFormat="1">
      <c r="B290" s="220"/>
      <c r="E290" s="220"/>
      <c r="I290" s="220"/>
      <c r="J290" s="351"/>
      <c r="K290" s="351"/>
      <c r="L290" s="351"/>
      <c r="M290" s="351"/>
      <c r="N290" s="351"/>
      <c r="O290" s="351"/>
      <c r="P290" s="351"/>
      <c r="Q290" s="351"/>
      <c r="R290" s="351"/>
      <c r="S290" s="351"/>
      <c r="T290" s="351"/>
      <c r="U290" s="351"/>
      <c r="V290" s="351"/>
      <c r="W290" s="351"/>
      <c r="X290" s="351"/>
      <c r="Y290" s="351"/>
      <c r="Z290" s="351"/>
      <c r="AA290" s="351"/>
      <c r="AB290" s="351"/>
      <c r="AC290" s="351"/>
      <c r="AD290" s="351"/>
      <c r="AE290" s="351"/>
      <c r="AF290" s="351"/>
      <c r="AG290" s="351"/>
      <c r="AH290" s="351"/>
      <c r="AI290" s="351"/>
      <c r="AJ290" s="351"/>
      <c r="AK290" s="351"/>
      <c r="AL290" s="351"/>
      <c r="AM290" s="351"/>
      <c r="AN290" s="351"/>
      <c r="AO290" s="351"/>
      <c r="AP290" s="351"/>
      <c r="AQ290" s="351"/>
      <c r="AR290" s="351"/>
      <c r="AS290" s="351"/>
      <c r="AT290" s="351"/>
      <c r="AU290" s="351"/>
      <c r="AV290" s="351"/>
      <c r="AW290" s="351"/>
      <c r="AX290" s="351"/>
      <c r="AY290" s="351"/>
      <c r="AZ290" s="351"/>
      <c r="BA290" s="351"/>
      <c r="BB290" s="351"/>
      <c r="BC290" s="351"/>
      <c r="BD290" s="351"/>
      <c r="BE290" s="351"/>
      <c r="BF290" s="351"/>
      <c r="BG290" s="351"/>
      <c r="BH290" s="351"/>
      <c r="BI290" s="351"/>
      <c r="BJ290" s="351"/>
      <c r="BK290" s="351"/>
      <c r="BL290" s="351"/>
      <c r="BM290" s="351"/>
      <c r="BN290" s="351"/>
      <c r="BO290" s="351"/>
      <c r="BP290" s="351"/>
      <c r="BQ290" s="351"/>
      <c r="BR290" s="351"/>
      <c r="BS290" s="351"/>
      <c r="BT290" s="351"/>
      <c r="BU290" s="351"/>
      <c r="BV290" s="351"/>
      <c r="BW290" s="351"/>
      <c r="BX290" s="351"/>
      <c r="BY290" s="351"/>
      <c r="BZ290" s="351"/>
      <c r="CA290" s="351"/>
      <c r="CB290" s="351"/>
      <c r="CC290" s="351"/>
      <c r="CD290" s="351"/>
      <c r="CE290" s="351"/>
      <c r="CF290" s="351"/>
      <c r="CG290" s="351"/>
      <c r="CH290" s="351"/>
      <c r="CI290" s="351"/>
      <c r="CJ290" s="351"/>
      <c r="CK290" s="351"/>
      <c r="CL290" s="351"/>
      <c r="CM290" s="351"/>
      <c r="CN290" s="351"/>
      <c r="CO290" s="351"/>
      <c r="CP290" s="351"/>
      <c r="CQ290" s="351"/>
      <c r="CR290" s="351"/>
      <c r="CS290" s="351"/>
      <c r="CT290" s="351"/>
      <c r="CU290" s="351"/>
      <c r="CV290" s="351"/>
      <c r="CW290" s="351"/>
      <c r="CX290" s="351"/>
      <c r="CY290" s="351"/>
      <c r="CZ290" s="351"/>
      <c r="DA290" s="351"/>
      <c r="DB290" s="351"/>
      <c r="DC290" s="351"/>
      <c r="DD290" s="351"/>
      <c r="DE290" s="351"/>
      <c r="DF290" s="351"/>
      <c r="DG290" s="351"/>
      <c r="DH290" s="351"/>
      <c r="DI290" s="351"/>
      <c r="DJ290" s="351"/>
      <c r="DK290" s="351"/>
      <c r="DL290" s="351"/>
      <c r="DM290" s="351"/>
      <c r="DN290" s="351"/>
      <c r="DO290" s="351"/>
      <c r="DP290" s="351"/>
      <c r="DQ290" s="351"/>
      <c r="DR290" s="351"/>
      <c r="DS290" s="351"/>
      <c r="DT290" s="351"/>
      <c r="DU290" s="351"/>
      <c r="DV290" s="351"/>
      <c r="DW290" s="351"/>
      <c r="DX290" s="351"/>
      <c r="DY290" s="351"/>
      <c r="DZ290" s="351"/>
      <c r="EA290" s="351"/>
      <c r="EB290" s="351"/>
      <c r="EC290" s="351"/>
      <c r="ED290" s="351"/>
      <c r="EE290" s="351"/>
      <c r="EF290" s="351"/>
      <c r="EG290" s="351"/>
      <c r="EH290" s="351"/>
      <c r="EI290" s="351"/>
      <c r="EJ290" s="351"/>
      <c r="EK290" s="351"/>
      <c r="EL290" s="351"/>
      <c r="EM290" s="351"/>
      <c r="EN290" s="351"/>
      <c r="EO290" s="351"/>
      <c r="EP290" s="351"/>
      <c r="EQ290" s="351"/>
      <c r="ER290" s="351"/>
      <c r="ES290" s="351"/>
      <c r="ET290" s="351"/>
      <c r="EU290" s="351"/>
      <c r="EV290" s="351"/>
      <c r="EW290" s="351"/>
      <c r="EX290" s="351"/>
    </row>
    <row r="291" spans="2:154" s="368" customFormat="1">
      <c r="B291" s="220"/>
      <c r="E291" s="220"/>
      <c r="I291" s="220"/>
      <c r="J291" s="351"/>
      <c r="K291" s="351"/>
      <c r="L291" s="351"/>
      <c r="M291" s="351"/>
      <c r="N291" s="351"/>
      <c r="O291" s="351"/>
      <c r="P291" s="351"/>
      <c r="Q291" s="351"/>
      <c r="R291" s="351"/>
      <c r="S291" s="351"/>
      <c r="T291" s="351"/>
      <c r="U291" s="351"/>
      <c r="V291" s="351"/>
      <c r="W291" s="351"/>
      <c r="X291" s="351"/>
      <c r="Y291" s="351"/>
      <c r="Z291" s="351"/>
      <c r="AA291" s="351"/>
      <c r="AB291" s="351"/>
      <c r="AC291" s="351"/>
      <c r="AD291" s="351"/>
      <c r="AE291" s="351"/>
      <c r="AF291" s="351"/>
      <c r="AG291" s="351"/>
      <c r="AH291" s="351"/>
      <c r="AI291" s="351"/>
      <c r="AJ291" s="351"/>
      <c r="AK291" s="351"/>
      <c r="AL291" s="351"/>
      <c r="AM291" s="351"/>
      <c r="AN291" s="351"/>
      <c r="AO291" s="351"/>
      <c r="AP291" s="351"/>
      <c r="AQ291" s="351"/>
      <c r="AR291" s="351"/>
      <c r="AS291" s="351"/>
      <c r="AT291" s="351"/>
      <c r="AU291" s="351"/>
      <c r="AV291" s="351"/>
      <c r="AW291" s="351"/>
      <c r="AX291" s="351"/>
      <c r="AY291" s="351"/>
      <c r="AZ291" s="351"/>
      <c r="BA291" s="351"/>
      <c r="BB291" s="351"/>
      <c r="BC291" s="351"/>
      <c r="BD291" s="351"/>
      <c r="BE291" s="351"/>
      <c r="BF291" s="351"/>
      <c r="BG291" s="351"/>
      <c r="BH291" s="351"/>
      <c r="BI291" s="351"/>
      <c r="BJ291" s="351"/>
      <c r="BK291" s="351"/>
      <c r="BL291" s="351"/>
      <c r="BM291" s="351"/>
      <c r="BN291" s="351"/>
      <c r="BO291" s="351"/>
      <c r="BP291" s="351"/>
      <c r="BQ291" s="351"/>
      <c r="BR291" s="351"/>
      <c r="BS291" s="351"/>
      <c r="BT291" s="351"/>
      <c r="BU291" s="351"/>
      <c r="BV291" s="351"/>
      <c r="BW291" s="351"/>
      <c r="BX291" s="351"/>
      <c r="BY291" s="351"/>
      <c r="BZ291" s="351"/>
      <c r="CA291" s="351"/>
      <c r="CB291" s="351"/>
      <c r="CC291" s="351"/>
      <c r="CD291" s="351"/>
      <c r="CE291" s="351"/>
      <c r="CF291" s="351"/>
      <c r="CG291" s="351"/>
      <c r="CH291" s="351"/>
      <c r="CI291" s="351"/>
      <c r="CJ291" s="351"/>
      <c r="CK291" s="351"/>
      <c r="CL291" s="351"/>
      <c r="CM291" s="351"/>
      <c r="CN291" s="351"/>
      <c r="CO291" s="351"/>
      <c r="CP291" s="351"/>
      <c r="CQ291" s="351"/>
      <c r="CR291" s="351"/>
      <c r="CS291" s="351"/>
      <c r="CT291" s="351"/>
      <c r="CU291" s="351"/>
      <c r="CV291" s="351"/>
      <c r="CW291" s="351"/>
      <c r="CX291" s="351"/>
      <c r="CY291" s="351"/>
      <c r="CZ291" s="351"/>
      <c r="DA291" s="351"/>
      <c r="DB291" s="351"/>
      <c r="DC291" s="351"/>
      <c r="DD291" s="351"/>
      <c r="DE291" s="351"/>
      <c r="DF291" s="351"/>
      <c r="DG291" s="351"/>
      <c r="DH291" s="351"/>
      <c r="DI291" s="351"/>
      <c r="DJ291" s="351"/>
      <c r="DK291" s="351"/>
      <c r="DL291" s="351"/>
      <c r="DM291" s="351"/>
      <c r="DN291" s="351"/>
      <c r="DO291" s="351"/>
      <c r="DP291" s="351"/>
      <c r="DQ291" s="351"/>
      <c r="DR291" s="351"/>
      <c r="DS291" s="351"/>
      <c r="DT291" s="351"/>
      <c r="DU291" s="351"/>
      <c r="DV291" s="351"/>
      <c r="DW291" s="351"/>
      <c r="DX291" s="351"/>
      <c r="DY291" s="351"/>
      <c r="DZ291" s="351"/>
      <c r="EA291" s="351"/>
      <c r="EB291" s="351"/>
      <c r="EC291" s="351"/>
      <c r="ED291" s="351"/>
      <c r="EE291" s="351"/>
      <c r="EF291" s="351"/>
      <c r="EG291" s="351"/>
      <c r="EH291" s="351"/>
      <c r="EI291" s="351"/>
      <c r="EJ291" s="351"/>
      <c r="EK291" s="351"/>
      <c r="EL291" s="351"/>
      <c r="EM291" s="351"/>
      <c r="EN291" s="351"/>
      <c r="EO291" s="351"/>
      <c r="EP291" s="351"/>
      <c r="EQ291" s="351"/>
      <c r="ER291" s="351"/>
      <c r="ES291" s="351"/>
      <c r="ET291" s="351"/>
      <c r="EU291" s="351"/>
      <c r="EV291" s="351"/>
      <c r="EW291" s="351"/>
      <c r="EX291" s="351"/>
    </row>
    <row r="292" spans="2:154" s="368" customFormat="1">
      <c r="B292" s="220"/>
      <c r="E292" s="220"/>
      <c r="I292" s="220"/>
      <c r="J292" s="351"/>
      <c r="K292" s="351"/>
      <c r="L292" s="351"/>
      <c r="M292" s="351"/>
      <c r="N292" s="351"/>
      <c r="O292" s="351"/>
      <c r="P292" s="351"/>
      <c r="Q292" s="351"/>
      <c r="R292" s="351"/>
      <c r="S292" s="351"/>
      <c r="T292" s="351"/>
      <c r="U292" s="351"/>
      <c r="V292" s="351"/>
      <c r="W292" s="351"/>
      <c r="X292" s="351"/>
      <c r="Y292" s="351"/>
      <c r="Z292" s="351"/>
      <c r="AA292" s="351"/>
      <c r="AB292" s="351"/>
      <c r="AC292" s="351"/>
      <c r="AD292" s="351"/>
      <c r="AE292" s="351"/>
      <c r="AF292" s="351"/>
      <c r="AG292" s="351"/>
      <c r="AH292" s="351"/>
      <c r="AI292" s="351"/>
      <c r="AJ292" s="351"/>
      <c r="AK292" s="351"/>
      <c r="AL292" s="351"/>
      <c r="AM292" s="351"/>
      <c r="AN292" s="351"/>
      <c r="AO292" s="351"/>
      <c r="AP292" s="351"/>
      <c r="AQ292" s="351"/>
      <c r="AR292" s="351"/>
      <c r="AS292" s="351"/>
      <c r="AT292" s="351"/>
      <c r="AU292" s="351"/>
      <c r="AV292" s="351"/>
      <c r="AW292" s="351"/>
      <c r="AX292" s="351"/>
      <c r="AY292" s="351"/>
      <c r="AZ292" s="351"/>
      <c r="BA292" s="351"/>
      <c r="BB292" s="351"/>
      <c r="BC292" s="351"/>
      <c r="BD292" s="351"/>
      <c r="BE292" s="351"/>
      <c r="BF292" s="351"/>
      <c r="BG292" s="351"/>
      <c r="BH292" s="351"/>
      <c r="BI292" s="351"/>
      <c r="BJ292" s="351"/>
      <c r="BK292" s="351"/>
      <c r="BL292" s="351"/>
      <c r="BM292" s="351"/>
      <c r="BN292" s="351"/>
      <c r="BO292" s="351"/>
      <c r="BP292" s="351"/>
      <c r="BQ292" s="351"/>
      <c r="BR292" s="351"/>
      <c r="BS292" s="351"/>
      <c r="BT292" s="351"/>
      <c r="BU292" s="351"/>
      <c r="BV292" s="351"/>
      <c r="BW292" s="351"/>
      <c r="BX292" s="351"/>
      <c r="BY292" s="351"/>
      <c r="BZ292" s="351"/>
      <c r="CA292" s="351"/>
      <c r="CB292" s="351"/>
      <c r="CC292" s="351"/>
      <c r="CD292" s="351"/>
      <c r="CE292" s="351"/>
      <c r="CF292" s="351"/>
      <c r="CG292" s="351"/>
      <c r="CH292" s="351"/>
      <c r="CI292" s="351"/>
      <c r="CJ292" s="351"/>
      <c r="CK292" s="351"/>
      <c r="CL292" s="351"/>
      <c r="CM292" s="351"/>
      <c r="CN292" s="351"/>
      <c r="CO292" s="351"/>
      <c r="CP292" s="351"/>
      <c r="CQ292" s="351"/>
      <c r="CR292" s="351"/>
      <c r="CS292" s="351"/>
      <c r="CT292" s="351"/>
      <c r="CU292" s="351"/>
      <c r="CV292" s="351"/>
      <c r="CW292" s="351"/>
      <c r="CX292" s="351"/>
      <c r="CY292" s="351"/>
      <c r="CZ292" s="351"/>
      <c r="DA292" s="351"/>
      <c r="DB292" s="351"/>
      <c r="DC292" s="351"/>
      <c r="DD292" s="351"/>
      <c r="DE292" s="351"/>
      <c r="DF292" s="351"/>
      <c r="DG292" s="351"/>
      <c r="DH292" s="351"/>
      <c r="DI292" s="351"/>
      <c r="DJ292" s="351"/>
      <c r="DK292" s="351"/>
      <c r="DL292" s="351"/>
      <c r="DM292" s="351"/>
      <c r="DN292" s="351"/>
      <c r="DO292" s="351"/>
      <c r="DP292" s="351"/>
      <c r="DQ292" s="351"/>
      <c r="DR292" s="351"/>
      <c r="DS292" s="351"/>
      <c r="DT292" s="351"/>
      <c r="DU292" s="351"/>
      <c r="DV292" s="351"/>
      <c r="DW292" s="351"/>
      <c r="DX292" s="351"/>
      <c r="DY292" s="351"/>
      <c r="DZ292" s="351"/>
      <c r="EA292" s="351"/>
      <c r="EB292" s="351"/>
      <c r="EC292" s="351"/>
      <c r="ED292" s="351"/>
      <c r="EE292" s="351"/>
      <c r="EF292" s="351"/>
      <c r="EG292" s="351"/>
      <c r="EH292" s="351"/>
      <c r="EI292" s="351"/>
      <c r="EJ292" s="351"/>
      <c r="EK292" s="351"/>
      <c r="EL292" s="351"/>
      <c r="EM292" s="351"/>
      <c r="EN292" s="351"/>
      <c r="EO292" s="351"/>
      <c r="EP292" s="351"/>
      <c r="EQ292" s="351"/>
      <c r="ER292" s="351"/>
      <c r="ES292" s="351"/>
      <c r="ET292" s="351"/>
      <c r="EU292" s="351"/>
      <c r="EV292" s="351"/>
      <c r="EW292" s="351"/>
      <c r="EX292" s="351"/>
    </row>
    <row r="293" spans="2:154" s="368" customFormat="1">
      <c r="B293" s="220"/>
      <c r="E293" s="220"/>
      <c r="I293" s="220"/>
      <c r="J293" s="351"/>
      <c r="K293" s="351"/>
      <c r="L293" s="351"/>
      <c r="M293" s="351"/>
      <c r="N293" s="351"/>
      <c r="O293" s="351"/>
      <c r="P293" s="351"/>
      <c r="Q293" s="351"/>
      <c r="R293" s="351"/>
      <c r="S293" s="351"/>
      <c r="T293" s="351"/>
      <c r="U293" s="351"/>
      <c r="V293" s="351"/>
      <c r="W293" s="351"/>
      <c r="X293" s="351"/>
      <c r="Y293" s="351"/>
      <c r="Z293" s="351"/>
      <c r="AA293" s="351"/>
      <c r="AB293" s="351"/>
      <c r="AC293" s="351"/>
      <c r="AD293" s="351"/>
      <c r="AE293" s="351"/>
      <c r="AF293" s="351"/>
      <c r="AG293" s="351"/>
      <c r="AH293" s="351"/>
      <c r="AI293" s="351"/>
      <c r="AJ293" s="351"/>
      <c r="AK293" s="351"/>
      <c r="AL293" s="351"/>
      <c r="AM293" s="351"/>
      <c r="AN293" s="351"/>
      <c r="AO293" s="351"/>
      <c r="AP293" s="351"/>
      <c r="AQ293" s="351"/>
      <c r="AR293" s="351"/>
      <c r="AS293" s="351"/>
      <c r="AT293" s="351"/>
      <c r="AU293" s="351"/>
      <c r="AV293" s="351"/>
      <c r="AW293" s="351"/>
      <c r="AX293" s="351"/>
      <c r="AY293" s="351"/>
      <c r="AZ293" s="351"/>
      <c r="BA293" s="351"/>
      <c r="BB293" s="351"/>
      <c r="BC293" s="351"/>
      <c r="BD293" s="351"/>
      <c r="BE293" s="351"/>
      <c r="BF293" s="351"/>
      <c r="BG293" s="351"/>
      <c r="BH293" s="351"/>
      <c r="BI293" s="351"/>
      <c r="BJ293" s="351"/>
      <c r="BK293" s="351"/>
      <c r="BL293" s="351"/>
      <c r="BM293" s="351"/>
      <c r="BN293" s="351"/>
      <c r="BO293" s="351"/>
      <c r="BP293" s="351"/>
      <c r="BQ293" s="351"/>
      <c r="BR293" s="351"/>
      <c r="BS293" s="351"/>
      <c r="BT293" s="351"/>
      <c r="BU293" s="351"/>
      <c r="BV293" s="351"/>
      <c r="BW293" s="351"/>
      <c r="BX293" s="351"/>
      <c r="BY293" s="351"/>
      <c r="BZ293" s="351"/>
      <c r="CA293" s="351"/>
      <c r="CB293" s="351"/>
      <c r="CC293" s="351"/>
      <c r="CD293" s="351"/>
      <c r="CE293" s="351"/>
      <c r="CF293" s="351"/>
      <c r="CG293" s="351"/>
      <c r="CH293" s="351"/>
      <c r="CI293" s="351"/>
      <c r="CJ293" s="351"/>
      <c r="CK293" s="351"/>
      <c r="CL293" s="351"/>
      <c r="CM293" s="351"/>
      <c r="CN293" s="351"/>
      <c r="CO293" s="351"/>
      <c r="CP293" s="351"/>
      <c r="CQ293" s="351"/>
      <c r="CR293" s="351"/>
      <c r="CS293" s="351"/>
      <c r="CT293" s="351"/>
      <c r="CU293" s="351"/>
      <c r="CV293" s="351"/>
      <c r="CW293" s="351"/>
      <c r="CX293" s="351"/>
      <c r="CY293" s="351"/>
      <c r="CZ293" s="351"/>
      <c r="DA293" s="351"/>
      <c r="DB293" s="351"/>
      <c r="DC293" s="351"/>
      <c r="DD293" s="351"/>
      <c r="DE293" s="351"/>
      <c r="DF293" s="351"/>
      <c r="DG293" s="351"/>
      <c r="DH293" s="351"/>
      <c r="DI293" s="351"/>
      <c r="DJ293" s="351"/>
      <c r="DK293" s="351"/>
      <c r="DL293" s="351"/>
      <c r="DM293" s="351"/>
      <c r="DN293" s="351"/>
      <c r="DO293" s="351"/>
      <c r="DP293" s="351"/>
      <c r="DQ293" s="351"/>
      <c r="DR293" s="351"/>
      <c r="DS293" s="351"/>
      <c r="DT293" s="351"/>
      <c r="DU293" s="351"/>
      <c r="DV293" s="351"/>
      <c r="DW293" s="351"/>
      <c r="DX293" s="351"/>
      <c r="DY293" s="351"/>
      <c r="DZ293" s="351"/>
      <c r="EA293" s="351"/>
      <c r="EB293" s="351"/>
      <c r="EC293" s="351"/>
      <c r="ED293" s="351"/>
      <c r="EE293" s="351"/>
      <c r="EF293" s="351"/>
      <c r="EG293" s="351"/>
      <c r="EH293" s="351"/>
      <c r="EI293" s="351"/>
      <c r="EJ293" s="351"/>
      <c r="EK293" s="351"/>
      <c r="EL293" s="351"/>
      <c r="EM293" s="351"/>
      <c r="EN293" s="351"/>
      <c r="EO293" s="351"/>
      <c r="EP293" s="351"/>
      <c r="EQ293" s="351"/>
      <c r="ER293" s="351"/>
      <c r="ES293" s="351"/>
      <c r="ET293" s="351"/>
      <c r="EU293" s="351"/>
      <c r="EV293" s="351"/>
      <c r="EW293" s="351"/>
      <c r="EX293" s="351"/>
    </row>
    <row r="294" spans="2:154" s="368" customFormat="1">
      <c r="B294" s="220"/>
      <c r="E294" s="220"/>
      <c r="I294" s="220"/>
      <c r="J294" s="351"/>
      <c r="K294" s="351"/>
      <c r="L294" s="351"/>
      <c r="M294" s="351"/>
      <c r="N294" s="351"/>
      <c r="O294" s="351"/>
      <c r="P294" s="351"/>
      <c r="Q294" s="351"/>
      <c r="R294" s="351"/>
      <c r="S294" s="351"/>
      <c r="T294" s="351"/>
      <c r="U294" s="351"/>
      <c r="V294" s="351"/>
      <c r="W294" s="351"/>
      <c r="X294" s="351"/>
      <c r="Y294" s="351"/>
      <c r="Z294" s="351"/>
      <c r="AA294" s="351"/>
      <c r="AB294" s="351"/>
      <c r="AC294" s="351"/>
      <c r="AD294" s="351"/>
      <c r="AE294" s="351"/>
      <c r="AF294" s="351"/>
      <c r="AG294" s="351"/>
      <c r="AH294" s="351"/>
      <c r="AI294" s="351"/>
      <c r="AJ294" s="351"/>
      <c r="AK294" s="351"/>
      <c r="AL294" s="351"/>
      <c r="AM294" s="351"/>
      <c r="AN294" s="351"/>
      <c r="AO294" s="351"/>
      <c r="AP294" s="351"/>
      <c r="AQ294" s="351"/>
      <c r="AR294" s="351"/>
      <c r="AS294" s="351"/>
      <c r="AT294" s="351"/>
      <c r="AU294" s="351"/>
      <c r="AV294" s="351"/>
      <c r="AW294" s="351"/>
      <c r="AX294" s="351"/>
      <c r="AY294" s="351"/>
      <c r="AZ294" s="351"/>
      <c r="BA294" s="351"/>
      <c r="BB294" s="351"/>
      <c r="BC294" s="351"/>
      <c r="BD294" s="351"/>
      <c r="BE294" s="351"/>
      <c r="BF294" s="351"/>
      <c r="BG294" s="351"/>
      <c r="BH294" s="351"/>
      <c r="BI294" s="351"/>
      <c r="BJ294" s="351"/>
      <c r="BK294" s="351"/>
      <c r="BL294" s="351"/>
      <c r="BM294" s="351"/>
      <c r="BN294" s="351"/>
      <c r="BO294" s="351"/>
      <c r="BP294" s="351"/>
      <c r="BQ294" s="351"/>
      <c r="BR294" s="351"/>
      <c r="BS294" s="351"/>
      <c r="BT294" s="351"/>
      <c r="BU294" s="351"/>
      <c r="BV294" s="351"/>
      <c r="BW294" s="351"/>
      <c r="BX294" s="351"/>
      <c r="BY294" s="351"/>
      <c r="BZ294" s="351"/>
      <c r="CA294" s="351"/>
      <c r="CB294" s="351"/>
      <c r="CC294" s="351"/>
      <c r="CD294" s="351"/>
      <c r="CE294" s="351"/>
      <c r="CF294" s="351"/>
      <c r="CG294" s="351"/>
      <c r="CH294" s="351"/>
      <c r="CI294" s="351"/>
      <c r="CJ294" s="351"/>
      <c r="CK294" s="351"/>
      <c r="CL294" s="351"/>
      <c r="CM294" s="351"/>
      <c r="CN294" s="351"/>
      <c r="CO294" s="351"/>
      <c r="CP294" s="351"/>
      <c r="CQ294" s="351"/>
      <c r="CR294" s="351"/>
      <c r="CS294" s="351"/>
      <c r="CT294" s="351"/>
      <c r="CU294" s="351"/>
      <c r="CV294" s="351"/>
      <c r="CW294" s="351"/>
      <c r="CX294" s="351"/>
      <c r="CY294" s="351"/>
      <c r="CZ294" s="351"/>
      <c r="DA294" s="351"/>
      <c r="DB294" s="351"/>
      <c r="DC294" s="351"/>
      <c r="DD294" s="351"/>
      <c r="DE294" s="351"/>
      <c r="DF294" s="351"/>
      <c r="DG294" s="351"/>
      <c r="DH294" s="351"/>
      <c r="DI294" s="351"/>
      <c r="DJ294" s="351"/>
      <c r="DK294" s="351"/>
      <c r="DL294" s="351"/>
      <c r="DM294" s="351"/>
      <c r="DN294" s="351"/>
      <c r="DO294" s="351"/>
      <c r="DP294" s="351"/>
      <c r="DQ294" s="351"/>
      <c r="DR294" s="351"/>
      <c r="DS294" s="351"/>
      <c r="DT294" s="351"/>
      <c r="DU294" s="351"/>
      <c r="DV294" s="351"/>
      <c r="DW294" s="351"/>
      <c r="DX294" s="351"/>
      <c r="DY294" s="351"/>
      <c r="DZ294" s="351"/>
      <c r="EA294" s="351"/>
      <c r="EB294" s="351"/>
      <c r="EC294" s="351"/>
      <c r="ED294" s="351"/>
      <c r="EE294" s="351"/>
      <c r="EF294" s="351"/>
      <c r="EG294" s="351"/>
      <c r="EH294" s="351"/>
      <c r="EI294" s="351"/>
      <c r="EJ294" s="351"/>
      <c r="EK294" s="351"/>
      <c r="EL294" s="351"/>
      <c r="EM294" s="351"/>
      <c r="EN294" s="351"/>
      <c r="EO294" s="351"/>
      <c r="EP294" s="351"/>
      <c r="EQ294" s="351"/>
      <c r="ER294" s="351"/>
      <c r="ES294" s="351"/>
      <c r="ET294" s="351"/>
      <c r="EU294" s="351"/>
      <c r="EV294" s="351"/>
      <c r="EW294" s="351"/>
      <c r="EX294" s="351"/>
    </row>
    <row r="295" spans="2:154" s="368" customFormat="1">
      <c r="B295" s="220"/>
      <c r="E295" s="220"/>
      <c r="I295" s="220"/>
      <c r="J295" s="351"/>
      <c r="K295" s="351"/>
      <c r="L295" s="351"/>
      <c r="M295" s="351"/>
      <c r="N295" s="351"/>
      <c r="O295" s="351"/>
      <c r="P295" s="351"/>
      <c r="Q295" s="351"/>
      <c r="R295" s="351"/>
      <c r="S295" s="351"/>
      <c r="T295" s="351"/>
      <c r="U295" s="351"/>
      <c r="V295" s="351"/>
      <c r="W295" s="351"/>
      <c r="X295" s="351"/>
      <c r="Y295" s="351"/>
      <c r="Z295" s="351"/>
      <c r="AA295" s="351"/>
      <c r="AB295" s="351"/>
      <c r="AC295" s="351"/>
      <c r="AD295" s="351"/>
      <c r="AE295" s="351"/>
      <c r="AF295" s="351"/>
      <c r="AG295" s="351"/>
      <c r="AH295" s="351"/>
      <c r="AI295" s="351"/>
      <c r="AJ295" s="351"/>
      <c r="AK295" s="351"/>
      <c r="AL295" s="351"/>
      <c r="AM295" s="351"/>
      <c r="AN295" s="351"/>
      <c r="AO295" s="351"/>
      <c r="AP295" s="351"/>
      <c r="AQ295" s="351"/>
      <c r="AR295" s="351"/>
      <c r="AS295" s="351"/>
      <c r="AT295" s="351"/>
      <c r="AU295" s="351"/>
      <c r="AV295" s="351"/>
      <c r="AW295" s="351"/>
      <c r="AX295" s="351"/>
      <c r="AY295" s="351"/>
      <c r="AZ295" s="351"/>
      <c r="BA295" s="351"/>
      <c r="BB295" s="351"/>
      <c r="BC295" s="351"/>
      <c r="BD295" s="351"/>
      <c r="BE295" s="351"/>
      <c r="BF295" s="351"/>
      <c r="BG295" s="351"/>
      <c r="BH295" s="351"/>
      <c r="BI295" s="351"/>
      <c r="BJ295" s="351"/>
      <c r="BK295" s="351"/>
      <c r="BL295" s="351"/>
      <c r="BM295" s="351"/>
      <c r="BN295" s="351"/>
      <c r="BO295" s="351"/>
      <c r="BP295" s="351"/>
      <c r="BQ295" s="351"/>
      <c r="BR295" s="351"/>
      <c r="BS295" s="351"/>
      <c r="BT295" s="351"/>
      <c r="BU295" s="351"/>
      <c r="BV295" s="351"/>
      <c r="BW295" s="351"/>
      <c r="BX295" s="351"/>
      <c r="BY295" s="351"/>
      <c r="BZ295" s="351"/>
      <c r="CA295" s="351"/>
      <c r="CB295" s="351"/>
      <c r="CC295" s="351"/>
      <c r="CD295" s="351"/>
      <c r="CE295" s="351"/>
      <c r="CF295" s="351"/>
      <c r="CG295" s="351"/>
      <c r="CH295" s="351"/>
      <c r="CI295" s="351"/>
      <c r="CJ295" s="351"/>
      <c r="CK295" s="351"/>
      <c r="CL295" s="351"/>
      <c r="CM295" s="351"/>
      <c r="CN295" s="351"/>
      <c r="CO295" s="351"/>
      <c r="CP295" s="351"/>
      <c r="CQ295" s="351"/>
      <c r="CR295" s="351"/>
      <c r="CS295" s="351"/>
      <c r="CT295" s="351"/>
      <c r="CU295" s="351"/>
      <c r="CV295" s="351"/>
      <c r="CW295" s="351"/>
      <c r="CX295" s="351"/>
      <c r="CY295" s="351"/>
      <c r="CZ295" s="351"/>
      <c r="DA295" s="351"/>
      <c r="DB295" s="351"/>
      <c r="DC295" s="351"/>
      <c r="DD295" s="351"/>
      <c r="DE295" s="351"/>
      <c r="DF295" s="351"/>
      <c r="DG295" s="351"/>
      <c r="DH295" s="351"/>
      <c r="DI295" s="351"/>
      <c r="DJ295" s="351"/>
      <c r="DK295" s="351"/>
      <c r="DL295" s="351"/>
      <c r="DM295" s="351"/>
      <c r="DN295" s="351"/>
      <c r="DO295" s="351"/>
      <c r="DP295" s="351"/>
      <c r="DQ295" s="351"/>
      <c r="DR295" s="351"/>
      <c r="DS295" s="351"/>
      <c r="DT295" s="351"/>
      <c r="DU295" s="351"/>
      <c r="DV295" s="351"/>
      <c r="DW295" s="351"/>
      <c r="DX295" s="351"/>
      <c r="DY295" s="351"/>
      <c r="DZ295" s="351"/>
      <c r="EA295" s="351"/>
      <c r="EB295" s="351"/>
      <c r="EC295" s="351"/>
      <c r="ED295" s="351"/>
      <c r="EE295" s="351"/>
      <c r="EF295" s="351"/>
      <c r="EG295" s="351"/>
      <c r="EH295" s="351"/>
      <c r="EI295" s="351"/>
      <c r="EJ295" s="351"/>
      <c r="EK295" s="351"/>
      <c r="EL295" s="351"/>
      <c r="EM295" s="351"/>
      <c r="EN295" s="351"/>
      <c r="EO295" s="351"/>
      <c r="EP295" s="351"/>
      <c r="EQ295" s="351"/>
      <c r="ER295" s="351"/>
      <c r="ES295" s="351"/>
      <c r="ET295" s="351"/>
      <c r="EU295" s="351"/>
      <c r="EV295" s="351"/>
      <c r="EW295" s="351"/>
      <c r="EX295" s="351"/>
    </row>
    <row r="296" spans="2:154" s="368" customFormat="1">
      <c r="B296" s="220"/>
      <c r="E296" s="220"/>
      <c r="I296" s="220"/>
      <c r="J296" s="351"/>
      <c r="K296" s="351"/>
      <c r="L296" s="351"/>
      <c r="M296" s="351"/>
      <c r="N296" s="351"/>
      <c r="O296" s="351"/>
      <c r="P296" s="351"/>
      <c r="Q296" s="351"/>
      <c r="R296" s="351"/>
      <c r="S296" s="351"/>
      <c r="T296" s="351"/>
      <c r="U296" s="351"/>
      <c r="V296" s="351"/>
      <c r="W296" s="351"/>
      <c r="X296" s="351"/>
      <c r="Y296" s="351"/>
      <c r="Z296" s="351"/>
      <c r="AA296" s="351"/>
      <c r="AB296" s="351"/>
      <c r="AC296" s="351"/>
      <c r="AD296" s="351"/>
      <c r="AE296" s="351"/>
      <c r="AF296" s="351"/>
      <c r="AG296" s="351"/>
      <c r="AH296" s="351"/>
      <c r="AI296" s="351"/>
      <c r="AJ296" s="351"/>
      <c r="AK296" s="351"/>
      <c r="AL296" s="351"/>
      <c r="AM296" s="351"/>
      <c r="AN296" s="351"/>
      <c r="AO296" s="351"/>
      <c r="AP296" s="351"/>
      <c r="AQ296" s="351"/>
      <c r="AR296" s="351"/>
      <c r="AS296" s="351"/>
      <c r="AT296" s="351"/>
      <c r="AU296" s="351"/>
      <c r="AV296" s="351"/>
      <c r="AW296" s="351"/>
      <c r="AX296" s="351"/>
      <c r="AY296" s="351"/>
      <c r="AZ296" s="351"/>
      <c r="BA296" s="351"/>
      <c r="BB296" s="351"/>
      <c r="BC296" s="351"/>
      <c r="BD296" s="351"/>
      <c r="BE296" s="351"/>
      <c r="BF296" s="351"/>
      <c r="BG296" s="351"/>
      <c r="BH296" s="351"/>
      <c r="BI296" s="351"/>
      <c r="BJ296" s="351"/>
      <c r="BK296" s="351"/>
      <c r="BL296" s="351"/>
      <c r="BM296" s="351"/>
      <c r="BN296" s="351"/>
      <c r="BO296" s="351"/>
      <c r="BP296" s="351"/>
      <c r="BQ296" s="351"/>
      <c r="BR296" s="351"/>
      <c r="BS296" s="351"/>
      <c r="BT296" s="351"/>
      <c r="BU296" s="351"/>
      <c r="BV296" s="351"/>
      <c r="BW296" s="351"/>
      <c r="BX296" s="351"/>
      <c r="BY296" s="351"/>
      <c r="BZ296" s="351"/>
      <c r="CA296" s="351"/>
      <c r="CB296" s="351"/>
      <c r="CC296" s="351"/>
      <c r="CD296" s="351"/>
      <c r="CE296" s="351"/>
      <c r="CF296" s="351"/>
      <c r="CG296" s="351"/>
      <c r="CH296" s="351"/>
      <c r="CI296" s="351"/>
      <c r="CJ296" s="351"/>
      <c r="CK296" s="351"/>
      <c r="CL296" s="351"/>
      <c r="CM296" s="351"/>
      <c r="CN296" s="351"/>
      <c r="CO296" s="351"/>
      <c r="CP296" s="351"/>
      <c r="CQ296" s="351"/>
      <c r="CR296" s="351"/>
      <c r="CS296" s="351"/>
      <c r="CT296" s="351"/>
      <c r="CU296" s="351"/>
      <c r="CV296" s="351"/>
      <c r="CW296" s="351"/>
      <c r="CX296" s="351"/>
      <c r="CY296" s="351"/>
      <c r="CZ296" s="351"/>
      <c r="DA296" s="351"/>
      <c r="DB296" s="351"/>
      <c r="DC296" s="351"/>
      <c r="DD296" s="351"/>
      <c r="DE296" s="351"/>
      <c r="DF296" s="351"/>
      <c r="DG296" s="351"/>
      <c r="DH296" s="351"/>
      <c r="DI296" s="351"/>
      <c r="DJ296" s="351"/>
      <c r="DK296" s="351"/>
      <c r="DL296" s="351"/>
      <c r="DM296" s="351"/>
      <c r="DN296" s="351"/>
      <c r="DO296" s="351"/>
      <c r="DP296" s="351"/>
      <c r="DQ296" s="351"/>
      <c r="DR296" s="351"/>
      <c r="DS296" s="351"/>
      <c r="DT296" s="351"/>
      <c r="DU296" s="351"/>
      <c r="DV296" s="351"/>
      <c r="DW296" s="351"/>
      <c r="DX296" s="351"/>
      <c r="DY296" s="351"/>
      <c r="DZ296" s="351"/>
      <c r="EA296" s="351"/>
      <c r="EB296" s="351"/>
      <c r="EC296" s="351"/>
      <c r="ED296" s="351"/>
      <c r="EE296" s="351"/>
      <c r="EF296" s="351"/>
      <c r="EG296" s="351"/>
      <c r="EH296" s="351"/>
      <c r="EI296" s="351"/>
      <c r="EJ296" s="351"/>
      <c r="EK296" s="351"/>
      <c r="EL296" s="351"/>
      <c r="EM296" s="351"/>
      <c r="EN296" s="351"/>
      <c r="EO296" s="351"/>
      <c r="EP296" s="351"/>
      <c r="EQ296" s="351"/>
      <c r="ER296" s="351"/>
      <c r="ES296" s="351"/>
      <c r="ET296" s="351"/>
      <c r="EU296" s="351"/>
      <c r="EV296" s="351"/>
      <c r="EW296" s="351"/>
      <c r="EX296" s="351"/>
    </row>
    <row r="297" spans="2:154" s="368" customFormat="1">
      <c r="B297" s="220"/>
      <c r="E297" s="220"/>
      <c r="I297" s="220"/>
      <c r="J297" s="351"/>
      <c r="K297" s="351"/>
      <c r="L297" s="351"/>
      <c r="M297" s="351"/>
      <c r="N297" s="351"/>
      <c r="O297" s="351"/>
      <c r="P297" s="351"/>
      <c r="Q297" s="351"/>
      <c r="R297" s="351"/>
      <c r="S297" s="351"/>
      <c r="T297" s="351"/>
      <c r="U297" s="351"/>
      <c r="V297" s="351"/>
      <c r="W297" s="351"/>
      <c r="X297" s="351"/>
      <c r="Y297" s="351"/>
      <c r="Z297" s="351"/>
      <c r="AA297" s="351"/>
      <c r="AB297" s="351"/>
      <c r="AC297" s="351"/>
      <c r="AD297" s="351"/>
      <c r="AE297" s="351"/>
      <c r="AF297" s="351"/>
      <c r="AG297" s="351"/>
      <c r="AH297" s="351"/>
      <c r="AI297" s="351"/>
      <c r="AJ297" s="351"/>
      <c r="AK297" s="351"/>
      <c r="AL297" s="351"/>
      <c r="AM297" s="351"/>
      <c r="AN297" s="351"/>
      <c r="AO297" s="351"/>
      <c r="AP297" s="351"/>
      <c r="AQ297" s="351"/>
      <c r="AR297" s="351"/>
      <c r="AS297" s="351"/>
      <c r="AT297" s="351"/>
      <c r="AU297" s="351"/>
      <c r="AV297" s="351"/>
      <c r="AW297" s="351"/>
      <c r="AX297" s="351"/>
      <c r="AY297" s="351"/>
      <c r="AZ297" s="351"/>
      <c r="BA297" s="351"/>
      <c r="BB297" s="351"/>
      <c r="BC297" s="351"/>
      <c r="BD297" s="351"/>
      <c r="BE297" s="351"/>
      <c r="BF297" s="351"/>
      <c r="BG297" s="351"/>
      <c r="BH297" s="351"/>
      <c r="BI297" s="351"/>
      <c r="BJ297" s="351"/>
      <c r="BK297" s="351"/>
      <c r="BL297" s="351"/>
      <c r="BM297" s="351"/>
      <c r="BN297" s="351"/>
      <c r="BO297" s="351"/>
      <c r="BP297" s="351"/>
      <c r="BQ297" s="351"/>
      <c r="BR297" s="351"/>
      <c r="BS297" s="351"/>
      <c r="BT297" s="351"/>
      <c r="BU297" s="351"/>
      <c r="BV297" s="351"/>
      <c r="BW297" s="351"/>
      <c r="BX297" s="351"/>
      <c r="BY297" s="351"/>
      <c r="BZ297" s="351"/>
      <c r="CA297" s="351"/>
      <c r="CB297" s="351"/>
      <c r="CC297" s="351"/>
      <c r="CD297" s="351"/>
      <c r="CE297" s="351"/>
      <c r="CF297" s="351"/>
      <c r="CG297" s="351"/>
      <c r="CH297" s="351"/>
      <c r="CI297" s="351"/>
      <c r="CJ297" s="351"/>
      <c r="CK297" s="351"/>
      <c r="CL297" s="351"/>
      <c r="CM297" s="351"/>
      <c r="CN297" s="351"/>
      <c r="CO297" s="351"/>
      <c r="CP297" s="351"/>
      <c r="CQ297" s="351"/>
      <c r="CR297" s="351"/>
      <c r="CS297" s="351"/>
      <c r="CT297" s="351"/>
      <c r="CU297" s="351"/>
      <c r="CV297" s="351"/>
      <c r="CW297" s="351"/>
      <c r="CX297" s="351"/>
      <c r="CY297" s="351"/>
      <c r="CZ297" s="351"/>
      <c r="DA297" s="351"/>
      <c r="DB297" s="351"/>
      <c r="DC297" s="351"/>
      <c r="DD297" s="351"/>
      <c r="DE297" s="351"/>
      <c r="DF297" s="351"/>
      <c r="DG297" s="351"/>
      <c r="DH297" s="351"/>
      <c r="DI297" s="351"/>
      <c r="DJ297" s="351"/>
      <c r="DK297" s="351"/>
      <c r="DL297" s="351"/>
      <c r="DM297" s="351"/>
      <c r="DN297" s="351"/>
      <c r="DO297" s="351"/>
      <c r="DP297" s="351"/>
      <c r="DQ297" s="351"/>
      <c r="DR297" s="351"/>
      <c r="DS297" s="351"/>
      <c r="DT297" s="351"/>
      <c r="DU297" s="351"/>
      <c r="DV297" s="351"/>
      <c r="DW297" s="351"/>
      <c r="DX297" s="351"/>
      <c r="DY297" s="351"/>
      <c r="DZ297" s="351"/>
      <c r="EA297" s="351"/>
      <c r="EB297" s="351"/>
      <c r="EC297" s="351"/>
      <c r="ED297" s="351"/>
      <c r="EE297" s="351"/>
      <c r="EF297" s="351"/>
      <c r="EG297" s="351"/>
      <c r="EH297" s="351"/>
      <c r="EI297" s="351"/>
      <c r="EJ297" s="351"/>
      <c r="EK297" s="351"/>
      <c r="EL297" s="351"/>
      <c r="EM297" s="351"/>
      <c r="EN297" s="351"/>
      <c r="EO297" s="351"/>
      <c r="EP297" s="351"/>
      <c r="EQ297" s="351"/>
      <c r="ER297" s="351"/>
      <c r="ES297" s="351"/>
      <c r="ET297" s="351"/>
      <c r="EU297" s="351"/>
      <c r="EV297" s="351"/>
      <c r="EW297" s="351"/>
      <c r="EX297" s="351"/>
    </row>
    <row r="298" spans="2:154" s="368" customFormat="1">
      <c r="B298" s="220"/>
      <c r="E298" s="220"/>
      <c r="I298" s="220"/>
      <c r="J298" s="351"/>
      <c r="K298" s="351"/>
      <c r="L298" s="351"/>
      <c r="M298" s="351"/>
      <c r="N298" s="351"/>
      <c r="O298" s="351"/>
      <c r="P298" s="351"/>
      <c r="Q298" s="351"/>
      <c r="R298" s="351"/>
      <c r="S298" s="351"/>
      <c r="T298" s="351"/>
      <c r="U298" s="351"/>
      <c r="V298" s="351"/>
      <c r="W298" s="351"/>
      <c r="X298" s="351"/>
      <c r="Y298" s="351"/>
      <c r="Z298" s="351"/>
      <c r="AA298" s="351"/>
      <c r="AB298" s="351"/>
      <c r="AC298" s="351"/>
      <c r="AD298" s="351"/>
      <c r="AE298" s="351"/>
      <c r="AF298" s="351"/>
      <c r="AG298" s="351"/>
      <c r="AH298" s="351"/>
      <c r="AI298" s="351"/>
      <c r="AJ298" s="351"/>
      <c r="AK298" s="351"/>
      <c r="AL298" s="351"/>
      <c r="AM298" s="351"/>
      <c r="AN298" s="351"/>
      <c r="AO298" s="351"/>
      <c r="AP298" s="351"/>
      <c r="AQ298" s="351"/>
      <c r="AR298" s="351"/>
      <c r="AS298" s="351"/>
      <c r="AT298" s="351"/>
      <c r="AU298" s="351"/>
      <c r="AV298" s="351"/>
      <c r="AW298" s="351"/>
      <c r="AX298" s="351"/>
      <c r="AY298" s="351"/>
      <c r="AZ298" s="351"/>
      <c r="BA298" s="351"/>
      <c r="BB298" s="351"/>
      <c r="BC298" s="351"/>
      <c r="BD298" s="351"/>
      <c r="BE298" s="351"/>
      <c r="BF298" s="351"/>
      <c r="BG298" s="351"/>
      <c r="BH298" s="351"/>
      <c r="BI298" s="351"/>
      <c r="BJ298" s="351"/>
      <c r="BK298" s="351"/>
      <c r="BL298" s="351"/>
      <c r="BM298" s="351"/>
      <c r="BN298" s="351"/>
      <c r="BO298" s="351"/>
      <c r="BP298" s="351"/>
      <c r="BQ298" s="351"/>
      <c r="BR298" s="351"/>
      <c r="BS298" s="351"/>
      <c r="BT298" s="351"/>
      <c r="BU298" s="351"/>
      <c r="BV298" s="351"/>
      <c r="BW298" s="351"/>
      <c r="BX298" s="351"/>
      <c r="BY298" s="351"/>
      <c r="BZ298" s="351"/>
      <c r="CA298" s="351"/>
      <c r="CB298" s="351"/>
      <c r="CC298" s="351"/>
      <c r="CD298" s="351"/>
      <c r="CE298" s="351"/>
      <c r="CF298" s="351"/>
      <c r="CG298" s="351"/>
      <c r="CH298" s="351"/>
      <c r="CI298" s="351"/>
      <c r="CJ298" s="351"/>
      <c r="CK298" s="351"/>
      <c r="CL298" s="351"/>
      <c r="CM298" s="351"/>
      <c r="CN298" s="351"/>
      <c r="CO298" s="351"/>
      <c r="CP298" s="351"/>
      <c r="CQ298" s="351"/>
      <c r="CR298" s="351"/>
      <c r="CS298" s="351"/>
      <c r="CT298" s="351"/>
      <c r="CU298" s="351"/>
      <c r="CV298" s="351"/>
      <c r="CW298" s="351"/>
      <c r="CX298" s="351"/>
      <c r="CY298" s="351"/>
      <c r="CZ298" s="351"/>
      <c r="DA298" s="351"/>
      <c r="DB298" s="351"/>
      <c r="DC298" s="351"/>
      <c r="DD298" s="351"/>
      <c r="DE298" s="351"/>
      <c r="DF298" s="351"/>
      <c r="DG298" s="351"/>
      <c r="DH298" s="351"/>
      <c r="DI298" s="351"/>
      <c r="DJ298" s="351"/>
      <c r="DK298" s="351"/>
      <c r="DL298" s="351"/>
      <c r="DM298" s="351"/>
      <c r="DN298" s="351"/>
      <c r="DO298" s="351"/>
      <c r="DP298" s="351"/>
      <c r="DQ298" s="351"/>
      <c r="DR298" s="351"/>
      <c r="DS298" s="351"/>
      <c r="DT298" s="351"/>
      <c r="DU298" s="351"/>
      <c r="DV298" s="351"/>
      <c r="DW298" s="351"/>
      <c r="DX298" s="351"/>
      <c r="DY298" s="351"/>
      <c r="DZ298" s="351"/>
      <c r="EA298" s="351"/>
      <c r="EB298" s="351"/>
      <c r="EC298" s="351"/>
      <c r="ED298" s="351"/>
      <c r="EE298" s="351"/>
      <c r="EF298" s="351"/>
      <c r="EG298" s="351"/>
      <c r="EH298" s="351"/>
      <c r="EI298" s="351"/>
      <c r="EJ298" s="351"/>
      <c r="EK298" s="351"/>
      <c r="EL298" s="351"/>
      <c r="EM298" s="351"/>
      <c r="EN298" s="351"/>
      <c r="EO298" s="351"/>
      <c r="EP298" s="351"/>
      <c r="EQ298" s="351"/>
      <c r="ER298" s="351"/>
      <c r="ES298" s="351"/>
      <c r="ET298" s="351"/>
      <c r="EU298" s="351"/>
      <c r="EV298" s="351"/>
      <c r="EW298" s="351"/>
      <c r="EX298" s="351"/>
    </row>
    <row r="299" spans="2:154" s="368" customFormat="1">
      <c r="B299" s="220"/>
      <c r="E299" s="220"/>
      <c r="I299" s="220"/>
      <c r="J299" s="351"/>
      <c r="K299" s="351"/>
      <c r="L299" s="351"/>
      <c r="M299" s="351"/>
      <c r="N299" s="351"/>
      <c r="O299" s="351"/>
      <c r="P299" s="351"/>
      <c r="Q299" s="351"/>
      <c r="R299" s="351"/>
      <c r="S299" s="351"/>
      <c r="T299" s="351"/>
      <c r="U299" s="351"/>
      <c r="V299" s="351"/>
      <c r="W299" s="351"/>
      <c r="X299" s="351"/>
      <c r="Y299" s="351"/>
      <c r="Z299" s="351"/>
      <c r="AA299" s="351"/>
      <c r="AB299" s="351"/>
      <c r="AC299" s="351"/>
      <c r="AD299" s="351"/>
      <c r="AE299" s="351"/>
      <c r="AF299" s="351"/>
      <c r="AG299" s="351"/>
      <c r="AH299" s="351"/>
      <c r="AI299" s="351"/>
      <c r="AJ299" s="351"/>
      <c r="AK299" s="351"/>
      <c r="AL299" s="351"/>
      <c r="AM299" s="351"/>
      <c r="AN299" s="351"/>
      <c r="AO299" s="351"/>
      <c r="AP299" s="351"/>
      <c r="AQ299" s="351"/>
      <c r="AR299" s="351"/>
      <c r="AS299" s="351"/>
      <c r="AT299" s="351"/>
      <c r="AU299" s="351"/>
      <c r="AV299" s="351"/>
      <c r="AW299" s="351"/>
      <c r="AX299" s="351"/>
      <c r="AY299" s="351"/>
      <c r="AZ299" s="351"/>
      <c r="BA299" s="351"/>
      <c r="BB299" s="351"/>
      <c r="BC299" s="351"/>
      <c r="BD299" s="351"/>
      <c r="BE299" s="351"/>
      <c r="BF299" s="351"/>
      <c r="BG299" s="351"/>
      <c r="BH299" s="351"/>
      <c r="BI299" s="351"/>
      <c r="BJ299" s="351"/>
      <c r="BK299" s="351"/>
      <c r="BL299" s="351"/>
      <c r="BM299" s="351"/>
      <c r="BN299" s="351"/>
      <c r="BO299" s="351"/>
      <c r="BP299" s="351"/>
      <c r="BQ299" s="351"/>
      <c r="BR299" s="351"/>
      <c r="BS299" s="351"/>
      <c r="BT299" s="351"/>
      <c r="BU299" s="351"/>
      <c r="BV299" s="351"/>
      <c r="BW299" s="351"/>
      <c r="BX299" s="351"/>
      <c r="BY299" s="351"/>
      <c r="BZ299" s="351"/>
      <c r="CA299" s="351"/>
      <c r="CB299" s="351"/>
      <c r="CC299" s="351"/>
      <c r="CD299" s="351"/>
      <c r="CE299" s="351"/>
      <c r="CF299" s="351"/>
      <c r="CG299" s="351"/>
      <c r="CH299" s="351"/>
      <c r="CI299" s="351"/>
      <c r="CJ299" s="351"/>
      <c r="CK299" s="351"/>
      <c r="CL299" s="351"/>
      <c r="CM299" s="351"/>
      <c r="CN299" s="351"/>
      <c r="CO299" s="351"/>
      <c r="CP299" s="351"/>
      <c r="CQ299" s="351"/>
      <c r="CR299" s="351"/>
      <c r="CS299" s="351"/>
      <c r="CT299" s="351"/>
      <c r="CU299" s="351"/>
      <c r="CV299" s="351"/>
      <c r="CW299" s="351"/>
      <c r="CX299" s="351"/>
      <c r="CY299" s="351"/>
      <c r="CZ299" s="351"/>
      <c r="DA299" s="351"/>
      <c r="DB299" s="351"/>
      <c r="DC299" s="351"/>
      <c r="DD299" s="351"/>
      <c r="DE299" s="351"/>
      <c r="DF299" s="351"/>
      <c r="DG299" s="351"/>
      <c r="DH299" s="351"/>
      <c r="DI299" s="351"/>
      <c r="DJ299" s="351"/>
      <c r="DK299" s="351"/>
      <c r="DL299" s="351"/>
      <c r="DM299" s="351"/>
      <c r="DN299" s="351"/>
      <c r="DO299" s="351"/>
      <c r="DP299" s="351"/>
      <c r="DQ299" s="351"/>
      <c r="DR299" s="351"/>
      <c r="DS299" s="351"/>
      <c r="DT299" s="351"/>
      <c r="DU299" s="351"/>
      <c r="DV299" s="351"/>
      <c r="DW299" s="351"/>
      <c r="DX299" s="351"/>
      <c r="DY299" s="351"/>
      <c r="DZ299" s="351"/>
      <c r="EA299" s="351"/>
      <c r="EB299" s="351"/>
      <c r="EC299" s="351"/>
      <c r="ED299" s="351"/>
      <c r="EE299" s="351"/>
      <c r="EF299" s="351"/>
      <c r="EG299" s="351"/>
      <c r="EH299" s="351"/>
      <c r="EI299" s="351"/>
      <c r="EJ299" s="351"/>
      <c r="EK299" s="351"/>
      <c r="EL299" s="351"/>
      <c r="EM299" s="351"/>
      <c r="EN299" s="351"/>
      <c r="EO299" s="351"/>
      <c r="EP299" s="351"/>
      <c r="EQ299" s="351"/>
      <c r="ER299" s="351"/>
      <c r="ES299" s="351"/>
      <c r="ET299" s="351"/>
      <c r="EU299" s="351"/>
      <c r="EV299" s="351"/>
      <c r="EW299" s="351"/>
      <c r="EX299" s="351"/>
    </row>
    <row r="300" spans="2:154" s="368" customFormat="1">
      <c r="B300" s="220"/>
      <c r="E300" s="220"/>
      <c r="I300" s="220"/>
      <c r="J300" s="351"/>
      <c r="K300" s="351"/>
      <c r="L300" s="351"/>
      <c r="M300" s="351"/>
      <c r="N300" s="351"/>
      <c r="O300" s="351"/>
      <c r="P300" s="351"/>
      <c r="Q300" s="351"/>
      <c r="R300" s="351"/>
      <c r="S300" s="351"/>
      <c r="T300" s="351"/>
      <c r="U300" s="351"/>
      <c r="V300" s="351"/>
      <c r="W300" s="351"/>
      <c r="X300" s="351"/>
      <c r="Y300" s="351"/>
      <c r="Z300" s="351"/>
      <c r="AA300" s="351"/>
      <c r="AB300" s="351"/>
      <c r="AC300" s="351"/>
      <c r="AD300" s="351"/>
      <c r="AE300" s="351"/>
      <c r="AF300" s="351"/>
      <c r="AG300" s="351"/>
      <c r="AH300" s="351"/>
      <c r="AI300" s="351"/>
      <c r="AJ300" s="351"/>
      <c r="AK300" s="351"/>
      <c r="AL300" s="351"/>
      <c r="AM300" s="351"/>
      <c r="AN300" s="351"/>
      <c r="AO300" s="351"/>
      <c r="AP300" s="351"/>
      <c r="AQ300" s="351"/>
      <c r="AR300" s="351"/>
      <c r="AS300" s="351"/>
      <c r="AT300" s="351"/>
      <c r="AU300" s="351"/>
      <c r="AV300" s="351"/>
      <c r="AW300" s="351"/>
      <c r="AX300" s="351"/>
      <c r="AY300" s="351"/>
      <c r="AZ300" s="351"/>
      <c r="BA300" s="351"/>
      <c r="BB300" s="351"/>
      <c r="BC300" s="351"/>
      <c r="BD300" s="351"/>
      <c r="BE300" s="351"/>
      <c r="BF300" s="351"/>
      <c r="BG300" s="351"/>
      <c r="BH300" s="351"/>
      <c r="BI300" s="351"/>
      <c r="BJ300" s="351"/>
      <c r="BK300" s="351"/>
      <c r="BL300" s="351"/>
      <c r="BM300" s="351"/>
      <c r="BN300" s="351"/>
      <c r="BO300" s="351"/>
      <c r="BP300" s="351"/>
      <c r="BQ300" s="351"/>
      <c r="BR300" s="351"/>
      <c r="BS300" s="351"/>
      <c r="BT300" s="351"/>
      <c r="BU300" s="351"/>
      <c r="BV300" s="351"/>
      <c r="BW300" s="351"/>
      <c r="BX300" s="351"/>
      <c r="BY300" s="351"/>
      <c r="BZ300" s="351"/>
      <c r="CA300" s="351"/>
      <c r="CB300" s="351"/>
      <c r="CC300" s="351"/>
      <c r="CD300" s="351"/>
      <c r="CE300" s="351"/>
      <c r="CF300" s="351"/>
      <c r="CG300" s="351"/>
      <c r="CH300" s="351"/>
      <c r="CI300" s="351"/>
      <c r="CJ300" s="351"/>
      <c r="CK300" s="351"/>
      <c r="CL300" s="351"/>
      <c r="CM300" s="351"/>
      <c r="CN300" s="351"/>
      <c r="CO300" s="351"/>
      <c r="CP300" s="351"/>
      <c r="CQ300" s="351"/>
      <c r="CR300" s="351"/>
      <c r="CS300" s="351"/>
      <c r="CT300" s="351"/>
      <c r="CU300" s="351"/>
      <c r="CV300" s="351"/>
      <c r="CW300" s="351"/>
      <c r="CX300" s="351"/>
      <c r="CY300" s="351"/>
      <c r="CZ300" s="351"/>
      <c r="DA300" s="351"/>
      <c r="DB300" s="351"/>
      <c r="DC300" s="351"/>
      <c r="DD300" s="351"/>
      <c r="DE300" s="351"/>
      <c r="DF300" s="351"/>
      <c r="DG300" s="351"/>
      <c r="DH300" s="351"/>
      <c r="DI300" s="351"/>
      <c r="DJ300" s="351"/>
      <c r="DK300" s="351"/>
      <c r="DL300" s="351"/>
      <c r="DM300" s="351"/>
      <c r="DN300" s="351"/>
      <c r="DO300" s="351"/>
      <c r="DP300" s="351"/>
      <c r="DQ300" s="351"/>
      <c r="DR300" s="351"/>
      <c r="DS300" s="351"/>
      <c r="DT300" s="351"/>
      <c r="DU300" s="351"/>
      <c r="DV300" s="351"/>
      <c r="DW300" s="351"/>
      <c r="DX300" s="351"/>
      <c r="DY300" s="351"/>
      <c r="DZ300" s="351"/>
      <c r="EA300" s="351"/>
      <c r="EB300" s="351"/>
      <c r="EC300" s="351"/>
      <c r="ED300" s="351"/>
      <c r="EE300" s="351"/>
      <c r="EF300" s="351"/>
      <c r="EG300" s="351"/>
      <c r="EH300" s="351"/>
      <c r="EI300" s="351"/>
      <c r="EJ300" s="351"/>
      <c r="EK300" s="351"/>
      <c r="EL300" s="351"/>
      <c r="EM300" s="351"/>
      <c r="EN300" s="351"/>
      <c r="EO300" s="351"/>
      <c r="EP300" s="351"/>
      <c r="EQ300" s="351"/>
      <c r="ER300" s="351"/>
      <c r="ES300" s="351"/>
      <c r="ET300" s="351"/>
      <c r="EU300" s="351"/>
      <c r="EV300" s="351"/>
      <c r="EW300" s="351"/>
      <c r="EX300" s="351"/>
    </row>
    <row r="301" spans="2:154" s="368" customFormat="1">
      <c r="B301" s="220"/>
      <c r="E301" s="220"/>
      <c r="I301" s="220"/>
      <c r="J301" s="351"/>
      <c r="K301" s="351"/>
      <c r="L301" s="351"/>
      <c r="M301" s="351"/>
      <c r="N301" s="351"/>
      <c r="O301" s="351"/>
      <c r="P301" s="351"/>
      <c r="Q301" s="351"/>
      <c r="R301" s="351"/>
      <c r="S301" s="351"/>
      <c r="T301" s="351"/>
      <c r="U301" s="351"/>
      <c r="V301" s="351"/>
      <c r="W301" s="351"/>
      <c r="X301" s="351"/>
      <c r="Y301" s="351"/>
      <c r="Z301" s="351"/>
      <c r="AA301" s="351"/>
      <c r="AB301" s="351"/>
      <c r="AC301" s="351"/>
      <c r="AD301" s="351"/>
      <c r="AE301" s="351"/>
      <c r="AF301" s="351"/>
      <c r="AG301" s="351"/>
      <c r="AH301" s="351"/>
      <c r="AI301" s="351"/>
      <c r="AJ301" s="351"/>
      <c r="AK301" s="351"/>
      <c r="AL301" s="351"/>
      <c r="AM301" s="351"/>
      <c r="AN301" s="351"/>
      <c r="AO301" s="351"/>
      <c r="AP301" s="351"/>
      <c r="AQ301" s="351"/>
      <c r="AR301" s="351"/>
      <c r="AS301" s="351"/>
      <c r="AT301" s="351"/>
      <c r="AU301" s="351"/>
      <c r="AV301" s="351"/>
      <c r="AW301" s="351"/>
      <c r="AX301" s="351"/>
      <c r="AY301" s="351"/>
      <c r="AZ301" s="351"/>
      <c r="BA301" s="351"/>
      <c r="BB301" s="351"/>
      <c r="BC301" s="351"/>
      <c r="BD301" s="351"/>
      <c r="BE301" s="351"/>
      <c r="BF301" s="351"/>
      <c r="BG301" s="351"/>
      <c r="BH301" s="351"/>
      <c r="BI301" s="351"/>
      <c r="BJ301" s="351"/>
      <c r="BK301" s="351"/>
      <c r="BL301" s="351"/>
      <c r="BM301" s="351"/>
      <c r="BN301" s="351"/>
      <c r="BO301" s="351"/>
      <c r="BP301" s="351"/>
      <c r="BQ301" s="351"/>
      <c r="BR301" s="351"/>
      <c r="BS301" s="351"/>
      <c r="BT301" s="351"/>
      <c r="BU301" s="351"/>
      <c r="BV301" s="351"/>
      <c r="BW301" s="351"/>
      <c r="BX301" s="351"/>
      <c r="BY301" s="351"/>
      <c r="BZ301" s="351"/>
      <c r="CA301" s="351"/>
      <c r="CB301" s="351"/>
      <c r="CC301" s="351"/>
      <c r="CD301" s="351"/>
      <c r="CE301" s="351"/>
      <c r="CF301" s="351"/>
      <c r="CG301" s="351"/>
      <c r="CH301" s="351"/>
      <c r="CI301" s="351"/>
      <c r="CJ301" s="351"/>
      <c r="CK301" s="351"/>
      <c r="CL301" s="351"/>
      <c r="CM301" s="351"/>
      <c r="CN301" s="351"/>
      <c r="CO301" s="351"/>
      <c r="CP301" s="351"/>
      <c r="CQ301" s="351"/>
      <c r="CR301" s="351"/>
      <c r="CS301" s="351"/>
      <c r="CT301" s="351"/>
      <c r="CU301" s="351"/>
      <c r="CV301" s="351"/>
      <c r="CW301" s="351"/>
      <c r="CX301" s="351"/>
      <c r="CY301" s="351"/>
      <c r="CZ301" s="351"/>
      <c r="DA301" s="351"/>
      <c r="DB301" s="351"/>
      <c r="DC301" s="351"/>
      <c r="DD301" s="351"/>
      <c r="DE301" s="351"/>
      <c r="DF301" s="351"/>
      <c r="DG301" s="351"/>
      <c r="DH301" s="351"/>
      <c r="DI301" s="351"/>
      <c r="DJ301" s="351"/>
      <c r="DK301" s="351"/>
      <c r="DL301" s="351"/>
      <c r="DM301" s="351"/>
      <c r="DN301" s="351"/>
      <c r="DO301" s="351"/>
      <c r="DP301" s="351"/>
      <c r="DQ301" s="351"/>
      <c r="DR301" s="351"/>
      <c r="DS301" s="351"/>
      <c r="DT301" s="351"/>
      <c r="DU301" s="351"/>
      <c r="DV301" s="351"/>
      <c r="DW301" s="351"/>
      <c r="DX301" s="351"/>
      <c r="DY301" s="351"/>
      <c r="DZ301" s="351"/>
      <c r="EA301" s="351"/>
      <c r="EB301" s="351"/>
      <c r="EC301" s="351"/>
      <c r="ED301" s="351"/>
      <c r="EE301" s="351"/>
      <c r="EF301" s="351"/>
      <c r="EG301" s="351"/>
      <c r="EH301" s="351"/>
      <c r="EI301" s="351"/>
      <c r="EJ301" s="351"/>
      <c r="EK301" s="351"/>
      <c r="EL301" s="351"/>
      <c r="EM301" s="351"/>
      <c r="EN301" s="351"/>
      <c r="EO301" s="351"/>
      <c r="EP301" s="351"/>
      <c r="EQ301" s="351"/>
      <c r="ER301" s="351"/>
      <c r="ES301" s="351"/>
      <c r="ET301" s="351"/>
      <c r="EU301" s="351"/>
      <c r="EV301" s="351"/>
      <c r="EW301" s="351"/>
      <c r="EX301" s="351"/>
    </row>
    <row r="302" spans="2:154" s="368" customFormat="1">
      <c r="B302" s="220"/>
      <c r="E302" s="220"/>
      <c r="I302" s="220"/>
      <c r="J302" s="351"/>
      <c r="K302" s="351"/>
      <c r="L302" s="351"/>
      <c r="M302" s="351"/>
      <c r="N302" s="351"/>
      <c r="O302" s="351"/>
      <c r="P302" s="351"/>
      <c r="Q302" s="351"/>
      <c r="R302" s="351"/>
      <c r="S302" s="351"/>
      <c r="T302" s="351"/>
      <c r="U302" s="351"/>
      <c r="V302" s="351"/>
      <c r="W302" s="351"/>
      <c r="X302" s="351"/>
      <c r="Y302" s="351"/>
      <c r="Z302" s="351"/>
      <c r="AA302" s="351"/>
      <c r="AB302" s="351"/>
      <c r="AC302" s="351"/>
      <c r="AD302" s="351"/>
      <c r="AE302" s="351"/>
      <c r="AF302" s="351"/>
      <c r="AG302" s="351"/>
      <c r="AH302" s="351"/>
      <c r="AI302" s="351"/>
      <c r="AJ302" s="351"/>
      <c r="AK302" s="351"/>
      <c r="AL302" s="351"/>
      <c r="AM302" s="351"/>
      <c r="AN302" s="351"/>
      <c r="AO302" s="351"/>
      <c r="AP302" s="351"/>
      <c r="AQ302" s="351"/>
      <c r="AR302" s="351"/>
      <c r="AS302" s="351"/>
      <c r="AT302" s="351"/>
      <c r="AU302" s="351"/>
      <c r="AV302" s="351"/>
      <c r="AW302" s="351"/>
      <c r="AX302" s="351"/>
      <c r="AY302" s="351"/>
      <c r="AZ302" s="351"/>
      <c r="BA302" s="351"/>
      <c r="BB302" s="351"/>
      <c r="BC302" s="351"/>
      <c r="BD302" s="351"/>
      <c r="BE302" s="351"/>
      <c r="BF302" s="351"/>
      <c r="BG302" s="351"/>
      <c r="BH302" s="351"/>
      <c r="BI302" s="351"/>
      <c r="BJ302" s="351"/>
      <c r="BK302" s="351"/>
      <c r="BL302" s="351"/>
      <c r="BM302" s="351"/>
      <c r="BN302" s="351"/>
      <c r="BO302" s="351"/>
      <c r="BP302" s="351"/>
      <c r="BQ302" s="351"/>
      <c r="BR302" s="351"/>
      <c r="BS302" s="351"/>
      <c r="BT302" s="351"/>
      <c r="BU302" s="351"/>
      <c r="BV302" s="351"/>
      <c r="BW302" s="351"/>
      <c r="BX302" s="351"/>
      <c r="BY302" s="351"/>
      <c r="BZ302" s="351"/>
      <c r="CA302" s="351"/>
      <c r="CB302" s="351"/>
      <c r="CC302" s="351"/>
      <c r="CD302" s="351"/>
      <c r="CE302" s="351"/>
      <c r="CF302" s="351"/>
      <c r="CG302" s="351"/>
      <c r="CH302" s="351"/>
      <c r="CI302" s="351"/>
      <c r="CJ302" s="351"/>
      <c r="CK302" s="351"/>
      <c r="CL302" s="351"/>
      <c r="CM302" s="351"/>
      <c r="CN302" s="351"/>
      <c r="CO302" s="351"/>
      <c r="CP302" s="351"/>
      <c r="CQ302" s="351"/>
      <c r="CR302" s="351"/>
      <c r="CS302" s="351"/>
      <c r="CT302" s="351"/>
      <c r="CU302" s="351"/>
      <c r="CV302" s="351"/>
      <c r="CW302" s="351"/>
      <c r="CX302" s="351"/>
      <c r="CY302" s="351"/>
      <c r="CZ302" s="351"/>
      <c r="DA302" s="351"/>
      <c r="DB302" s="351"/>
      <c r="DC302" s="351"/>
      <c r="DD302" s="351"/>
      <c r="DE302" s="351"/>
      <c r="DF302" s="351"/>
      <c r="DG302" s="351"/>
      <c r="DH302" s="351"/>
      <c r="DI302" s="351"/>
      <c r="DJ302" s="351"/>
      <c r="DK302" s="351"/>
      <c r="DL302" s="351"/>
      <c r="DM302" s="351"/>
      <c r="DN302" s="351"/>
      <c r="DO302" s="351"/>
      <c r="DP302" s="351"/>
      <c r="DQ302" s="351"/>
      <c r="DR302" s="351"/>
      <c r="DS302" s="351"/>
      <c r="DT302" s="351"/>
      <c r="DU302" s="351"/>
      <c r="DV302" s="351"/>
      <c r="DW302" s="351"/>
      <c r="DX302" s="351"/>
      <c r="DY302" s="351"/>
      <c r="DZ302" s="351"/>
      <c r="EA302" s="351"/>
      <c r="EB302" s="351"/>
      <c r="EC302" s="351"/>
      <c r="ED302" s="351"/>
      <c r="EE302" s="351"/>
      <c r="EF302" s="351"/>
      <c r="EG302" s="351"/>
      <c r="EH302" s="351"/>
      <c r="EI302" s="351"/>
      <c r="EJ302" s="351"/>
      <c r="EK302" s="351"/>
      <c r="EL302" s="351"/>
      <c r="EM302" s="351"/>
      <c r="EN302" s="351"/>
      <c r="EO302" s="351"/>
      <c r="EP302" s="351"/>
      <c r="EQ302" s="351"/>
      <c r="ER302" s="351"/>
      <c r="ES302" s="351"/>
      <c r="ET302" s="351"/>
      <c r="EU302" s="351"/>
      <c r="EV302" s="351"/>
      <c r="EW302" s="351"/>
      <c r="EX302" s="351"/>
    </row>
    <row r="303" spans="2:154" s="368" customFormat="1">
      <c r="B303" s="220"/>
      <c r="E303" s="220"/>
      <c r="I303" s="220"/>
      <c r="J303" s="351"/>
      <c r="K303" s="351"/>
      <c r="L303" s="351"/>
      <c r="M303" s="351"/>
      <c r="N303" s="351"/>
      <c r="O303" s="351"/>
      <c r="P303" s="351"/>
      <c r="Q303" s="351"/>
      <c r="R303" s="351"/>
      <c r="S303" s="351"/>
      <c r="T303" s="351"/>
      <c r="U303" s="351"/>
      <c r="V303" s="351"/>
      <c r="W303" s="351"/>
      <c r="X303" s="351"/>
      <c r="Y303" s="351"/>
      <c r="Z303" s="351"/>
      <c r="AA303" s="351"/>
      <c r="AB303" s="351"/>
      <c r="AC303" s="351"/>
      <c r="AD303" s="351"/>
      <c r="AE303" s="351"/>
      <c r="AF303" s="351"/>
      <c r="AG303" s="351"/>
      <c r="AH303" s="351"/>
      <c r="AI303" s="351"/>
      <c r="AJ303" s="351"/>
      <c r="AK303" s="351"/>
      <c r="AL303" s="351"/>
      <c r="AM303" s="351"/>
      <c r="AN303" s="351"/>
      <c r="AO303" s="351"/>
      <c r="AP303" s="351"/>
      <c r="AQ303" s="351"/>
      <c r="AR303" s="351"/>
      <c r="AS303" s="351"/>
      <c r="AT303" s="351"/>
      <c r="AU303" s="351"/>
      <c r="AV303" s="351"/>
      <c r="AW303" s="351"/>
      <c r="AX303" s="351"/>
      <c r="AY303" s="351"/>
      <c r="AZ303" s="351"/>
      <c r="BA303" s="351"/>
      <c r="BB303" s="351"/>
      <c r="BC303" s="351"/>
      <c r="BD303" s="351"/>
      <c r="BE303" s="351"/>
      <c r="BF303" s="351"/>
      <c r="BG303" s="351"/>
      <c r="BH303" s="351"/>
      <c r="BI303" s="351"/>
      <c r="BJ303" s="351"/>
      <c r="BK303" s="351"/>
      <c r="BL303" s="351"/>
      <c r="BM303" s="351"/>
      <c r="BN303" s="351"/>
      <c r="BO303" s="351"/>
      <c r="BP303" s="351"/>
      <c r="BQ303" s="351"/>
      <c r="BR303" s="351"/>
      <c r="BS303" s="351"/>
      <c r="BT303" s="351"/>
      <c r="BU303" s="351"/>
      <c r="BV303" s="351"/>
      <c r="BW303" s="351"/>
      <c r="BX303" s="351"/>
      <c r="BY303" s="351"/>
      <c r="BZ303" s="351"/>
      <c r="CA303" s="351"/>
      <c r="CB303" s="351"/>
      <c r="CC303" s="351"/>
      <c r="CD303" s="351"/>
      <c r="CE303" s="351"/>
      <c r="CF303" s="351"/>
      <c r="CG303" s="351"/>
      <c r="CH303" s="351"/>
      <c r="CI303" s="351"/>
      <c r="CJ303" s="351"/>
      <c r="CK303" s="351"/>
      <c r="CL303" s="351"/>
      <c r="CM303" s="351"/>
      <c r="CN303" s="351"/>
      <c r="CO303" s="351"/>
      <c r="CP303" s="351"/>
      <c r="CQ303" s="351"/>
      <c r="CR303" s="351"/>
      <c r="CS303" s="351"/>
      <c r="CT303" s="351"/>
      <c r="CU303" s="351"/>
      <c r="CV303" s="351"/>
      <c r="CW303" s="351"/>
      <c r="CX303" s="351"/>
      <c r="CY303" s="351"/>
      <c r="CZ303" s="351"/>
      <c r="DA303" s="351"/>
      <c r="DB303" s="351"/>
      <c r="DC303" s="351"/>
      <c r="DD303" s="351"/>
      <c r="DE303" s="351"/>
      <c r="DF303" s="351"/>
      <c r="DG303" s="351"/>
      <c r="DH303" s="351"/>
      <c r="DI303" s="351"/>
      <c r="DJ303" s="351"/>
      <c r="DK303" s="351"/>
      <c r="DL303" s="351"/>
      <c r="DM303" s="351"/>
      <c r="DN303" s="351"/>
      <c r="DO303" s="351"/>
      <c r="DP303" s="351"/>
      <c r="DQ303" s="351"/>
      <c r="DR303" s="351"/>
      <c r="DS303" s="351"/>
      <c r="DT303" s="351"/>
      <c r="DU303" s="351"/>
      <c r="DV303" s="351"/>
      <c r="DW303" s="351"/>
      <c r="DX303" s="351"/>
      <c r="DY303" s="351"/>
      <c r="DZ303" s="351"/>
      <c r="EA303" s="351"/>
      <c r="EB303" s="351"/>
      <c r="EC303" s="351"/>
      <c r="ED303" s="351"/>
      <c r="EE303" s="351"/>
      <c r="EF303" s="351"/>
      <c r="EG303" s="351"/>
      <c r="EH303" s="351"/>
      <c r="EI303" s="351"/>
      <c r="EJ303" s="351"/>
      <c r="EK303" s="351"/>
      <c r="EL303" s="351"/>
      <c r="EM303" s="351"/>
      <c r="EN303" s="351"/>
      <c r="EO303" s="351"/>
      <c r="EP303" s="351"/>
      <c r="EQ303" s="351"/>
      <c r="ER303" s="351"/>
      <c r="ES303" s="351"/>
      <c r="ET303" s="351"/>
      <c r="EU303" s="351"/>
      <c r="EV303" s="351"/>
      <c r="EW303" s="351"/>
      <c r="EX303" s="351"/>
    </row>
    <row r="304" spans="2:154" s="368" customFormat="1">
      <c r="B304" s="220"/>
      <c r="E304" s="220"/>
      <c r="I304" s="220"/>
      <c r="J304" s="351"/>
      <c r="K304" s="351"/>
      <c r="L304" s="351"/>
      <c r="M304" s="351"/>
      <c r="N304" s="351"/>
      <c r="O304" s="351"/>
      <c r="P304" s="351"/>
      <c r="Q304" s="351"/>
      <c r="R304" s="351"/>
      <c r="S304" s="351"/>
      <c r="T304" s="351"/>
      <c r="U304" s="351"/>
      <c r="V304" s="351"/>
      <c r="W304" s="351"/>
      <c r="X304" s="351"/>
      <c r="Y304" s="351"/>
      <c r="Z304" s="351"/>
      <c r="AA304" s="351"/>
      <c r="AB304" s="351"/>
      <c r="AC304" s="351"/>
      <c r="AD304" s="351"/>
      <c r="AE304" s="351"/>
      <c r="AF304" s="351"/>
      <c r="AG304" s="351"/>
      <c r="AH304" s="351"/>
      <c r="AI304" s="351"/>
      <c r="AJ304" s="351"/>
      <c r="AK304" s="351"/>
      <c r="AL304" s="351"/>
      <c r="AM304" s="351"/>
      <c r="AN304" s="351"/>
      <c r="AO304" s="351"/>
      <c r="AP304" s="351"/>
      <c r="AQ304" s="351"/>
      <c r="AR304" s="351"/>
      <c r="AS304" s="351"/>
      <c r="AT304" s="351"/>
      <c r="AU304" s="351"/>
      <c r="AV304" s="351"/>
      <c r="AW304" s="351"/>
      <c r="AX304" s="351"/>
      <c r="AY304" s="351"/>
      <c r="AZ304" s="351"/>
      <c r="BA304" s="351"/>
      <c r="BB304" s="351"/>
      <c r="BC304" s="351"/>
      <c r="BD304" s="351"/>
      <c r="BE304" s="351"/>
      <c r="BF304" s="351"/>
      <c r="BG304" s="351"/>
      <c r="BH304" s="351"/>
      <c r="BI304" s="351"/>
      <c r="BJ304" s="351"/>
      <c r="BK304" s="351"/>
      <c r="BL304" s="351"/>
      <c r="BM304" s="351"/>
      <c r="BN304" s="351"/>
      <c r="BO304" s="351"/>
      <c r="BP304" s="351"/>
      <c r="BQ304" s="351"/>
      <c r="BR304" s="351"/>
      <c r="BS304" s="351"/>
      <c r="BT304" s="351"/>
      <c r="BU304" s="351"/>
      <c r="BV304" s="351"/>
      <c r="BW304" s="351"/>
      <c r="BX304" s="351"/>
      <c r="BY304" s="351"/>
      <c r="BZ304" s="351"/>
      <c r="CA304" s="351"/>
      <c r="CB304" s="351"/>
      <c r="CC304" s="351"/>
      <c r="CD304" s="351"/>
      <c r="CE304" s="351"/>
      <c r="CF304" s="351"/>
      <c r="CG304" s="351"/>
      <c r="CH304" s="351"/>
      <c r="CI304" s="351"/>
      <c r="CJ304" s="351"/>
      <c r="CK304" s="351"/>
      <c r="CL304" s="351"/>
      <c r="CM304" s="351"/>
      <c r="CN304" s="351"/>
      <c r="CO304" s="351"/>
      <c r="CP304" s="351"/>
      <c r="CQ304" s="351"/>
      <c r="CR304" s="351"/>
      <c r="CS304" s="351"/>
      <c r="CT304" s="351"/>
      <c r="CU304" s="351"/>
      <c r="CV304" s="351"/>
      <c r="CW304" s="351"/>
      <c r="CX304" s="351"/>
      <c r="CY304" s="351"/>
      <c r="CZ304" s="351"/>
      <c r="DA304" s="351"/>
      <c r="DB304" s="351"/>
      <c r="DC304" s="351"/>
      <c r="DD304" s="351"/>
      <c r="DE304" s="351"/>
      <c r="DF304" s="351"/>
      <c r="DG304" s="351"/>
      <c r="DH304" s="351"/>
      <c r="DI304" s="351"/>
      <c r="DJ304" s="351"/>
      <c r="DK304" s="351"/>
      <c r="DL304" s="351"/>
      <c r="DM304" s="351"/>
      <c r="DN304" s="351"/>
      <c r="DO304" s="351"/>
      <c r="DP304" s="351"/>
      <c r="DQ304" s="351"/>
      <c r="DR304" s="351"/>
      <c r="DS304" s="351"/>
      <c r="DT304" s="351"/>
      <c r="DU304" s="351"/>
      <c r="DV304" s="351"/>
      <c r="DW304" s="351"/>
      <c r="DX304" s="351"/>
      <c r="DY304" s="351"/>
      <c r="DZ304" s="351"/>
      <c r="EA304" s="351"/>
      <c r="EB304" s="351"/>
      <c r="EC304" s="351"/>
      <c r="ED304" s="351"/>
      <c r="EE304" s="351"/>
      <c r="EF304" s="351"/>
      <c r="EG304" s="351"/>
      <c r="EH304" s="351"/>
      <c r="EI304" s="351"/>
      <c r="EJ304" s="351"/>
      <c r="EK304" s="351"/>
      <c r="EL304" s="351"/>
      <c r="EM304" s="351"/>
      <c r="EN304" s="351"/>
      <c r="EO304" s="351"/>
      <c r="EP304" s="351"/>
      <c r="EQ304" s="351"/>
      <c r="ER304" s="351"/>
      <c r="ES304" s="351"/>
      <c r="ET304" s="351"/>
      <c r="EU304" s="351"/>
      <c r="EV304" s="351"/>
      <c r="EW304" s="351"/>
      <c r="EX304" s="351"/>
    </row>
    <row r="305" spans="2:154" s="368" customFormat="1">
      <c r="B305" s="220"/>
      <c r="E305" s="220"/>
      <c r="I305" s="220"/>
      <c r="J305" s="351"/>
      <c r="K305" s="351"/>
      <c r="L305" s="351"/>
      <c r="M305" s="351"/>
      <c r="N305" s="351"/>
      <c r="O305" s="351"/>
      <c r="P305" s="351"/>
      <c r="Q305" s="351"/>
      <c r="R305" s="351"/>
      <c r="S305" s="351"/>
      <c r="T305" s="351"/>
      <c r="U305" s="351"/>
      <c r="V305" s="351"/>
      <c r="W305" s="351"/>
      <c r="X305" s="351"/>
      <c r="Y305" s="351"/>
      <c r="Z305" s="351"/>
      <c r="AA305" s="351"/>
      <c r="AB305" s="351"/>
      <c r="AC305" s="351"/>
      <c r="AD305" s="351"/>
      <c r="AE305" s="351"/>
      <c r="AF305" s="351"/>
      <c r="AG305" s="351"/>
      <c r="AH305" s="351"/>
      <c r="AI305" s="351"/>
      <c r="AJ305" s="351"/>
      <c r="AK305" s="351"/>
      <c r="AL305" s="351"/>
      <c r="AM305" s="351"/>
      <c r="AN305" s="351"/>
      <c r="AO305" s="351"/>
      <c r="AP305" s="351"/>
      <c r="AQ305" s="351"/>
      <c r="AR305" s="351"/>
      <c r="AS305" s="351"/>
      <c r="AT305" s="351"/>
      <c r="AU305" s="351"/>
      <c r="AV305" s="351"/>
      <c r="AW305" s="351"/>
      <c r="AX305" s="351"/>
      <c r="AY305" s="351"/>
      <c r="AZ305" s="351"/>
      <c r="BA305" s="351"/>
      <c r="BB305" s="351"/>
      <c r="BC305" s="351"/>
      <c r="BD305" s="351"/>
      <c r="BE305" s="351"/>
      <c r="BF305" s="351"/>
      <c r="BG305" s="351"/>
      <c r="BH305" s="351"/>
      <c r="BI305" s="351"/>
      <c r="BJ305" s="351"/>
      <c r="BK305" s="351"/>
      <c r="BL305" s="351"/>
      <c r="BM305" s="351"/>
      <c r="BN305" s="351"/>
      <c r="BO305" s="351"/>
      <c r="BP305" s="351"/>
      <c r="BQ305" s="351"/>
      <c r="BR305" s="351"/>
      <c r="BS305" s="351"/>
      <c r="BT305" s="351"/>
      <c r="BU305" s="351"/>
      <c r="BV305" s="351"/>
      <c r="BW305" s="351"/>
      <c r="BX305" s="351"/>
      <c r="BY305" s="351"/>
      <c r="BZ305" s="351"/>
      <c r="CA305" s="351"/>
      <c r="CB305" s="351"/>
      <c r="CC305" s="351"/>
      <c r="CD305" s="351"/>
      <c r="CE305" s="351"/>
      <c r="CF305" s="351"/>
      <c r="CG305" s="351"/>
      <c r="CH305" s="351"/>
      <c r="CI305" s="351"/>
      <c r="CJ305" s="351"/>
      <c r="CK305" s="351"/>
      <c r="CL305" s="351"/>
      <c r="CM305" s="351"/>
      <c r="CN305" s="351"/>
      <c r="CO305" s="351"/>
      <c r="CP305" s="351"/>
      <c r="CQ305" s="351"/>
      <c r="CR305" s="351"/>
      <c r="CS305" s="351"/>
      <c r="CT305" s="351"/>
      <c r="CU305" s="351"/>
      <c r="CV305" s="351"/>
      <c r="CW305" s="351"/>
      <c r="CX305" s="351"/>
      <c r="CY305" s="351"/>
      <c r="CZ305" s="351"/>
      <c r="DA305" s="351"/>
      <c r="DB305" s="351"/>
      <c r="DC305" s="351"/>
      <c r="DD305" s="351"/>
      <c r="DE305" s="351"/>
      <c r="DF305" s="351"/>
      <c r="DG305" s="351"/>
      <c r="DH305" s="351"/>
      <c r="DI305" s="351"/>
      <c r="DJ305" s="351"/>
      <c r="DK305" s="351"/>
      <c r="DL305" s="351"/>
      <c r="DM305" s="351"/>
      <c r="DN305" s="351"/>
      <c r="DO305" s="351"/>
      <c r="DP305" s="351"/>
      <c r="DQ305" s="351"/>
      <c r="DR305" s="351"/>
      <c r="DS305" s="351"/>
      <c r="DT305" s="351"/>
      <c r="DU305" s="351"/>
      <c r="DV305" s="351"/>
      <c r="DW305" s="351"/>
      <c r="DX305" s="351"/>
      <c r="DY305" s="351"/>
      <c r="DZ305" s="351"/>
      <c r="EA305" s="351"/>
      <c r="EB305" s="351"/>
      <c r="EC305" s="351"/>
      <c r="ED305" s="351"/>
      <c r="EE305" s="351"/>
      <c r="EF305" s="351"/>
      <c r="EG305" s="351"/>
      <c r="EH305" s="351"/>
      <c r="EI305" s="351"/>
      <c r="EJ305" s="351"/>
      <c r="EK305" s="351"/>
      <c r="EL305" s="351"/>
      <c r="EM305" s="351"/>
      <c r="EN305" s="351"/>
      <c r="EO305" s="351"/>
      <c r="EP305" s="351"/>
      <c r="EQ305" s="351"/>
      <c r="ER305" s="351"/>
      <c r="ES305" s="351"/>
      <c r="ET305" s="351"/>
      <c r="EU305" s="351"/>
      <c r="EV305" s="351"/>
      <c r="EW305" s="351"/>
      <c r="EX305" s="351"/>
    </row>
    <row r="306" spans="2:154" s="368" customFormat="1">
      <c r="B306" s="220"/>
      <c r="E306" s="220"/>
      <c r="I306" s="220"/>
      <c r="J306" s="351"/>
      <c r="K306" s="351"/>
      <c r="L306" s="351"/>
      <c r="M306" s="351"/>
      <c r="N306" s="351"/>
      <c r="O306" s="351"/>
      <c r="P306" s="351"/>
      <c r="Q306" s="351"/>
      <c r="R306" s="351"/>
      <c r="S306" s="351"/>
      <c r="T306" s="351"/>
      <c r="U306" s="351"/>
      <c r="V306" s="351"/>
      <c r="W306" s="351"/>
      <c r="X306" s="351"/>
      <c r="Y306" s="351"/>
      <c r="Z306" s="351"/>
      <c r="AA306" s="351"/>
      <c r="AB306" s="351"/>
      <c r="AC306" s="351"/>
      <c r="AD306" s="351"/>
      <c r="AE306" s="351"/>
      <c r="AF306" s="351"/>
      <c r="AG306" s="351"/>
      <c r="AH306" s="351"/>
      <c r="AI306" s="351"/>
      <c r="AJ306" s="351"/>
      <c r="AK306" s="351"/>
      <c r="AL306" s="351"/>
      <c r="AM306" s="351"/>
      <c r="AN306" s="351"/>
      <c r="AO306" s="351"/>
      <c r="AP306" s="351"/>
      <c r="AQ306" s="351"/>
      <c r="AR306" s="351"/>
      <c r="AS306" s="351"/>
      <c r="AT306" s="351"/>
      <c r="AU306" s="351"/>
      <c r="AV306" s="351"/>
      <c r="AW306" s="351"/>
      <c r="AX306" s="351"/>
      <c r="AY306" s="351"/>
      <c r="AZ306" s="351"/>
      <c r="BA306" s="351"/>
      <c r="BB306" s="351"/>
      <c r="BC306" s="351"/>
      <c r="BD306" s="351"/>
      <c r="BE306" s="351"/>
      <c r="BF306" s="351"/>
      <c r="BG306" s="351"/>
      <c r="BH306" s="351"/>
      <c r="BI306" s="351"/>
      <c r="BJ306" s="351"/>
      <c r="BK306" s="351"/>
      <c r="BL306" s="351"/>
      <c r="BM306" s="351"/>
      <c r="BN306" s="351"/>
      <c r="BO306" s="351"/>
      <c r="BP306" s="351"/>
      <c r="BQ306" s="351"/>
      <c r="BR306" s="351"/>
      <c r="BS306" s="351"/>
      <c r="BT306" s="351"/>
      <c r="BU306" s="351"/>
      <c r="BV306" s="351"/>
      <c r="BW306" s="351"/>
      <c r="BX306" s="351"/>
      <c r="BY306" s="351"/>
      <c r="BZ306" s="351"/>
      <c r="CA306" s="351"/>
      <c r="CB306" s="351"/>
      <c r="CC306" s="351"/>
      <c r="CD306" s="351"/>
      <c r="CE306" s="351"/>
      <c r="CF306" s="351"/>
      <c r="CG306" s="351"/>
      <c r="CH306" s="351"/>
      <c r="CI306" s="351"/>
      <c r="CJ306" s="351"/>
      <c r="CK306" s="351"/>
      <c r="CL306" s="351"/>
      <c r="CM306" s="351"/>
      <c r="CN306" s="351"/>
      <c r="CO306" s="351"/>
      <c r="CP306" s="351"/>
      <c r="CQ306" s="351"/>
      <c r="CR306" s="351"/>
      <c r="CS306" s="351"/>
      <c r="CT306" s="351"/>
      <c r="CU306" s="351"/>
      <c r="CV306" s="351"/>
      <c r="CW306" s="351"/>
      <c r="CX306" s="351"/>
      <c r="CY306" s="351"/>
      <c r="CZ306" s="351"/>
      <c r="DA306" s="351"/>
      <c r="DB306" s="351"/>
      <c r="DC306" s="351"/>
      <c r="DD306" s="351"/>
      <c r="DE306" s="351"/>
      <c r="DF306" s="351"/>
      <c r="DG306" s="351"/>
      <c r="DH306" s="351"/>
      <c r="DI306" s="351"/>
      <c r="DJ306" s="351"/>
      <c r="DK306" s="351"/>
      <c r="DL306" s="351"/>
      <c r="DM306" s="351"/>
      <c r="DN306" s="351"/>
      <c r="DO306" s="351"/>
      <c r="DP306" s="351"/>
      <c r="DQ306" s="351"/>
      <c r="DR306" s="351"/>
      <c r="DS306" s="351"/>
      <c r="DT306" s="351"/>
      <c r="DU306" s="351"/>
      <c r="DV306" s="351"/>
      <c r="DW306" s="351"/>
      <c r="DX306" s="351"/>
      <c r="DY306" s="351"/>
      <c r="DZ306" s="351"/>
      <c r="EA306" s="351"/>
      <c r="EB306" s="351"/>
      <c r="EC306" s="351"/>
      <c r="ED306" s="351"/>
      <c r="EE306" s="351"/>
      <c r="EF306" s="351"/>
      <c r="EG306" s="351"/>
      <c r="EH306" s="351"/>
      <c r="EI306" s="351"/>
      <c r="EJ306" s="351"/>
      <c r="EK306" s="351"/>
      <c r="EL306" s="351"/>
      <c r="EM306" s="351"/>
      <c r="EN306" s="351"/>
      <c r="EO306" s="351"/>
      <c r="EP306" s="351"/>
      <c r="EQ306" s="351"/>
      <c r="ER306" s="351"/>
      <c r="ES306" s="351"/>
      <c r="ET306" s="351"/>
      <c r="EU306" s="351"/>
      <c r="EV306" s="351"/>
      <c r="EW306" s="351"/>
      <c r="EX306" s="351"/>
    </row>
    <row r="307" spans="2:154" s="368" customFormat="1">
      <c r="B307" s="220"/>
      <c r="E307" s="220"/>
      <c r="I307" s="220"/>
      <c r="J307" s="351"/>
      <c r="K307" s="351"/>
      <c r="L307" s="351"/>
      <c r="M307" s="351"/>
      <c r="N307" s="351"/>
      <c r="O307" s="351"/>
      <c r="P307" s="351"/>
      <c r="Q307" s="351"/>
      <c r="R307" s="351"/>
      <c r="S307" s="351"/>
      <c r="T307" s="351"/>
      <c r="U307" s="351"/>
      <c r="V307" s="351"/>
      <c r="W307" s="351"/>
      <c r="X307" s="351"/>
      <c r="Y307" s="351"/>
      <c r="Z307" s="351"/>
      <c r="AA307" s="351"/>
      <c r="AB307" s="351"/>
      <c r="AC307" s="351"/>
      <c r="AD307" s="351"/>
      <c r="AE307" s="351"/>
      <c r="AF307" s="351"/>
      <c r="AG307" s="351"/>
      <c r="AH307" s="351"/>
      <c r="AI307" s="351"/>
      <c r="AJ307" s="351"/>
      <c r="AK307" s="351"/>
      <c r="AL307" s="351"/>
      <c r="AM307" s="351"/>
      <c r="AN307" s="351"/>
      <c r="AO307" s="351"/>
      <c r="AP307" s="351"/>
      <c r="AQ307" s="351"/>
      <c r="AR307" s="351"/>
      <c r="AS307" s="351"/>
      <c r="AT307" s="351"/>
      <c r="AU307" s="351"/>
      <c r="AV307" s="351"/>
      <c r="AW307" s="351"/>
      <c r="AX307" s="351"/>
      <c r="AY307" s="351"/>
      <c r="AZ307" s="351"/>
      <c r="BA307" s="351"/>
      <c r="BB307" s="351"/>
      <c r="BC307" s="351"/>
      <c r="BD307" s="351"/>
      <c r="BE307" s="351"/>
      <c r="BF307" s="351"/>
      <c r="BG307" s="351"/>
      <c r="BH307" s="351"/>
      <c r="BI307" s="351"/>
      <c r="BJ307" s="351"/>
      <c r="BK307" s="351"/>
      <c r="BL307" s="351"/>
      <c r="BM307" s="351"/>
      <c r="BN307" s="351"/>
      <c r="BO307" s="351"/>
      <c r="BP307" s="351"/>
      <c r="BQ307" s="351"/>
      <c r="BR307" s="351"/>
      <c r="BS307" s="351"/>
      <c r="BT307" s="351"/>
      <c r="BU307" s="351"/>
      <c r="BV307" s="351"/>
      <c r="BW307" s="351"/>
      <c r="BX307" s="351"/>
      <c r="BY307" s="351"/>
      <c r="BZ307" s="351"/>
      <c r="CA307" s="351"/>
      <c r="CB307" s="351"/>
      <c r="CC307" s="351"/>
      <c r="CD307" s="351"/>
      <c r="CE307" s="351"/>
      <c r="CF307" s="351"/>
      <c r="CG307" s="351"/>
      <c r="CH307" s="351"/>
      <c r="CI307" s="351"/>
      <c r="CJ307" s="351"/>
      <c r="CK307" s="351"/>
      <c r="CL307" s="351"/>
      <c r="CM307" s="351"/>
      <c r="CN307" s="351"/>
      <c r="CO307" s="351"/>
      <c r="CP307" s="351"/>
      <c r="CQ307" s="351"/>
      <c r="CR307" s="351"/>
      <c r="CS307" s="351"/>
      <c r="CT307" s="351"/>
      <c r="CU307" s="351"/>
      <c r="CV307" s="351"/>
      <c r="CW307" s="351"/>
      <c r="CX307" s="351"/>
      <c r="CY307" s="351"/>
      <c r="CZ307" s="351"/>
      <c r="DA307" s="351"/>
      <c r="DB307" s="351"/>
      <c r="DC307" s="351"/>
      <c r="DD307" s="351"/>
      <c r="DE307" s="351"/>
      <c r="DF307" s="351"/>
      <c r="DG307" s="351"/>
      <c r="DH307" s="351"/>
      <c r="DI307" s="351"/>
      <c r="DJ307" s="351"/>
      <c r="DK307" s="351"/>
      <c r="DL307" s="351"/>
      <c r="DM307" s="351"/>
      <c r="DN307" s="351"/>
      <c r="DO307" s="351"/>
      <c r="DP307" s="351"/>
      <c r="DQ307" s="351"/>
      <c r="DR307" s="351"/>
      <c r="DS307" s="351"/>
      <c r="DT307" s="351"/>
      <c r="DU307" s="351"/>
      <c r="DV307" s="351"/>
      <c r="DW307" s="351"/>
      <c r="DX307" s="351"/>
      <c r="DY307" s="351"/>
      <c r="DZ307" s="351"/>
      <c r="EA307" s="351"/>
      <c r="EB307" s="351"/>
      <c r="EC307" s="351"/>
      <c r="ED307" s="351"/>
      <c r="EE307" s="351"/>
      <c r="EF307" s="351"/>
      <c r="EG307" s="351"/>
      <c r="EH307" s="351"/>
      <c r="EI307" s="351"/>
      <c r="EJ307" s="351"/>
      <c r="EK307" s="351"/>
      <c r="EL307" s="351"/>
      <c r="EM307" s="351"/>
      <c r="EN307" s="351"/>
      <c r="EO307" s="351"/>
      <c r="EP307" s="351"/>
      <c r="EQ307" s="351"/>
      <c r="ER307" s="351"/>
      <c r="ES307" s="351"/>
      <c r="ET307" s="351"/>
      <c r="EU307" s="351"/>
      <c r="EV307" s="351"/>
      <c r="EW307" s="351"/>
      <c r="EX307" s="351"/>
    </row>
    <row r="308" spans="2:154" s="368" customFormat="1">
      <c r="B308" s="220"/>
      <c r="E308" s="220"/>
      <c r="I308" s="220"/>
      <c r="J308" s="351"/>
      <c r="K308" s="351"/>
      <c r="L308" s="351"/>
      <c r="M308" s="351"/>
      <c r="N308" s="351"/>
      <c r="O308" s="351"/>
      <c r="P308" s="351"/>
      <c r="Q308" s="351"/>
      <c r="R308" s="351"/>
      <c r="S308" s="351"/>
      <c r="T308" s="351"/>
      <c r="U308" s="351"/>
      <c r="V308" s="351"/>
      <c r="W308" s="351"/>
      <c r="X308" s="351"/>
      <c r="Y308" s="351"/>
      <c r="Z308" s="351"/>
      <c r="AA308" s="351"/>
      <c r="AB308" s="351"/>
      <c r="AC308" s="351"/>
      <c r="AD308" s="351"/>
      <c r="AE308" s="351"/>
      <c r="AF308" s="351"/>
      <c r="AG308" s="351"/>
      <c r="AH308" s="351"/>
      <c r="AI308" s="351"/>
      <c r="AJ308" s="351"/>
      <c r="AK308" s="351"/>
      <c r="AL308" s="351"/>
      <c r="AM308" s="351"/>
      <c r="AN308" s="351"/>
      <c r="AO308" s="351"/>
      <c r="AP308" s="351"/>
      <c r="AQ308" s="351"/>
      <c r="AR308" s="351"/>
      <c r="AS308" s="351"/>
      <c r="AT308" s="351"/>
      <c r="AU308" s="351"/>
      <c r="AV308" s="351"/>
      <c r="AW308" s="351"/>
      <c r="AX308" s="351"/>
      <c r="AY308" s="351"/>
      <c r="AZ308" s="351"/>
      <c r="BA308" s="351"/>
      <c r="BB308" s="351"/>
      <c r="BC308" s="351"/>
      <c r="BD308" s="351"/>
      <c r="BE308" s="351"/>
      <c r="BF308" s="351"/>
      <c r="BG308" s="351"/>
      <c r="BH308" s="351"/>
      <c r="BI308" s="351"/>
      <c r="BJ308" s="351"/>
      <c r="BK308" s="351"/>
      <c r="BL308" s="351"/>
      <c r="BM308" s="351"/>
      <c r="BN308" s="351"/>
      <c r="BO308" s="351"/>
      <c r="BP308" s="351"/>
      <c r="BQ308" s="351"/>
      <c r="BR308" s="351"/>
      <c r="BS308" s="351"/>
      <c r="BT308" s="351"/>
      <c r="BU308" s="351"/>
      <c r="BV308" s="351"/>
      <c r="BW308" s="351"/>
      <c r="BX308" s="351"/>
      <c r="BY308" s="351"/>
      <c r="BZ308" s="351"/>
      <c r="CA308" s="351"/>
      <c r="CB308" s="351"/>
      <c r="CC308" s="351"/>
      <c r="CD308" s="351"/>
      <c r="CE308" s="351"/>
      <c r="CF308" s="351"/>
      <c r="CG308" s="351"/>
      <c r="CH308" s="351"/>
      <c r="CI308" s="351"/>
      <c r="CJ308" s="351"/>
      <c r="CK308" s="351"/>
      <c r="CL308" s="351"/>
      <c r="CM308" s="351"/>
      <c r="CN308" s="351"/>
      <c r="CO308" s="351"/>
      <c r="CP308" s="351"/>
      <c r="CQ308" s="351"/>
      <c r="CR308" s="351"/>
      <c r="CS308" s="351"/>
      <c r="CT308" s="351"/>
      <c r="CU308" s="351"/>
      <c r="CV308" s="351"/>
      <c r="CW308" s="351"/>
      <c r="CX308" s="351"/>
      <c r="CY308" s="351"/>
      <c r="CZ308" s="351"/>
      <c r="DA308" s="351"/>
      <c r="DB308" s="351"/>
      <c r="DC308" s="351"/>
      <c r="DD308" s="351"/>
      <c r="DE308" s="351"/>
      <c r="DF308" s="351"/>
      <c r="DG308" s="351"/>
      <c r="DH308" s="351"/>
      <c r="DI308" s="351"/>
      <c r="DJ308" s="351"/>
      <c r="DK308" s="351"/>
      <c r="DL308" s="351"/>
      <c r="DM308" s="351"/>
      <c r="DN308" s="351"/>
      <c r="DO308" s="351"/>
      <c r="DP308" s="351"/>
      <c r="DQ308" s="351"/>
      <c r="DR308" s="351"/>
      <c r="DS308" s="351"/>
      <c r="DT308" s="351"/>
      <c r="DU308" s="351"/>
      <c r="DV308" s="351"/>
      <c r="DW308" s="351"/>
      <c r="DX308" s="351"/>
      <c r="DY308" s="351"/>
      <c r="DZ308" s="351"/>
      <c r="EA308" s="351"/>
      <c r="EB308" s="351"/>
      <c r="EC308" s="351"/>
      <c r="ED308" s="351"/>
      <c r="EE308" s="351"/>
      <c r="EF308" s="351"/>
      <c r="EG308" s="351"/>
      <c r="EH308" s="351"/>
      <c r="EI308" s="351"/>
      <c r="EJ308" s="351"/>
      <c r="EK308" s="351"/>
      <c r="EL308" s="351"/>
      <c r="EM308" s="351"/>
      <c r="EN308" s="351"/>
      <c r="EO308" s="351"/>
      <c r="EP308" s="351"/>
      <c r="EQ308" s="351"/>
      <c r="ER308" s="351"/>
      <c r="ES308" s="351"/>
      <c r="ET308" s="351"/>
      <c r="EU308" s="351"/>
      <c r="EV308" s="351"/>
      <c r="EW308" s="351"/>
      <c r="EX308" s="351"/>
    </row>
    <row r="309" spans="2:154" s="368" customFormat="1">
      <c r="B309" s="220"/>
      <c r="E309" s="220"/>
      <c r="I309" s="220"/>
      <c r="J309" s="351"/>
      <c r="K309" s="351"/>
      <c r="L309" s="351"/>
      <c r="M309" s="351"/>
      <c r="N309" s="351"/>
      <c r="O309" s="351"/>
      <c r="P309" s="351"/>
      <c r="Q309" s="351"/>
      <c r="R309" s="351"/>
      <c r="S309" s="351"/>
      <c r="T309" s="351"/>
      <c r="U309" s="351"/>
      <c r="V309" s="351"/>
      <c r="W309" s="351"/>
      <c r="X309" s="351"/>
      <c r="Y309" s="351"/>
      <c r="Z309" s="351"/>
      <c r="AA309" s="351"/>
      <c r="AB309" s="351"/>
      <c r="AC309" s="351"/>
      <c r="AD309" s="351"/>
      <c r="AE309" s="351"/>
      <c r="AF309" s="351"/>
      <c r="AG309" s="351"/>
      <c r="AH309" s="351"/>
      <c r="AI309" s="351"/>
      <c r="AJ309" s="351"/>
      <c r="AK309" s="351"/>
      <c r="AL309" s="351"/>
      <c r="AM309" s="351"/>
      <c r="AN309" s="351"/>
      <c r="AO309" s="351"/>
      <c r="AP309" s="351"/>
      <c r="AQ309" s="351"/>
      <c r="AR309" s="351"/>
      <c r="AS309" s="351"/>
      <c r="AT309" s="351"/>
      <c r="AU309" s="351"/>
      <c r="AV309" s="351"/>
      <c r="AW309" s="351"/>
      <c r="AX309" s="351"/>
      <c r="AY309" s="351"/>
      <c r="AZ309" s="351"/>
      <c r="BA309" s="351"/>
      <c r="BB309" s="351"/>
      <c r="BC309" s="351"/>
      <c r="BD309" s="351"/>
      <c r="BE309" s="351"/>
      <c r="BF309" s="351"/>
      <c r="BG309" s="351"/>
      <c r="BH309" s="351"/>
      <c r="BI309" s="351"/>
      <c r="BJ309" s="351"/>
      <c r="BK309" s="351"/>
      <c r="BL309" s="351"/>
      <c r="BM309" s="351"/>
      <c r="BN309" s="351"/>
      <c r="BO309" s="351"/>
      <c r="BP309" s="351"/>
      <c r="BQ309" s="351"/>
      <c r="BR309" s="351"/>
      <c r="BS309" s="351"/>
      <c r="BT309" s="351"/>
      <c r="BU309" s="351"/>
      <c r="BV309" s="351"/>
      <c r="BW309" s="351"/>
      <c r="BX309" s="351"/>
      <c r="BY309" s="351"/>
      <c r="BZ309" s="351"/>
      <c r="CA309" s="351"/>
      <c r="CB309" s="351"/>
      <c r="CC309" s="351"/>
      <c r="CD309" s="351"/>
      <c r="CE309" s="351"/>
      <c r="CF309" s="351"/>
      <c r="CG309" s="351"/>
      <c r="CH309" s="351"/>
      <c r="CI309" s="351"/>
      <c r="CJ309" s="351"/>
      <c r="CK309" s="351"/>
      <c r="CL309" s="351"/>
      <c r="CM309" s="351"/>
      <c r="CN309" s="351"/>
      <c r="CO309" s="351"/>
      <c r="CP309" s="351"/>
      <c r="CQ309" s="351"/>
      <c r="CR309" s="351"/>
      <c r="CS309" s="351"/>
      <c r="CT309" s="351"/>
      <c r="CU309" s="351"/>
      <c r="CV309" s="351"/>
      <c r="CW309" s="351"/>
      <c r="CX309" s="351"/>
      <c r="CY309" s="351"/>
      <c r="CZ309" s="351"/>
      <c r="DA309" s="351"/>
      <c r="DB309" s="351"/>
      <c r="DC309" s="351"/>
      <c r="DD309" s="351"/>
      <c r="DE309" s="351"/>
      <c r="DF309" s="351"/>
      <c r="DG309" s="351"/>
      <c r="DH309" s="351"/>
      <c r="DI309" s="351"/>
      <c r="DJ309" s="351"/>
      <c r="DK309" s="351"/>
      <c r="DL309" s="351"/>
      <c r="DM309" s="351"/>
      <c r="DN309" s="351"/>
      <c r="DO309" s="351"/>
      <c r="DP309" s="351"/>
      <c r="DQ309" s="351"/>
      <c r="DR309" s="351"/>
      <c r="DS309" s="351"/>
      <c r="DT309" s="351"/>
      <c r="DU309" s="351"/>
      <c r="DV309" s="351"/>
      <c r="DW309" s="351"/>
      <c r="DX309" s="351"/>
      <c r="DY309" s="351"/>
      <c r="DZ309" s="351"/>
      <c r="EA309" s="351"/>
      <c r="EB309" s="351"/>
      <c r="EC309" s="351"/>
      <c r="ED309" s="351"/>
      <c r="EE309" s="351"/>
      <c r="EF309" s="351"/>
      <c r="EG309" s="351"/>
      <c r="EH309" s="351"/>
      <c r="EI309" s="351"/>
      <c r="EJ309" s="351"/>
      <c r="EK309" s="351"/>
      <c r="EL309" s="351"/>
      <c r="EM309" s="351"/>
      <c r="EN309" s="351"/>
      <c r="EO309" s="351"/>
      <c r="EP309" s="351"/>
      <c r="EQ309" s="351"/>
      <c r="ER309" s="351"/>
      <c r="ES309" s="351"/>
      <c r="ET309" s="351"/>
      <c r="EU309" s="351"/>
      <c r="EV309" s="351"/>
      <c r="EW309" s="351"/>
      <c r="EX309" s="351"/>
    </row>
    <row r="310" spans="2:154" s="368" customFormat="1">
      <c r="B310" s="220"/>
      <c r="E310" s="220"/>
      <c r="I310" s="220"/>
      <c r="J310" s="351"/>
      <c r="K310" s="351"/>
      <c r="L310" s="351"/>
      <c r="M310" s="351"/>
      <c r="N310" s="351"/>
      <c r="O310" s="351"/>
      <c r="P310" s="351"/>
      <c r="Q310" s="351"/>
      <c r="R310" s="351"/>
      <c r="S310" s="351"/>
      <c r="T310" s="351"/>
      <c r="U310" s="351"/>
      <c r="V310" s="351"/>
      <c r="W310" s="351"/>
      <c r="X310" s="351"/>
      <c r="Y310" s="351"/>
      <c r="Z310" s="351"/>
      <c r="AA310" s="351"/>
      <c r="AB310" s="351"/>
      <c r="AC310" s="351"/>
      <c r="AD310" s="351"/>
      <c r="AE310" s="351"/>
      <c r="AF310" s="351"/>
      <c r="AG310" s="351"/>
      <c r="AH310" s="351"/>
      <c r="AI310" s="351"/>
      <c r="AJ310" s="351"/>
      <c r="AK310" s="351"/>
      <c r="AL310" s="351"/>
      <c r="AM310" s="351"/>
      <c r="AN310" s="351"/>
      <c r="AO310" s="351"/>
      <c r="AP310" s="351"/>
      <c r="AQ310" s="351"/>
      <c r="AR310" s="351"/>
      <c r="AS310" s="351"/>
      <c r="AT310" s="351"/>
      <c r="AU310" s="351"/>
      <c r="AV310" s="351"/>
      <c r="AW310" s="351"/>
      <c r="AX310" s="351"/>
      <c r="AY310" s="351"/>
      <c r="AZ310" s="351"/>
      <c r="BA310" s="351"/>
      <c r="BB310" s="351"/>
      <c r="BC310" s="351"/>
      <c r="BD310" s="351"/>
      <c r="BE310" s="351"/>
      <c r="BF310" s="351"/>
      <c r="BG310" s="351"/>
      <c r="BH310" s="351"/>
      <c r="BI310" s="351"/>
      <c r="BJ310" s="351"/>
      <c r="BK310" s="351"/>
      <c r="BL310" s="351"/>
      <c r="BM310" s="351"/>
      <c r="BN310" s="351"/>
      <c r="BO310" s="351"/>
      <c r="BP310" s="351"/>
      <c r="BQ310" s="351"/>
      <c r="BR310" s="351"/>
      <c r="BS310" s="351"/>
      <c r="BT310" s="351"/>
      <c r="BU310" s="351"/>
      <c r="BV310" s="351"/>
      <c r="BW310" s="351"/>
      <c r="BX310" s="351"/>
      <c r="BY310" s="351"/>
      <c r="BZ310" s="351"/>
      <c r="CA310" s="351"/>
      <c r="CB310" s="351"/>
      <c r="CC310" s="351"/>
      <c r="CD310" s="351"/>
      <c r="CE310" s="351"/>
      <c r="CF310" s="351"/>
      <c r="CG310" s="351"/>
      <c r="CH310" s="351"/>
      <c r="CI310" s="351"/>
      <c r="CJ310" s="351"/>
      <c r="CK310" s="351"/>
      <c r="CL310" s="351"/>
      <c r="CM310" s="351"/>
      <c r="CN310" s="351"/>
      <c r="CO310" s="351"/>
      <c r="CP310" s="351"/>
      <c r="CQ310" s="351"/>
      <c r="CR310" s="351"/>
      <c r="CS310" s="351"/>
      <c r="CT310" s="351"/>
      <c r="CU310" s="351"/>
      <c r="CV310" s="351"/>
      <c r="CW310" s="351"/>
      <c r="CX310" s="351"/>
      <c r="CY310" s="351"/>
      <c r="CZ310" s="351"/>
      <c r="DA310" s="351"/>
      <c r="DB310" s="351"/>
      <c r="DC310" s="351"/>
      <c r="DD310" s="351"/>
      <c r="DE310" s="351"/>
      <c r="DF310" s="351"/>
      <c r="DG310" s="351"/>
      <c r="DH310" s="351"/>
      <c r="DI310" s="351"/>
      <c r="DJ310" s="351"/>
      <c r="DK310" s="351"/>
      <c r="DL310" s="351"/>
      <c r="DM310" s="351"/>
      <c r="DN310" s="351"/>
      <c r="DO310" s="351"/>
      <c r="DP310" s="351"/>
      <c r="DQ310" s="351"/>
      <c r="DR310" s="351"/>
      <c r="DS310" s="351"/>
      <c r="DT310" s="351"/>
      <c r="DU310" s="351"/>
      <c r="DV310" s="351"/>
      <c r="DW310" s="351"/>
      <c r="DX310" s="351"/>
      <c r="DY310" s="351"/>
      <c r="DZ310" s="351"/>
      <c r="EA310" s="351"/>
      <c r="EB310" s="351"/>
      <c r="EC310" s="351"/>
      <c r="ED310" s="351"/>
      <c r="EE310" s="351"/>
      <c r="EF310" s="351"/>
      <c r="EG310" s="351"/>
      <c r="EH310" s="351"/>
      <c r="EI310" s="351"/>
      <c r="EJ310" s="351"/>
      <c r="EK310" s="351"/>
      <c r="EL310" s="351"/>
      <c r="EM310" s="351"/>
      <c r="EN310" s="351"/>
      <c r="EO310" s="351"/>
      <c r="EP310" s="351"/>
      <c r="EQ310" s="351"/>
      <c r="ER310" s="351"/>
      <c r="ES310" s="351"/>
      <c r="ET310" s="351"/>
      <c r="EU310" s="351"/>
      <c r="EV310" s="351"/>
      <c r="EW310" s="351"/>
      <c r="EX310" s="351"/>
    </row>
    <row r="311" spans="2:154" s="368" customFormat="1">
      <c r="B311" s="220"/>
      <c r="E311" s="220"/>
      <c r="I311" s="220"/>
      <c r="J311" s="351"/>
      <c r="K311" s="351"/>
      <c r="L311" s="351"/>
      <c r="M311" s="351"/>
      <c r="N311" s="351"/>
      <c r="O311" s="351"/>
      <c r="P311" s="351"/>
      <c r="Q311" s="351"/>
      <c r="R311" s="351"/>
      <c r="S311" s="351"/>
      <c r="T311" s="351"/>
      <c r="U311" s="351"/>
      <c r="V311" s="351"/>
      <c r="W311" s="351"/>
      <c r="X311" s="351"/>
      <c r="Y311" s="351"/>
      <c r="Z311" s="351"/>
      <c r="AA311" s="351"/>
      <c r="AB311" s="351"/>
      <c r="AC311" s="351"/>
      <c r="AD311" s="351"/>
      <c r="AE311" s="351"/>
      <c r="AF311" s="351"/>
      <c r="AG311" s="351"/>
      <c r="AH311" s="351"/>
      <c r="AI311" s="351"/>
      <c r="AJ311" s="351"/>
      <c r="AK311" s="351"/>
      <c r="AL311" s="351"/>
      <c r="AM311" s="351"/>
      <c r="AN311" s="351"/>
      <c r="AO311" s="351"/>
      <c r="AP311" s="351"/>
      <c r="AQ311" s="351"/>
      <c r="AR311" s="351"/>
      <c r="AS311" s="351"/>
      <c r="AT311" s="351"/>
      <c r="AU311" s="351"/>
      <c r="AV311" s="351"/>
      <c r="AW311" s="351"/>
      <c r="AX311" s="351"/>
      <c r="AY311" s="351"/>
      <c r="AZ311" s="351"/>
      <c r="BA311" s="351"/>
      <c r="BB311" s="351"/>
      <c r="BC311" s="351"/>
      <c r="BD311" s="351"/>
      <c r="BE311" s="351"/>
      <c r="BF311" s="351"/>
      <c r="BG311" s="351"/>
      <c r="BH311" s="351"/>
      <c r="BI311" s="351"/>
      <c r="BJ311" s="351"/>
      <c r="BK311" s="351"/>
      <c r="BL311" s="351"/>
      <c r="BM311" s="351"/>
      <c r="BN311" s="351"/>
      <c r="BO311" s="351"/>
      <c r="BP311" s="351"/>
      <c r="BQ311" s="351"/>
      <c r="BR311" s="351"/>
      <c r="BS311" s="351"/>
      <c r="BT311" s="351"/>
      <c r="BU311" s="351"/>
      <c r="BV311" s="351"/>
      <c r="BW311" s="351"/>
      <c r="BX311" s="351"/>
      <c r="BY311" s="351"/>
      <c r="BZ311" s="351"/>
      <c r="CA311" s="351"/>
      <c r="CB311" s="351"/>
      <c r="CC311" s="351"/>
      <c r="CD311" s="351"/>
      <c r="CE311" s="351"/>
      <c r="CF311" s="351"/>
      <c r="CG311" s="351"/>
      <c r="CH311" s="351"/>
      <c r="CI311" s="351"/>
      <c r="CJ311" s="351"/>
      <c r="CK311" s="351"/>
      <c r="CL311" s="351"/>
      <c r="CM311" s="351"/>
      <c r="CN311" s="351"/>
      <c r="CO311" s="351"/>
      <c r="CP311" s="351"/>
      <c r="CQ311" s="351"/>
      <c r="CR311" s="351"/>
      <c r="CS311" s="351"/>
      <c r="CT311" s="351"/>
      <c r="CU311" s="351"/>
      <c r="CV311" s="351"/>
      <c r="CW311" s="351"/>
      <c r="CX311" s="351"/>
      <c r="CY311" s="351"/>
      <c r="CZ311" s="351"/>
      <c r="DA311" s="351"/>
      <c r="DB311" s="351"/>
      <c r="DC311" s="351"/>
      <c r="DD311" s="351"/>
      <c r="DE311" s="351"/>
      <c r="DF311" s="351"/>
      <c r="DG311" s="351"/>
      <c r="DH311" s="351"/>
      <c r="DI311" s="351"/>
      <c r="DJ311" s="351"/>
      <c r="DK311" s="351"/>
      <c r="DL311" s="351"/>
      <c r="DM311" s="351"/>
      <c r="DN311" s="351"/>
      <c r="DO311" s="351"/>
      <c r="DP311" s="351"/>
      <c r="DQ311" s="351"/>
      <c r="DR311" s="351"/>
      <c r="DS311" s="351"/>
      <c r="DT311" s="351"/>
      <c r="DU311" s="351"/>
      <c r="DV311" s="351"/>
      <c r="DW311" s="351"/>
      <c r="DX311" s="351"/>
      <c r="DY311" s="351"/>
      <c r="DZ311" s="351"/>
      <c r="EA311" s="351"/>
      <c r="EB311" s="351"/>
      <c r="EC311" s="351"/>
      <c r="ED311" s="351"/>
      <c r="EE311" s="351"/>
      <c r="EF311" s="351"/>
      <c r="EG311" s="351"/>
      <c r="EH311" s="351"/>
      <c r="EI311" s="351"/>
      <c r="EJ311" s="351"/>
      <c r="EK311" s="351"/>
      <c r="EL311" s="351"/>
      <c r="EM311" s="351"/>
      <c r="EN311" s="351"/>
      <c r="EO311" s="351"/>
      <c r="EP311" s="351"/>
      <c r="EQ311" s="351"/>
      <c r="ER311" s="351"/>
      <c r="ES311" s="351"/>
      <c r="ET311" s="351"/>
      <c r="EU311" s="351"/>
      <c r="EV311" s="351"/>
      <c r="EW311" s="351"/>
      <c r="EX311" s="351"/>
    </row>
    <row r="312" spans="2:154" s="368" customFormat="1">
      <c r="B312" s="220"/>
      <c r="E312" s="220"/>
      <c r="I312" s="220"/>
      <c r="J312" s="351"/>
      <c r="K312" s="351"/>
      <c r="L312" s="351"/>
      <c r="M312" s="351"/>
      <c r="N312" s="351"/>
      <c r="O312" s="351"/>
      <c r="P312" s="351"/>
      <c r="Q312" s="351"/>
      <c r="R312" s="351"/>
      <c r="S312" s="351"/>
      <c r="T312" s="351"/>
      <c r="U312" s="351"/>
      <c r="V312" s="351"/>
      <c r="W312" s="351"/>
      <c r="X312" s="351"/>
      <c r="Y312" s="351"/>
      <c r="Z312" s="351"/>
      <c r="AA312" s="351"/>
      <c r="AB312" s="351"/>
      <c r="AC312" s="351"/>
      <c r="AD312" s="351"/>
      <c r="AE312" s="351"/>
      <c r="AF312" s="351"/>
      <c r="AG312" s="351"/>
      <c r="AH312" s="351"/>
      <c r="AI312" s="351"/>
      <c r="AJ312" s="351"/>
      <c r="AK312" s="351"/>
      <c r="AL312" s="351"/>
      <c r="AM312" s="351"/>
      <c r="AN312" s="351"/>
      <c r="AO312" s="351"/>
      <c r="AP312" s="351"/>
      <c r="AQ312" s="351"/>
      <c r="AR312" s="351"/>
      <c r="AS312" s="351"/>
      <c r="AT312" s="351"/>
      <c r="AU312" s="351"/>
      <c r="AV312" s="351"/>
      <c r="AW312" s="351"/>
      <c r="AX312" s="351"/>
      <c r="AY312" s="351"/>
      <c r="AZ312" s="351"/>
      <c r="BA312" s="351"/>
      <c r="BB312" s="351"/>
      <c r="BC312" s="351"/>
      <c r="BD312" s="351"/>
      <c r="BE312" s="351"/>
      <c r="BF312" s="351"/>
      <c r="BG312" s="351"/>
      <c r="BH312" s="351"/>
      <c r="BI312" s="351"/>
      <c r="BJ312" s="351"/>
      <c r="BK312" s="351"/>
      <c r="BL312" s="351"/>
      <c r="BM312" s="351"/>
      <c r="BN312" s="351"/>
      <c r="BO312" s="351"/>
      <c r="BP312" s="351"/>
      <c r="BQ312" s="351"/>
      <c r="BR312" s="351"/>
      <c r="BS312" s="351"/>
      <c r="BT312" s="351"/>
      <c r="BU312" s="351"/>
      <c r="BV312" s="351"/>
      <c r="BW312" s="351"/>
      <c r="BX312" s="351"/>
      <c r="BY312" s="351"/>
      <c r="BZ312" s="351"/>
      <c r="CA312" s="351"/>
      <c r="CB312" s="351"/>
      <c r="CC312" s="351"/>
      <c r="CD312" s="351"/>
      <c r="CE312" s="351"/>
      <c r="CF312" s="351"/>
      <c r="CG312" s="351"/>
      <c r="CH312" s="351"/>
      <c r="CI312" s="351"/>
      <c r="CJ312" s="351"/>
      <c r="CK312" s="351"/>
      <c r="CL312" s="351"/>
      <c r="CM312" s="351"/>
      <c r="CN312" s="351"/>
      <c r="CO312" s="351"/>
      <c r="CP312" s="351"/>
      <c r="CQ312" s="351"/>
      <c r="CR312" s="351"/>
      <c r="CS312" s="351"/>
      <c r="CT312" s="351"/>
      <c r="CU312" s="351"/>
      <c r="CV312" s="351"/>
      <c r="CW312" s="351"/>
      <c r="CX312" s="351"/>
      <c r="CY312" s="351"/>
      <c r="CZ312" s="351"/>
      <c r="DA312" s="351"/>
      <c r="DB312" s="351"/>
      <c r="DC312" s="351"/>
      <c r="DD312" s="351"/>
      <c r="DE312" s="351"/>
      <c r="DF312" s="351"/>
      <c r="DG312" s="351"/>
      <c r="DH312" s="351"/>
      <c r="DI312" s="351"/>
      <c r="DJ312" s="351"/>
      <c r="DK312" s="351"/>
      <c r="DL312" s="351"/>
      <c r="DM312" s="351"/>
      <c r="DN312" s="351"/>
      <c r="DO312" s="351"/>
      <c r="DP312" s="351"/>
      <c r="DQ312" s="351"/>
      <c r="DR312" s="351"/>
      <c r="DS312" s="351"/>
      <c r="DT312" s="351"/>
      <c r="DU312" s="351"/>
      <c r="DV312" s="351"/>
      <c r="DW312" s="351"/>
      <c r="DX312" s="351"/>
      <c r="DY312" s="351"/>
      <c r="DZ312" s="351"/>
      <c r="EA312" s="351"/>
      <c r="EB312" s="351"/>
      <c r="EC312" s="351"/>
      <c r="ED312" s="351"/>
      <c r="EE312" s="351"/>
      <c r="EF312" s="351"/>
      <c r="EG312" s="351"/>
      <c r="EH312" s="351"/>
      <c r="EI312" s="351"/>
      <c r="EJ312" s="351"/>
      <c r="EK312" s="351"/>
      <c r="EL312" s="351"/>
      <c r="EM312" s="351"/>
      <c r="EN312" s="351"/>
      <c r="EO312" s="351"/>
      <c r="EP312" s="351"/>
      <c r="EQ312" s="351"/>
      <c r="ER312" s="351"/>
      <c r="ES312" s="351"/>
      <c r="ET312" s="351"/>
      <c r="EU312" s="351"/>
      <c r="EV312" s="351"/>
      <c r="EW312" s="351"/>
      <c r="EX312" s="351"/>
    </row>
    <row r="313" spans="2:154" s="368" customFormat="1">
      <c r="B313" s="220"/>
      <c r="E313" s="220"/>
      <c r="I313" s="220"/>
      <c r="J313" s="351"/>
      <c r="K313" s="351"/>
      <c r="L313" s="351"/>
      <c r="M313" s="351"/>
      <c r="N313" s="351"/>
      <c r="O313" s="351"/>
      <c r="P313" s="351"/>
      <c r="Q313" s="351"/>
      <c r="R313" s="351"/>
      <c r="S313" s="351"/>
      <c r="T313" s="351"/>
      <c r="U313" s="351"/>
      <c r="V313" s="351"/>
      <c r="W313" s="351"/>
      <c r="X313" s="351"/>
      <c r="Y313" s="351"/>
      <c r="Z313" s="351"/>
      <c r="AA313" s="351"/>
      <c r="AB313" s="351"/>
      <c r="AC313" s="351"/>
      <c r="AD313" s="351"/>
      <c r="AE313" s="351"/>
      <c r="AF313" s="351"/>
      <c r="AG313" s="351"/>
      <c r="AH313" s="351"/>
      <c r="AI313" s="351"/>
      <c r="AJ313" s="351"/>
      <c r="AK313" s="351"/>
      <c r="AL313" s="351"/>
      <c r="AM313" s="351"/>
      <c r="AN313" s="351"/>
      <c r="AO313" s="351"/>
      <c r="AP313" s="351"/>
      <c r="AQ313" s="351"/>
      <c r="AR313" s="351"/>
      <c r="AS313" s="351"/>
      <c r="AT313" s="351"/>
      <c r="AU313" s="351"/>
      <c r="AV313" s="351"/>
      <c r="AW313" s="351"/>
      <c r="AX313" s="351"/>
      <c r="AY313" s="351"/>
      <c r="AZ313" s="351"/>
      <c r="BA313" s="351"/>
      <c r="BB313" s="351"/>
      <c r="BC313" s="351"/>
      <c r="BD313" s="351"/>
      <c r="BE313" s="351"/>
      <c r="BF313" s="351"/>
      <c r="BG313" s="351"/>
      <c r="BH313" s="351"/>
      <c r="BI313" s="351"/>
      <c r="BJ313" s="351"/>
      <c r="BK313" s="351"/>
      <c r="BL313" s="351"/>
      <c r="BM313" s="351"/>
      <c r="BN313" s="351"/>
      <c r="BO313" s="351"/>
      <c r="BP313" s="351"/>
      <c r="BQ313" s="351"/>
      <c r="BR313" s="351"/>
      <c r="BS313" s="351"/>
      <c r="BT313" s="351"/>
      <c r="BU313" s="351"/>
      <c r="BV313" s="351"/>
      <c r="BW313" s="351"/>
      <c r="BX313" s="351"/>
      <c r="BY313" s="351"/>
      <c r="BZ313" s="351"/>
      <c r="CA313" s="351"/>
      <c r="CB313" s="351"/>
      <c r="CC313" s="351"/>
      <c r="CD313" s="351"/>
      <c r="CE313" s="351"/>
      <c r="CF313" s="351"/>
      <c r="CG313" s="351"/>
      <c r="CH313" s="351"/>
      <c r="CI313" s="351"/>
      <c r="CJ313" s="351"/>
      <c r="CK313" s="351"/>
      <c r="CL313" s="351"/>
      <c r="CM313" s="351"/>
      <c r="CN313" s="351"/>
      <c r="CO313" s="351"/>
      <c r="CP313" s="351"/>
      <c r="CQ313" s="351"/>
      <c r="CR313" s="351"/>
      <c r="CS313" s="351"/>
      <c r="CT313" s="351"/>
      <c r="CU313" s="351"/>
      <c r="CV313" s="351"/>
      <c r="CW313" s="351"/>
      <c r="CX313" s="351"/>
      <c r="CY313" s="351"/>
      <c r="CZ313" s="351"/>
      <c r="DA313" s="351"/>
      <c r="DB313" s="351"/>
      <c r="DC313" s="351"/>
      <c r="DD313" s="351"/>
      <c r="DE313" s="351"/>
      <c r="DF313" s="351"/>
      <c r="DG313" s="351"/>
      <c r="DH313" s="351"/>
      <c r="DI313" s="351"/>
      <c r="DJ313" s="351"/>
      <c r="DK313" s="351"/>
      <c r="DL313" s="351"/>
      <c r="DM313" s="351"/>
      <c r="DN313" s="351"/>
      <c r="DO313" s="351"/>
      <c r="DP313" s="351"/>
      <c r="DQ313" s="351"/>
      <c r="DR313" s="351"/>
      <c r="DS313" s="351"/>
      <c r="DT313" s="351"/>
      <c r="DU313" s="351"/>
      <c r="DV313" s="351"/>
      <c r="DW313" s="351"/>
      <c r="DX313" s="351"/>
      <c r="DY313" s="351"/>
      <c r="DZ313" s="351"/>
      <c r="EA313" s="351"/>
      <c r="EB313" s="351"/>
      <c r="EC313" s="351"/>
      <c r="ED313" s="351"/>
      <c r="EE313" s="351"/>
      <c r="EF313" s="351"/>
      <c r="EG313" s="351"/>
      <c r="EH313" s="351"/>
      <c r="EI313" s="351"/>
      <c r="EJ313" s="351"/>
      <c r="EK313" s="351"/>
      <c r="EL313" s="351"/>
      <c r="EM313" s="351"/>
      <c r="EN313" s="351"/>
      <c r="EO313" s="351"/>
      <c r="EP313" s="351"/>
      <c r="EQ313" s="351"/>
      <c r="ER313" s="351"/>
      <c r="ES313" s="351"/>
      <c r="ET313" s="351"/>
      <c r="EU313" s="351"/>
      <c r="EV313" s="351"/>
      <c r="EW313" s="351"/>
      <c r="EX313" s="351"/>
    </row>
    <row r="314" spans="2:154" s="368" customFormat="1">
      <c r="B314" s="220"/>
      <c r="E314" s="220"/>
      <c r="I314" s="220"/>
      <c r="J314" s="351"/>
      <c r="K314" s="351"/>
      <c r="L314" s="351"/>
      <c r="M314" s="351"/>
      <c r="N314" s="351"/>
      <c r="O314" s="351"/>
      <c r="P314" s="351"/>
      <c r="Q314" s="351"/>
      <c r="R314" s="351"/>
      <c r="S314" s="351"/>
      <c r="T314" s="351"/>
      <c r="U314" s="351"/>
      <c r="V314" s="351"/>
      <c r="W314" s="351"/>
      <c r="X314" s="351"/>
      <c r="Y314" s="351"/>
      <c r="Z314" s="351"/>
      <c r="AA314" s="351"/>
      <c r="AB314" s="351"/>
      <c r="AC314" s="351"/>
      <c r="AD314" s="351"/>
      <c r="AE314" s="351"/>
      <c r="AF314" s="351"/>
      <c r="AG314" s="351"/>
      <c r="AH314" s="351"/>
      <c r="AI314" s="351"/>
      <c r="AJ314" s="351"/>
      <c r="AK314" s="351"/>
      <c r="AL314" s="351"/>
      <c r="AM314" s="351"/>
      <c r="AN314" s="351"/>
      <c r="AO314" s="351"/>
      <c r="AP314" s="351"/>
      <c r="AQ314" s="351"/>
      <c r="AR314" s="351"/>
      <c r="AS314" s="351"/>
      <c r="AT314" s="351"/>
      <c r="AU314" s="351"/>
      <c r="AV314" s="351"/>
      <c r="AW314" s="351"/>
      <c r="AX314" s="351"/>
      <c r="AY314" s="351"/>
      <c r="AZ314" s="351"/>
      <c r="BA314" s="351"/>
      <c r="BB314" s="351"/>
      <c r="BC314" s="351"/>
      <c r="BD314" s="351"/>
      <c r="BE314" s="351"/>
      <c r="BF314" s="351"/>
      <c r="BG314" s="351"/>
      <c r="BH314" s="351"/>
      <c r="BI314" s="351"/>
      <c r="BJ314" s="351"/>
      <c r="BK314" s="351"/>
      <c r="BL314" s="351"/>
      <c r="BM314" s="351"/>
      <c r="BN314" s="351"/>
      <c r="BO314" s="351"/>
      <c r="BP314" s="351"/>
      <c r="BQ314" s="351"/>
      <c r="BR314" s="351"/>
      <c r="BS314" s="351"/>
      <c r="BT314" s="351"/>
      <c r="BU314" s="351"/>
      <c r="BV314" s="351"/>
      <c r="BW314" s="351"/>
      <c r="BX314" s="351"/>
      <c r="BY314" s="351"/>
      <c r="BZ314" s="351"/>
      <c r="CA314" s="351"/>
      <c r="CB314" s="351"/>
      <c r="CC314" s="351"/>
      <c r="CD314" s="351"/>
      <c r="CE314" s="351"/>
      <c r="CF314" s="351"/>
      <c r="CG314" s="351"/>
      <c r="CH314" s="351"/>
      <c r="CI314" s="351"/>
      <c r="CJ314" s="351"/>
      <c r="CK314" s="351"/>
      <c r="CL314" s="351"/>
      <c r="CM314" s="351"/>
      <c r="CN314" s="351"/>
      <c r="CO314" s="351"/>
      <c r="CP314" s="351"/>
      <c r="CQ314" s="351"/>
      <c r="CR314" s="351"/>
      <c r="CS314" s="351"/>
      <c r="CT314" s="351"/>
      <c r="CU314" s="351"/>
      <c r="CV314" s="351"/>
      <c r="CW314" s="351"/>
      <c r="CX314" s="351"/>
      <c r="CY314" s="351"/>
      <c r="CZ314" s="351"/>
      <c r="DA314" s="351"/>
      <c r="DB314" s="351"/>
      <c r="DC314" s="351"/>
      <c r="DD314" s="351"/>
      <c r="DE314" s="351"/>
      <c r="DF314" s="351"/>
      <c r="DG314" s="351"/>
      <c r="DH314" s="351"/>
      <c r="DI314" s="351"/>
      <c r="DJ314" s="351"/>
      <c r="DK314" s="351"/>
      <c r="DL314" s="351"/>
      <c r="DM314" s="351"/>
      <c r="DN314" s="351"/>
      <c r="DO314" s="351"/>
      <c r="DP314" s="351"/>
      <c r="DQ314" s="351"/>
      <c r="DR314" s="351"/>
      <c r="DS314" s="351"/>
      <c r="DT314" s="351"/>
      <c r="DU314" s="351"/>
      <c r="DV314" s="351"/>
      <c r="DW314" s="351"/>
      <c r="DX314" s="351"/>
      <c r="DY314" s="351"/>
      <c r="DZ314" s="351"/>
      <c r="EA314" s="351"/>
      <c r="EB314" s="351"/>
      <c r="EC314" s="351"/>
      <c r="ED314" s="351"/>
      <c r="EE314" s="351"/>
      <c r="EF314" s="351"/>
      <c r="EG314" s="351"/>
      <c r="EH314" s="351"/>
      <c r="EI314" s="351"/>
      <c r="EJ314" s="351"/>
      <c r="EK314" s="351"/>
      <c r="EL314" s="351"/>
      <c r="EM314" s="351"/>
      <c r="EN314" s="351"/>
      <c r="EO314" s="351"/>
      <c r="EP314" s="351"/>
      <c r="EQ314" s="351"/>
      <c r="ER314" s="351"/>
      <c r="ES314" s="351"/>
      <c r="ET314" s="351"/>
      <c r="EU314" s="351"/>
      <c r="EV314" s="351"/>
      <c r="EW314" s="351"/>
      <c r="EX314" s="351"/>
    </row>
    <row r="315" spans="2:154" s="368" customFormat="1">
      <c r="B315" s="220"/>
      <c r="E315" s="220"/>
      <c r="I315" s="220"/>
      <c r="J315" s="351"/>
      <c r="K315" s="351"/>
      <c r="L315" s="351"/>
      <c r="M315" s="351"/>
      <c r="N315" s="351"/>
      <c r="O315" s="351"/>
      <c r="P315" s="351"/>
      <c r="Q315" s="351"/>
      <c r="R315" s="351"/>
      <c r="S315" s="351"/>
      <c r="T315" s="351"/>
      <c r="U315" s="351"/>
      <c r="V315" s="351"/>
      <c r="W315" s="351"/>
      <c r="X315" s="351"/>
      <c r="Y315" s="351"/>
      <c r="Z315" s="351"/>
      <c r="AA315" s="351"/>
      <c r="AB315" s="351"/>
      <c r="AC315" s="351"/>
      <c r="AD315" s="351"/>
      <c r="AE315" s="351"/>
      <c r="AF315" s="351"/>
      <c r="AG315" s="351"/>
      <c r="AH315" s="351"/>
      <c r="AI315" s="351"/>
      <c r="AJ315" s="351"/>
      <c r="AK315" s="351"/>
      <c r="AL315" s="351"/>
      <c r="AM315" s="351"/>
      <c r="AN315" s="351"/>
      <c r="AO315" s="351"/>
      <c r="AP315" s="351"/>
      <c r="AQ315" s="351"/>
      <c r="AR315" s="351"/>
      <c r="AS315" s="351"/>
      <c r="AT315" s="351"/>
      <c r="AU315" s="351"/>
      <c r="AV315" s="351"/>
      <c r="AW315" s="351"/>
      <c r="AX315" s="351"/>
      <c r="AY315" s="351"/>
      <c r="AZ315" s="351"/>
      <c r="BA315" s="351"/>
      <c r="BB315" s="351"/>
      <c r="BC315" s="351"/>
      <c r="BD315" s="351"/>
      <c r="BE315" s="351"/>
      <c r="BF315" s="351"/>
      <c r="BG315" s="351"/>
      <c r="BH315" s="351"/>
      <c r="BI315" s="351"/>
      <c r="BJ315" s="351"/>
      <c r="BK315" s="351"/>
      <c r="BL315" s="351"/>
      <c r="BM315" s="351"/>
      <c r="BN315" s="351"/>
      <c r="BO315" s="351"/>
      <c r="BP315" s="351"/>
      <c r="BQ315" s="351"/>
      <c r="BR315" s="351"/>
      <c r="BS315" s="351"/>
      <c r="BT315" s="351"/>
      <c r="BU315" s="351"/>
      <c r="BV315" s="351"/>
      <c r="BW315" s="351"/>
      <c r="BX315" s="351"/>
      <c r="BY315" s="351"/>
      <c r="BZ315" s="351"/>
      <c r="CA315" s="351"/>
      <c r="CB315" s="351"/>
      <c r="CC315" s="351"/>
      <c r="CD315" s="351"/>
      <c r="CE315" s="351"/>
      <c r="CF315" s="351"/>
      <c r="CG315" s="351"/>
      <c r="CH315" s="351"/>
      <c r="CI315" s="351"/>
      <c r="CJ315" s="351"/>
      <c r="CK315" s="351"/>
      <c r="CL315" s="351"/>
      <c r="CM315" s="351"/>
      <c r="CN315" s="351"/>
      <c r="CO315" s="351"/>
      <c r="CP315" s="351"/>
      <c r="CQ315" s="351"/>
      <c r="CR315" s="351"/>
      <c r="CS315" s="351"/>
      <c r="CT315" s="351"/>
      <c r="CU315" s="351"/>
      <c r="CV315" s="351"/>
      <c r="CW315" s="351"/>
      <c r="CX315" s="351"/>
      <c r="CY315" s="351"/>
      <c r="CZ315" s="351"/>
      <c r="DA315" s="351"/>
      <c r="DB315" s="351"/>
      <c r="DC315" s="351"/>
      <c r="DD315" s="351"/>
      <c r="DE315" s="351"/>
      <c r="DF315" s="351"/>
      <c r="DG315" s="351"/>
      <c r="DH315" s="351"/>
      <c r="DI315" s="351"/>
      <c r="DJ315" s="351"/>
      <c r="DK315" s="351"/>
      <c r="DL315" s="351"/>
      <c r="DM315" s="351"/>
      <c r="DN315" s="351"/>
      <c r="DO315" s="351"/>
      <c r="DP315" s="351"/>
      <c r="DQ315" s="351"/>
      <c r="DR315" s="351"/>
      <c r="DS315" s="351"/>
      <c r="DT315" s="351"/>
      <c r="DU315" s="351"/>
      <c r="DV315" s="351"/>
      <c r="DW315" s="351"/>
      <c r="DX315" s="351"/>
      <c r="DY315" s="351"/>
      <c r="DZ315" s="351"/>
      <c r="EA315" s="351"/>
      <c r="EB315" s="351"/>
      <c r="EC315" s="351"/>
      <c r="ED315" s="351"/>
      <c r="EE315" s="351"/>
      <c r="EF315" s="351"/>
      <c r="EG315" s="351"/>
      <c r="EH315" s="351"/>
      <c r="EI315" s="351"/>
      <c r="EJ315" s="351"/>
      <c r="EK315" s="351"/>
      <c r="EL315" s="351"/>
      <c r="EM315" s="351"/>
      <c r="EN315" s="351"/>
      <c r="EO315" s="351"/>
      <c r="EP315" s="351"/>
      <c r="EQ315" s="351"/>
      <c r="ER315" s="351"/>
      <c r="ES315" s="351"/>
      <c r="ET315" s="351"/>
      <c r="EU315" s="351"/>
      <c r="EV315" s="351"/>
      <c r="EW315" s="351"/>
      <c r="EX315" s="351"/>
    </row>
    <row r="316" spans="2:154" s="368" customFormat="1">
      <c r="B316" s="220"/>
      <c r="E316" s="220"/>
      <c r="I316" s="220"/>
      <c r="J316" s="351"/>
      <c r="K316" s="351"/>
      <c r="L316" s="351"/>
      <c r="M316" s="351"/>
      <c r="N316" s="351"/>
      <c r="O316" s="351"/>
      <c r="P316" s="351"/>
      <c r="Q316" s="351"/>
      <c r="R316" s="351"/>
      <c r="S316" s="351"/>
      <c r="T316" s="351"/>
      <c r="U316" s="351"/>
      <c r="V316" s="351"/>
      <c r="W316" s="351"/>
      <c r="X316" s="351"/>
      <c r="Y316" s="351"/>
      <c r="Z316" s="351"/>
      <c r="AA316" s="351"/>
      <c r="AB316" s="351"/>
      <c r="AC316" s="351"/>
      <c r="AD316" s="351"/>
      <c r="AE316" s="351"/>
      <c r="AF316" s="351"/>
      <c r="AG316" s="351"/>
      <c r="AH316" s="351"/>
      <c r="AI316" s="351"/>
      <c r="AJ316" s="351"/>
      <c r="AK316" s="351"/>
      <c r="AL316" s="351"/>
      <c r="AM316" s="351"/>
      <c r="AN316" s="351"/>
      <c r="AO316" s="351"/>
      <c r="AP316" s="351"/>
      <c r="AQ316" s="351"/>
      <c r="AR316" s="351"/>
      <c r="AS316" s="351"/>
      <c r="AT316" s="351"/>
      <c r="AU316" s="351"/>
      <c r="AV316" s="351"/>
      <c r="AW316" s="351"/>
      <c r="AX316" s="351"/>
      <c r="AY316" s="351"/>
      <c r="AZ316" s="351"/>
      <c r="BA316" s="351"/>
      <c r="BB316" s="351"/>
      <c r="BC316" s="351"/>
      <c r="BD316" s="351"/>
      <c r="BE316" s="351"/>
      <c r="BF316" s="351"/>
      <c r="BG316" s="351"/>
      <c r="BH316" s="351"/>
      <c r="BI316" s="351"/>
      <c r="BJ316" s="351"/>
      <c r="BK316" s="351"/>
      <c r="BL316" s="351"/>
      <c r="BM316" s="351"/>
      <c r="BN316" s="351"/>
      <c r="BO316" s="351"/>
      <c r="BP316" s="351"/>
      <c r="BQ316" s="351"/>
      <c r="BR316" s="351"/>
      <c r="BS316" s="351"/>
      <c r="BT316" s="351"/>
      <c r="BU316" s="351"/>
      <c r="BV316" s="351"/>
      <c r="BW316" s="351"/>
      <c r="BX316" s="351"/>
      <c r="BY316" s="351"/>
      <c r="BZ316" s="351"/>
      <c r="CA316" s="351"/>
      <c r="CB316" s="351"/>
      <c r="CC316" s="351"/>
      <c r="CD316" s="351"/>
      <c r="CE316" s="351"/>
      <c r="CF316" s="351"/>
      <c r="CG316" s="351"/>
      <c r="CH316" s="351"/>
      <c r="CI316" s="351"/>
      <c r="CJ316" s="351"/>
      <c r="CK316" s="351"/>
      <c r="CL316" s="351"/>
      <c r="CM316" s="351"/>
      <c r="CN316" s="351"/>
      <c r="CO316" s="351"/>
      <c r="CP316" s="351"/>
      <c r="CQ316" s="351"/>
      <c r="CR316" s="351"/>
      <c r="CS316" s="351"/>
      <c r="CT316" s="351"/>
      <c r="CU316" s="351"/>
      <c r="CV316" s="351"/>
      <c r="CW316" s="351"/>
      <c r="CX316" s="351"/>
      <c r="CY316" s="351"/>
      <c r="CZ316" s="351"/>
      <c r="DA316" s="351"/>
      <c r="DB316" s="351"/>
      <c r="DC316" s="351"/>
      <c r="DD316" s="351"/>
      <c r="DE316" s="351"/>
      <c r="DF316" s="351"/>
      <c r="DG316" s="351"/>
      <c r="DH316" s="351"/>
      <c r="DI316" s="351"/>
      <c r="DJ316" s="351"/>
      <c r="DK316" s="351"/>
      <c r="DL316" s="351"/>
      <c r="DM316" s="351"/>
      <c r="DN316" s="351"/>
      <c r="DO316" s="351"/>
      <c r="DP316" s="351"/>
      <c r="DQ316" s="351"/>
      <c r="DR316" s="351"/>
      <c r="DS316" s="351"/>
      <c r="DT316" s="351"/>
      <c r="DU316" s="351"/>
      <c r="DV316" s="351"/>
      <c r="DW316" s="351"/>
      <c r="DX316" s="351"/>
      <c r="DY316" s="351"/>
      <c r="DZ316" s="351"/>
      <c r="EA316" s="351"/>
      <c r="EB316" s="351"/>
      <c r="EC316" s="351"/>
      <c r="ED316" s="351"/>
      <c r="EE316" s="351"/>
      <c r="EF316" s="351"/>
      <c r="EG316" s="351"/>
      <c r="EH316" s="351"/>
      <c r="EI316" s="351"/>
      <c r="EJ316" s="351"/>
      <c r="EK316" s="351"/>
      <c r="EL316" s="351"/>
      <c r="EM316" s="351"/>
      <c r="EN316" s="351"/>
      <c r="EO316" s="351"/>
      <c r="EP316" s="351"/>
      <c r="EQ316" s="351"/>
      <c r="ER316" s="351"/>
      <c r="ES316" s="351"/>
      <c r="ET316" s="351"/>
      <c r="EU316" s="351"/>
      <c r="EV316" s="351"/>
      <c r="EW316" s="351"/>
      <c r="EX316" s="351"/>
    </row>
    <row r="317" spans="2:154" s="368" customFormat="1">
      <c r="B317" s="220"/>
      <c r="E317" s="220"/>
      <c r="I317" s="220"/>
      <c r="J317" s="351"/>
      <c r="K317" s="351"/>
      <c r="L317" s="351"/>
      <c r="M317" s="351"/>
      <c r="N317" s="351"/>
      <c r="O317" s="351"/>
      <c r="P317" s="351"/>
      <c r="Q317" s="351"/>
      <c r="R317" s="351"/>
      <c r="S317" s="351"/>
      <c r="T317" s="351"/>
      <c r="U317" s="351"/>
      <c r="V317" s="351"/>
      <c r="W317" s="351"/>
      <c r="X317" s="351"/>
      <c r="Y317" s="351"/>
      <c r="Z317" s="351"/>
      <c r="AA317" s="351"/>
      <c r="AB317" s="351"/>
      <c r="AC317" s="351"/>
      <c r="AD317" s="351"/>
      <c r="AE317" s="351"/>
      <c r="AF317" s="351"/>
      <c r="AG317" s="351"/>
      <c r="AH317" s="351"/>
      <c r="AI317" s="351"/>
      <c r="AJ317" s="351"/>
      <c r="AK317" s="351"/>
      <c r="AL317" s="351"/>
      <c r="AM317" s="351"/>
      <c r="AN317" s="351"/>
      <c r="AO317" s="351"/>
      <c r="AP317" s="351"/>
      <c r="AQ317" s="351"/>
      <c r="AR317" s="351"/>
      <c r="AS317" s="351"/>
      <c r="AT317" s="351"/>
      <c r="AU317" s="351"/>
      <c r="AV317" s="351"/>
      <c r="AW317" s="351"/>
      <c r="AX317" s="351"/>
      <c r="AY317" s="351"/>
      <c r="AZ317" s="351"/>
      <c r="BA317" s="351"/>
      <c r="BB317" s="351"/>
      <c r="BC317" s="351"/>
      <c r="BD317" s="351"/>
      <c r="BE317" s="351"/>
      <c r="BF317" s="351"/>
      <c r="BG317" s="351"/>
      <c r="BH317" s="351"/>
      <c r="BI317" s="351"/>
      <c r="BJ317" s="351"/>
      <c r="BK317" s="351"/>
      <c r="BL317" s="351"/>
      <c r="BM317" s="351"/>
      <c r="BN317" s="351"/>
      <c r="BO317" s="351"/>
      <c r="BP317" s="351"/>
      <c r="BQ317" s="351"/>
      <c r="BR317" s="351"/>
      <c r="BS317" s="351"/>
      <c r="BT317" s="351"/>
      <c r="BU317" s="351"/>
      <c r="BV317" s="351"/>
      <c r="BW317" s="351"/>
      <c r="BX317" s="351"/>
      <c r="BY317" s="351"/>
      <c r="BZ317" s="351"/>
      <c r="CA317" s="351"/>
      <c r="CB317" s="351"/>
      <c r="CC317" s="351"/>
      <c r="CD317" s="351"/>
      <c r="CE317" s="351"/>
      <c r="CF317" s="351"/>
      <c r="CG317" s="351"/>
      <c r="CH317" s="351"/>
      <c r="CI317" s="351"/>
      <c r="CJ317" s="351"/>
      <c r="CK317" s="351"/>
      <c r="CL317" s="351"/>
      <c r="CM317" s="351"/>
      <c r="CN317" s="351"/>
      <c r="CO317" s="351"/>
      <c r="CP317" s="351"/>
      <c r="CQ317" s="351"/>
      <c r="CR317" s="351"/>
      <c r="CS317" s="351"/>
      <c r="CT317" s="351"/>
      <c r="CU317" s="351"/>
      <c r="CV317" s="351"/>
      <c r="CW317" s="351"/>
      <c r="CX317" s="351"/>
      <c r="CY317" s="351"/>
      <c r="CZ317" s="351"/>
      <c r="DA317" s="351"/>
      <c r="DB317" s="351"/>
      <c r="DC317" s="351"/>
      <c r="DD317" s="351"/>
      <c r="DE317" s="351"/>
      <c r="DF317" s="351"/>
      <c r="DG317" s="351"/>
      <c r="DH317" s="351"/>
      <c r="DI317" s="351"/>
      <c r="DJ317" s="351"/>
      <c r="DK317" s="351"/>
      <c r="DL317" s="351"/>
      <c r="DM317" s="351"/>
      <c r="DN317" s="351"/>
      <c r="DO317" s="351"/>
      <c r="DP317" s="351"/>
      <c r="DQ317" s="351"/>
      <c r="DR317" s="351"/>
      <c r="DS317" s="351"/>
      <c r="DT317" s="351"/>
      <c r="DU317" s="351"/>
      <c r="DV317" s="351"/>
      <c r="DW317" s="351"/>
      <c r="DX317" s="351"/>
      <c r="DY317" s="351"/>
      <c r="DZ317" s="351"/>
      <c r="EA317" s="351"/>
      <c r="EB317" s="351"/>
      <c r="EC317" s="351"/>
      <c r="ED317" s="351"/>
      <c r="EE317" s="351"/>
      <c r="EF317" s="351"/>
      <c r="EG317" s="351"/>
      <c r="EH317" s="351"/>
      <c r="EI317" s="351"/>
      <c r="EJ317" s="351"/>
      <c r="EK317" s="351"/>
      <c r="EL317" s="351"/>
      <c r="EM317" s="351"/>
      <c r="EN317" s="351"/>
      <c r="EO317" s="351"/>
      <c r="EP317" s="351"/>
      <c r="EQ317" s="351"/>
      <c r="ER317" s="351"/>
      <c r="ES317" s="351"/>
      <c r="ET317" s="351"/>
      <c r="EU317" s="351"/>
      <c r="EV317" s="351"/>
      <c r="EW317" s="351"/>
      <c r="EX317" s="351"/>
    </row>
    <row r="318" spans="2:154" s="368" customFormat="1">
      <c r="B318" s="220"/>
      <c r="E318" s="220"/>
      <c r="I318" s="220"/>
      <c r="J318" s="351"/>
      <c r="K318" s="351"/>
      <c r="L318" s="351"/>
      <c r="M318" s="351"/>
      <c r="N318" s="351"/>
      <c r="O318" s="351"/>
      <c r="P318" s="351"/>
      <c r="Q318" s="351"/>
      <c r="R318" s="351"/>
      <c r="S318" s="351"/>
      <c r="T318" s="351"/>
      <c r="U318" s="351"/>
      <c r="V318" s="351"/>
      <c r="W318" s="351"/>
      <c r="X318" s="351"/>
      <c r="Y318" s="351"/>
      <c r="Z318" s="351"/>
      <c r="AA318" s="351"/>
      <c r="AB318" s="351"/>
      <c r="AC318" s="351"/>
      <c r="AD318" s="351"/>
      <c r="AE318" s="351"/>
      <c r="AF318" s="351"/>
      <c r="AG318" s="351"/>
      <c r="AH318" s="351"/>
      <c r="AI318" s="351"/>
      <c r="AJ318" s="351"/>
      <c r="AK318" s="351"/>
      <c r="AL318" s="351"/>
      <c r="AM318" s="351"/>
      <c r="AN318" s="351"/>
      <c r="AO318" s="351"/>
      <c r="AP318" s="351"/>
      <c r="AQ318" s="351"/>
      <c r="AR318" s="351"/>
      <c r="AS318" s="351"/>
      <c r="AT318" s="351"/>
      <c r="AU318" s="351"/>
      <c r="AV318" s="351"/>
      <c r="AW318" s="351"/>
      <c r="AX318" s="351"/>
      <c r="AY318" s="351"/>
      <c r="AZ318" s="351"/>
      <c r="BA318" s="351"/>
      <c r="BB318" s="351"/>
      <c r="BC318" s="351"/>
      <c r="BD318" s="351"/>
      <c r="BE318" s="351"/>
      <c r="BF318" s="351"/>
      <c r="BG318" s="351"/>
      <c r="BH318" s="351"/>
      <c r="BI318" s="351"/>
      <c r="BJ318" s="351"/>
      <c r="BK318" s="351"/>
      <c r="BL318" s="351"/>
      <c r="BM318" s="351"/>
      <c r="BN318" s="351"/>
      <c r="BO318" s="351"/>
      <c r="BP318" s="351"/>
      <c r="BQ318" s="351"/>
      <c r="BR318" s="351"/>
      <c r="BS318" s="351"/>
      <c r="BT318" s="351"/>
      <c r="BU318" s="351"/>
      <c r="BV318" s="351"/>
      <c r="BW318" s="351"/>
      <c r="BX318" s="351"/>
      <c r="BY318" s="351"/>
      <c r="BZ318" s="351"/>
      <c r="CA318" s="351"/>
      <c r="CB318" s="351"/>
      <c r="CC318" s="351"/>
      <c r="CD318" s="351"/>
      <c r="CE318" s="351"/>
      <c r="CF318" s="351"/>
      <c r="CG318" s="351"/>
      <c r="CH318" s="351"/>
      <c r="CI318" s="351"/>
      <c r="CJ318" s="351"/>
      <c r="CK318" s="351"/>
      <c r="CL318" s="351"/>
      <c r="CM318" s="351"/>
      <c r="CN318" s="351"/>
      <c r="CO318" s="351"/>
      <c r="CP318" s="351"/>
      <c r="CQ318" s="351"/>
      <c r="CR318" s="351"/>
      <c r="CS318" s="351"/>
      <c r="CT318" s="351"/>
      <c r="CU318" s="351"/>
      <c r="CV318" s="351"/>
      <c r="CW318" s="351"/>
      <c r="CX318" s="351"/>
      <c r="CY318" s="351"/>
      <c r="CZ318" s="351"/>
      <c r="DA318" s="351"/>
      <c r="DB318" s="351"/>
      <c r="DC318" s="351"/>
      <c r="DD318" s="351"/>
      <c r="DE318" s="351"/>
      <c r="DF318" s="351"/>
      <c r="DG318" s="351"/>
      <c r="DH318" s="351"/>
      <c r="DI318" s="351"/>
      <c r="DJ318" s="351"/>
      <c r="DK318" s="351"/>
      <c r="DL318" s="351"/>
      <c r="DM318" s="351"/>
      <c r="DN318" s="351"/>
      <c r="DO318" s="351"/>
      <c r="DP318" s="351"/>
      <c r="DQ318" s="351"/>
      <c r="DR318" s="351"/>
      <c r="DS318" s="351"/>
      <c r="DT318" s="351"/>
      <c r="DU318" s="351"/>
      <c r="DV318" s="351"/>
      <c r="DW318" s="351"/>
      <c r="DX318" s="351"/>
      <c r="DY318" s="351"/>
      <c r="DZ318" s="351"/>
      <c r="EA318" s="351"/>
      <c r="EB318" s="351"/>
      <c r="EC318" s="351"/>
      <c r="ED318" s="351"/>
      <c r="EE318" s="351"/>
      <c r="EF318" s="351"/>
      <c r="EG318" s="351"/>
      <c r="EH318" s="351"/>
      <c r="EI318" s="351"/>
      <c r="EJ318" s="351"/>
      <c r="EK318" s="351"/>
      <c r="EL318" s="351"/>
      <c r="EM318" s="351"/>
      <c r="EN318" s="351"/>
      <c r="EO318" s="351"/>
      <c r="EP318" s="351"/>
      <c r="EQ318" s="351"/>
      <c r="ER318" s="351"/>
      <c r="ES318" s="351"/>
      <c r="ET318" s="351"/>
      <c r="EU318" s="351"/>
      <c r="EV318" s="351"/>
      <c r="EW318" s="351"/>
      <c r="EX318" s="351"/>
    </row>
    <row r="319" spans="2:154" s="368" customFormat="1">
      <c r="B319" s="220"/>
      <c r="E319" s="220"/>
      <c r="I319" s="220"/>
      <c r="J319" s="351"/>
      <c r="K319" s="351"/>
      <c r="L319" s="351"/>
      <c r="M319" s="351"/>
      <c r="N319" s="351"/>
      <c r="O319" s="351"/>
      <c r="P319" s="351"/>
      <c r="Q319" s="351"/>
      <c r="R319" s="351"/>
      <c r="S319" s="351"/>
      <c r="T319" s="351"/>
      <c r="U319" s="351"/>
      <c r="V319" s="351"/>
      <c r="W319" s="351"/>
      <c r="X319" s="351"/>
      <c r="Y319" s="351"/>
      <c r="Z319" s="351"/>
      <c r="AA319" s="351"/>
      <c r="AB319" s="351"/>
      <c r="AC319" s="351"/>
      <c r="AD319" s="351"/>
      <c r="AE319" s="351"/>
      <c r="AF319" s="351"/>
      <c r="AG319" s="351"/>
      <c r="AH319" s="351"/>
      <c r="AI319" s="351"/>
      <c r="AJ319" s="351"/>
      <c r="AK319" s="351"/>
      <c r="AL319" s="351"/>
      <c r="AM319" s="351"/>
      <c r="AN319" s="351"/>
      <c r="AO319" s="351"/>
      <c r="AP319" s="351"/>
      <c r="AQ319" s="351"/>
      <c r="AR319" s="351"/>
      <c r="AS319" s="351"/>
      <c r="AT319" s="351"/>
      <c r="AU319" s="351"/>
      <c r="AV319" s="351"/>
      <c r="AW319" s="351"/>
      <c r="AX319" s="351"/>
      <c r="AY319" s="351"/>
      <c r="AZ319" s="351"/>
      <c r="BA319" s="351"/>
      <c r="BB319" s="351"/>
      <c r="BC319" s="351"/>
      <c r="BD319" s="351"/>
      <c r="BE319" s="351"/>
      <c r="BF319" s="351"/>
      <c r="BG319" s="351"/>
      <c r="BH319" s="351"/>
      <c r="BI319" s="351"/>
      <c r="BJ319" s="351"/>
      <c r="BK319" s="351"/>
      <c r="BL319" s="351"/>
      <c r="BM319" s="351"/>
      <c r="BN319" s="351"/>
      <c r="BO319" s="351"/>
      <c r="BP319" s="351"/>
      <c r="BQ319" s="351"/>
      <c r="BR319" s="351"/>
      <c r="BS319" s="351"/>
      <c r="BT319" s="351"/>
      <c r="BU319" s="351"/>
      <c r="BV319" s="351"/>
      <c r="BW319" s="351"/>
      <c r="BX319" s="351"/>
      <c r="BY319" s="351"/>
      <c r="BZ319" s="351"/>
      <c r="CA319" s="351"/>
      <c r="CB319" s="351"/>
      <c r="CC319" s="351"/>
      <c r="CD319" s="351"/>
      <c r="CE319" s="351"/>
      <c r="CF319" s="351"/>
      <c r="CG319" s="351"/>
      <c r="CH319" s="351"/>
      <c r="CI319" s="351"/>
      <c r="CJ319" s="351"/>
      <c r="CK319" s="351"/>
      <c r="CL319" s="351"/>
      <c r="CM319" s="351"/>
      <c r="CN319" s="351"/>
      <c r="CO319" s="351"/>
      <c r="CP319" s="351"/>
      <c r="CQ319" s="351"/>
      <c r="CR319" s="351"/>
      <c r="CS319" s="351"/>
      <c r="CT319" s="351"/>
      <c r="CU319" s="351"/>
      <c r="CV319" s="351"/>
      <c r="CW319" s="351"/>
      <c r="CX319" s="351"/>
      <c r="CY319" s="351"/>
      <c r="CZ319" s="351"/>
      <c r="DA319" s="351"/>
      <c r="DB319" s="351"/>
      <c r="DC319" s="351"/>
      <c r="DD319" s="351"/>
      <c r="DE319" s="351"/>
      <c r="DF319" s="351"/>
      <c r="DG319" s="351"/>
      <c r="DH319" s="351"/>
      <c r="DI319" s="351"/>
      <c r="DJ319" s="351"/>
      <c r="DK319" s="351"/>
      <c r="DL319" s="351"/>
      <c r="DM319" s="351"/>
      <c r="DN319" s="351"/>
      <c r="DO319" s="351"/>
      <c r="DP319" s="351"/>
      <c r="DQ319" s="351"/>
      <c r="DR319" s="351"/>
      <c r="DS319" s="351"/>
      <c r="DT319" s="351"/>
      <c r="DU319" s="351"/>
      <c r="DV319" s="351"/>
      <c r="DW319" s="351"/>
      <c r="DX319" s="351"/>
      <c r="DY319" s="351"/>
      <c r="DZ319" s="351"/>
      <c r="EA319" s="351"/>
      <c r="EB319" s="351"/>
      <c r="EC319" s="351"/>
      <c r="ED319" s="351"/>
      <c r="EE319" s="351"/>
      <c r="EF319" s="351"/>
      <c r="EG319" s="351"/>
      <c r="EH319" s="351"/>
      <c r="EI319" s="351"/>
      <c r="EJ319" s="351"/>
      <c r="EK319" s="351"/>
      <c r="EL319" s="351"/>
      <c r="EM319" s="351"/>
      <c r="EN319" s="351"/>
      <c r="EO319" s="351"/>
      <c r="EP319" s="351"/>
      <c r="EQ319" s="351"/>
      <c r="ER319" s="351"/>
      <c r="ES319" s="351"/>
      <c r="ET319" s="351"/>
      <c r="EU319" s="351"/>
      <c r="EV319" s="351"/>
      <c r="EW319" s="351"/>
      <c r="EX319" s="351"/>
    </row>
    <row r="320" spans="2:154" s="368" customFormat="1">
      <c r="B320" s="220"/>
      <c r="E320" s="220"/>
      <c r="I320" s="220"/>
      <c r="J320" s="351"/>
      <c r="K320" s="351"/>
      <c r="L320" s="351"/>
      <c r="M320" s="351"/>
      <c r="N320" s="351"/>
      <c r="O320" s="351"/>
      <c r="P320" s="351"/>
      <c r="Q320" s="351"/>
      <c r="R320" s="351"/>
      <c r="S320" s="351"/>
      <c r="T320" s="351"/>
      <c r="U320" s="351"/>
      <c r="V320" s="351"/>
      <c r="W320" s="351"/>
      <c r="X320" s="351"/>
      <c r="Y320" s="351"/>
      <c r="Z320" s="351"/>
      <c r="AA320" s="351"/>
      <c r="AB320" s="351"/>
      <c r="AC320" s="351"/>
      <c r="AD320" s="351"/>
      <c r="AE320" s="351"/>
      <c r="AF320" s="351"/>
      <c r="AG320" s="351"/>
      <c r="AH320" s="351"/>
      <c r="AI320" s="351"/>
      <c r="AJ320" s="351"/>
      <c r="AK320" s="351"/>
      <c r="AL320" s="351"/>
      <c r="AM320" s="351"/>
      <c r="AN320" s="351"/>
      <c r="AO320" s="351"/>
      <c r="AP320" s="351"/>
      <c r="AQ320" s="351"/>
      <c r="AR320" s="351"/>
      <c r="AS320" s="351"/>
      <c r="AT320" s="351"/>
      <c r="AU320" s="351"/>
      <c r="AV320" s="351"/>
      <c r="AW320" s="351"/>
      <c r="AX320" s="351"/>
      <c r="AY320" s="351"/>
      <c r="AZ320" s="351"/>
      <c r="BA320" s="351"/>
      <c r="BB320" s="351"/>
      <c r="BC320" s="351"/>
      <c r="BD320" s="351"/>
      <c r="BE320" s="351"/>
      <c r="BF320" s="351"/>
      <c r="BG320" s="351"/>
      <c r="BH320" s="351"/>
      <c r="BI320" s="351"/>
      <c r="BJ320" s="351"/>
      <c r="BK320" s="351"/>
      <c r="BL320" s="351"/>
      <c r="BM320" s="351"/>
      <c r="BN320" s="351"/>
      <c r="BO320" s="351"/>
      <c r="BP320" s="351"/>
      <c r="BQ320" s="351"/>
      <c r="BR320" s="351"/>
      <c r="BS320" s="351"/>
      <c r="BT320" s="351"/>
      <c r="BU320" s="351"/>
      <c r="BV320" s="351"/>
      <c r="BW320" s="351"/>
      <c r="BX320" s="351"/>
      <c r="BY320" s="351"/>
      <c r="BZ320" s="351"/>
      <c r="CA320" s="351"/>
      <c r="CB320" s="351"/>
      <c r="CC320" s="351"/>
      <c r="CD320" s="351"/>
      <c r="CE320" s="351"/>
      <c r="CF320" s="351"/>
      <c r="CG320" s="351"/>
      <c r="CH320" s="351"/>
      <c r="CI320" s="351"/>
      <c r="CJ320" s="351"/>
      <c r="CK320" s="351"/>
      <c r="CL320" s="351"/>
      <c r="CM320" s="351"/>
      <c r="CN320" s="351"/>
      <c r="CO320" s="351"/>
      <c r="CP320" s="351"/>
      <c r="CQ320" s="351"/>
      <c r="CR320" s="351"/>
      <c r="CS320" s="351"/>
      <c r="CT320" s="351"/>
      <c r="CU320" s="351"/>
      <c r="CV320" s="351"/>
      <c r="CW320" s="351"/>
      <c r="CX320" s="351"/>
      <c r="CY320" s="351"/>
      <c r="CZ320" s="351"/>
      <c r="DA320" s="351"/>
      <c r="DB320" s="351"/>
      <c r="DC320" s="351"/>
      <c r="DD320" s="351"/>
      <c r="DE320" s="351"/>
      <c r="DF320" s="351"/>
      <c r="DG320" s="351"/>
      <c r="DH320" s="351"/>
      <c r="DI320" s="351"/>
      <c r="DJ320" s="351"/>
      <c r="DK320" s="351"/>
      <c r="DL320" s="351"/>
      <c r="DM320" s="351"/>
      <c r="DN320" s="351"/>
      <c r="DO320" s="351"/>
      <c r="DP320" s="351"/>
      <c r="DQ320" s="351"/>
      <c r="DR320" s="351"/>
      <c r="DS320" s="351"/>
      <c r="DT320" s="351"/>
      <c r="DU320" s="351"/>
      <c r="DV320" s="351"/>
      <c r="DW320" s="351"/>
      <c r="DX320" s="351"/>
      <c r="DY320" s="351"/>
      <c r="DZ320" s="351"/>
      <c r="EA320" s="351"/>
      <c r="EB320" s="351"/>
      <c r="EC320" s="351"/>
      <c r="ED320" s="351"/>
      <c r="EE320" s="351"/>
      <c r="EF320" s="351"/>
      <c r="EG320" s="351"/>
      <c r="EH320" s="351"/>
      <c r="EI320" s="351"/>
      <c r="EJ320" s="351"/>
      <c r="EK320" s="351"/>
      <c r="EL320" s="351"/>
      <c r="EM320" s="351"/>
      <c r="EN320" s="351"/>
      <c r="EO320" s="351"/>
      <c r="EP320" s="351"/>
      <c r="EQ320" s="351"/>
      <c r="ER320" s="351"/>
      <c r="ES320" s="351"/>
      <c r="ET320" s="351"/>
      <c r="EU320" s="351"/>
      <c r="EV320" s="351"/>
      <c r="EW320" s="351"/>
      <c r="EX320" s="351"/>
    </row>
    <row r="321" spans="2:154" s="368" customFormat="1">
      <c r="B321" s="220"/>
      <c r="E321" s="220"/>
      <c r="I321" s="220"/>
      <c r="J321" s="351"/>
      <c r="K321" s="351"/>
      <c r="L321" s="351"/>
      <c r="M321" s="351"/>
      <c r="N321" s="351"/>
      <c r="O321" s="351"/>
      <c r="P321" s="351"/>
      <c r="Q321" s="351"/>
      <c r="R321" s="351"/>
      <c r="S321" s="351"/>
      <c r="T321" s="351"/>
      <c r="U321" s="351"/>
      <c r="V321" s="351"/>
      <c r="W321" s="351"/>
      <c r="X321" s="351"/>
      <c r="Y321" s="351"/>
      <c r="Z321" s="351"/>
      <c r="AA321" s="351"/>
      <c r="AB321" s="351"/>
      <c r="AC321" s="351"/>
      <c r="AD321" s="351"/>
      <c r="AE321" s="351"/>
      <c r="AF321" s="351"/>
      <c r="AG321" s="351"/>
      <c r="AH321" s="351"/>
      <c r="AI321" s="351"/>
      <c r="AJ321" s="351"/>
      <c r="AK321" s="351"/>
      <c r="AL321" s="351"/>
      <c r="AM321" s="351"/>
      <c r="AN321" s="351"/>
      <c r="AO321" s="351"/>
      <c r="AP321" s="351"/>
      <c r="AQ321" s="351"/>
      <c r="AR321" s="351"/>
      <c r="AS321" s="351"/>
      <c r="AT321" s="351"/>
      <c r="AU321" s="351"/>
      <c r="AV321" s="351"/>
      <c r="AW321" s="351"/>
      <c r="AX321" s="351"/>
      <c r="AY321" s="351"/>
      <c r="AZ321" s="351"/>
      <c r="BA321" s="351"/>
      <c r="BB321" s="351"/>
      <c r="BC321" s="351"/>
      <c r="BD321" s="351"/>
      <c r="BE321" s="351"/>
      <c r="BF321" s="351"/>
      <c r="BG321" s="351"/>
      <c r="BH321" s="351"/>
      <c r="BI321" s="351"/>
      <c r="BJ321" s="351"/>
      <c r="BK321" s="351"/>
      <c r="BL321" s="351"/>
      <c r="BM321" s="351"/>
      <c r="BN321" s="351"/>
      <c r="BO321" s="351"/>
      <c r="BP321" s="351"/>
      <c r="BQ321" s="351"/>
      <c r="BR321" s="351"/>
      <c r="BS321" s="351"/>
      <c r="BT321" s="351"/>
      <c r="BU321" s="351"/>
      <c r="BV321" s="351"/>
      <c r="BW321" s="351"/>
      <c r="BX321" s="351"/>
      <c r="BY321" s="351"/>
      <c r="BZ321" s="351"/>
      <c r="CA321" s="351"/>
      <c r="CB321" s="351"/>
      <c r="CC321" s="351"/>
      <c r="CD321" s="351"/>
      <c r="CE321" s="351"/>
      <c r="CF321" s="351"/>
      <c r="CG321" s="351"/>
      <c r="CH321" s="351"/>
      <c r="CI321" s="351"/>
      <c r="CJ321" s="351"/>
      <c r="CK321" s="351"/>
      <c r="CL321" s="351"/>
      <c r="CM321" s="351"/>
      <c r="CN321" s="351"/>
      <c r="CO321" s="351"/>
      <c r="CP321" s="351"/>
      <c r="CQ321" s="351"/>
      <c r="CR321" s="351"/>
      <c r="CS321" s="351"/>
      <c r="CT321" s="351"/>
      <c r="CU321" s="351"/>
      <c r="CV321" s="351"/>
      <c r="CW321" s="351"/>
      <c r="CX321" s="351"/>
      <c r="CY321" s="351"/>
      <c r="CZ321" s="351"/>
      <c r="DA321" s="351"/>
      <c r="DB321" s="351"/>
      <c r="DC321" s="351"/>
      <c r="DD321" s="351"/>
      <c r="DE321" s="351"/>
      <c r="DF321" s="351"/>
      <c r="DG321" s="351"/>
      <c r="DH321" s="351"/>
      <c r="DI321" s="351"/>
      <c r="DJ321" s="351"/>
      <c r="DK321" s="351"/>
      <c r="DL321" s="351"/>
      <c r="DM321" s="351"/>
      <c r="DN321" s="351"/>
      <c r="DO321" s="351"/>
      <c r="DP321" s="351"/>
      <c r="DQ321" s="351"/>
      <c r="DR321" s="351"/>
      <c r="DS321" s="351"/>
      <c r="DT321" s="351"/>
      <c r="DU321" s="351"/>
      <c r="DV321" s="351"/>
      <c r="DW321" s="351"/>
      <c r="DX321" s="351"/>
      <c r="DY321" s="351"/>
      <c r="DZ321" s="351"/>
      <c r="EA321" s="351"/>
      <c r="EB321" s="351"/>
      <c r="EC321" s="351"/>
      <c r="ED321" s="351"/>
      <c r="EE321" s="351"/>
      <c r="EF321" s="351"/>
      <c r="EG321" s="351"/>
      <c r="EH321" s="351"/>
      <c r="EI321" s="351"/>
      <c r="EJ321" s="351"/>
      <c r="EK321" s="351"/>
      <c r="EL321" s="351"/>
      <c r="EM321" s="351"/>
      <c r="EN321" s="351"/>
      <c r="EO321" s="351"/>
      <c r="EP321" s="351"/>
      <c r="EQ321" s="351"/>
      <c r="ER321" s="351"/>
      <c r="ES321" s="351"/>
      <c r="ET321" s="351"/>
      <c r="EU321" s="351"/>
      <c r="EV321" s="351"/>
      <c r="EW321" s="351"/>
      <c r="EX321" s="351"/>
    </row>
    <row r="322" spans="2:154" s="368" customFormat="1">
      <c r="B322" s="220"/>
      <c r="E322" s="220"/>
      <c r="I322" s="220"/>
      <c r="J322" s="351"/>
      <c r="K322" s="351"/>
      <c r="L322" s="351"/>
      <c r="M322" s="351"/>
      <c r="N322" s="351"/>
      <c r="O322" s="351"/>
      <c r="P322" s="351"/>
      <c r="Q322" s="351"/>
      <c r="R322" s="351"/>
      <c r="S322" s="351"/>
      <c r="T322" s="351"/>
      <c r="U322" s="351"/>
      <c r="V322" s="351"/>
      <c r="W322" s="351"/>
      <c r="X322" s="351"/>
      <c r="Y322" s="351"/>
      <c r="Z322" s="351"/>
      <c r="AA322" s="351"/>
      <c r="AB322" s="351"/>
      <c r="AC322" s="351"/>
      <c r="AD322" s="351"/>
      <c r="AE322" s="351"/>
      <c r="AF322" s="351"/>
      <c r="AG322" s="351"/>
      <c r="AH322" s="351"/>
      <c r="AI322" s="351"/>
      <c r="AJ322" s="351"/>
      <c r="AK322" s="351"/>
      <c r="AL322" s="351"/>
      <c r="AM322" s="351"/>
      <c r="AN322" s="351"/>
      <c r="AO322" s="351"/>
      <c r="AP322" s="351"/>
      <c r="AQ322" s="351"/>
      <c r="AR322" s="351"/>
      <c r="AS322" s="351"/>
      <c r="AT322" s="351"/>
      <c r="AU322" s="351"/>
      <c r="AV322" s="351"/>
      <c r="AW322" s="351"/>
      <c r="AX322" s="351"/>
      <c r="AY322" s="351"/>
      <c r="AZ322" s="351"/>
      <c r="BA322" s="351"/>
      <c r="BB322" s="351"/>
      <c r="BC322" s="351"/>
      <c r="BD322" s="351"/>
      <c r="BE322" s="351"/>
      <c r="BF322" s="351"/>
      <c r="BG322" s="351"/>
      <c r="BH322" s="351"/>
      <c r="BI322" s="351"/>
      <c r="BJ322" s="351"/>
      <c r="BK322" s="351"/>
      <c r="BL322" s="351"/>
      <c r="BM322" s="351"/>
      <c r="BN322" s="351"/>
      <c r="BO322" s="351"/>
      <c r="BP322" s="351"/>
      <c r="BQ322" s="351"/>
      <c r="BR322" s="351"/>
      <c r="BS322" s="351"/>
      <c r="BT322" s="351"/>
      <c r="BU322" s="351"/>
      <c r="BV322" s="351"/>
      <c r="BW322" s="351"/>
      <c r="BX322" s="351"/>
      <c r="BY322" s="351"/>
      <c r="BZ322" s="351"/>
      <c r="CA322" s="351"/>
      <c r="CB322" s="351"/>
      <c r="CC322" s="351"/>
      <c r="CD322" s="351"/>
      <c r="CE322" s="351"/>
      <c r="CF322" s="351"/>
      <c r="CG322" s="351"/>
      <c r="CH322" s="351"/>
      <c r="CI322" s="351"/>
      <c r="CJ322" s="351"/>
      <c r="CK322" s="351"/>
      <c r="CL322" s="351"/>
      <c r="CM322" s="351"/>
      <c r="CN322" s="351"/>
      <c r="CO322" s="351"/>
      <c r="CP322" s="351"/>
      <c r="CQ322" s="351"/>
      <c r="CR322" s="351"/>
      <c r="CS322" s="351"/>
      <c r="CT322" s="351"/>
      <c r="CU322" s="351"/>
      <c r="CV322" s="351"/>
      <c r="CW322" s="351"/>
      <c r="CX322" s="351"/>
      <c r="CY322" s="351"/>
      <c r="CZ322" s="351"/>
      <c r="DA322" s="351"/>
      <c r="DB322" s="351"/>
      <c r="DC322" s="351"/>
      <c r="DD322" s="351"/>
      <c r="DE322" s="351"/>
      <c r="DF322" s="351"/>
      <c r="DG322" s="351"/>
      <c r="DH322" s="351"/>
      <c r="DI322" s="351"/>
      <c r="DJ322" s="351"/>
      <c r="DK322" s="351"/>
      <c r="DL322" s="351"/>
      <c r="DM322" s="351"/>
      <c r="DN322" s="351"/>
      <c r="DO322" s="351"/>
      <c r="DP322" s="351"/>
      <c r="DQ322" s="351"/>
      <c r="DR322" s="351"/>
      <c r="DS322" s="351"/>
      <c r="DT322" s="351"/>
      <c r="DU322" s="351"/>
      <c r="DV322" s="351"/>
      <c r="DW322" s="351"/>
      <c r="DX322" s="351"/>
      <c r="DY322" s="351"/>
      <c r="DZ322" s="351"/>
      <c r="EA322" s="351"/>
      <c r="EB322" s="351"/>
      <c r="EC322" s="351"/>
      <c r="ED322" s="351"/>
      <c r="EE322" s="351"/>
      <c r="EF322" s="351"/>
      <c r="EG322" s="351"/>
      <c r="EH322" s="351"/>
      <c r="EI322" s="351"/>
      <c r="EJ322" s="351"/>
      <c r="EK322" s="351"/>
      <c r="EL322" s="351"/>
      <c r="EM322" s="351"/>
      <c r="EN322" s="351"/>
      <c r="EO322" s="351"/>
      <c r="EP322" s="351"/>
      <c r="EQ322" s="351"/>
      <c r="ER322" s="351"/>
      <c r="ES322" s="351"/>
      <c r="ET322" s="351"/>
      <c r="EU322" s="351"/>
      <c r="EV322" s="351"/>
      <c r="EW322" s="351"/>
      <c r="EX322" s="351"/>
    </row>
    <row r="323" spans="2:154" s="368" customFormat="1">
      <c r="B323" s="220"/>
      <c r="E323" s="220"/>
      <c r="I323" s="220"/>
      <c r="J323" s="351"/>
      <c r="K323" s="351"/>
      <c r="L323" s="351"/>
      <c r="M323" s="351"/>
      <c r="N323" s="351"/>
      <c r="O323" s="351"/>
      <c r="P323" s="351"/>
      <c r="Q323" s="351"/>
      <c r="R323" s="351"/>
      <c r="S323" s="351"/>
      <c r="T323" s="351"/>
      <c r="U323" s="351"/>
      <c r="V323" s="351"/>
      <c r="W323" s="351"/>
      <c r="X323" s="351"/>
      <c r="Y323" s="351"/>
      <c r="Z323" s="351"/>
      <c r="AA323" s="351"/>
      <c r="AB323" s="351"/>
      <c r="AC323" s="351"/>
      <c r="AD323" s="351"/>
      <c r="AE323" s="351"/>
      <c r="AF323" s="351"/>
      <c r="AG323" s="351"/>
      <c r="AH323" s="351"/>
      <c r="AI323" s="351"/>
      <c r="AJ323" s="351"/>
      <c r="AK323" s="351"/>
      <c r="AL323" s="351"/>
      <c r="AM323" s="351"/>
      <c r="AN323" s="351"/>
      <c r="AO323" s="351"/>
      <c r="AP323" s="351"/>
      <c r="AQ323" s="351"/>
      <c r="AR323" s="351"/>
      <c r="AS323" s="351"/>
      <c r="AT323" s="351"/>
      <c r="AU323" s="351"/>
      <c r="AV323" s="351"/>
      <c r="AW323" s="351"/>
      <c r="AX323" s="351"/>
      <c r="AY323" s="351"/>
      <c r="AZ323" s="351"/>
      <c r="BA323" s="351"/>
      <c r="BB323" s="351"/>
      <c r="BC323" s="351"/>
      <c r="BD323" s="351"/>
      <c r="BE323" s="351"/>
      <c r="BF323" s="351"/>
      <c r="BG323" s="351"/>
      <c r="BH323" s="351"/>
      <c r="BI323" s="351"/>
      <c r="BJ323" s="351"/>
      <c r="BK323" s="351"/>
      <c r="BL323" s="351"/>
      <c r="BM323" s="351"/>
      <c r="BN323" s="351"/>
      <c r="BO323" s="351"/>
      <c r="BP323" s="351"/>
      <c r="BQ323" s="351"/>
      <c r="BR323" s="351"/>
      <c r="BS323" s="351"/>
      <c r="BT323" s="351"/>
      <c r="BU323" s="351"/>
      <c r="BV323" s="351"/>
      <c r="BW323" s="351"/>
      <c r="BX323" s="351"/>
      <c r="BY323" s="351"/>
      <c r="BZ323" s="351"/>
      <c r="CA323" s="351"/>
      <c r="CB323" s="351"/>
      <c r="CC323" s="351"/>
      <c r="CD323" s="351"/>
      <c r="CE323" s="351"/>
      <c r="CF323" s="351"/>
      <c r="CG323" s="351"/>
      <c r="CH323" s="351"/>
      <c r="CI323" s="351"/>
      <c r="CJ323" s="351"/>
      <c r="CK323" s="351"/>
      <c r="CL323" s="351"/>
      <c r="CM323" s="351"/>
      <c r="CN323" s="351"/>
      <c r="CO323" s="351"/>
      <c r="CP323" s="351"/>
      <c r="CQ323" s="351"/>
      <c r="CR323" s="351"/>
      <c r="CS323" s="351"/>
      <c r="CT323" s="351"/>
      <c r="CU323" s="351"/>
      <c r="CV323" s="351"/>
      <c r="CW323" s="351"/>
      <c r="CX323" s="351"/>
      <c r="CY323" s="351"/>
      <c r="CZ323" s="351"/>
      <c r="DA323" s="351"/>
      <c r="DB323" s="351"/>
      <c r="DC323" s="351"/>
      <c r="DD323" s="351"/>
      <c r="DE323" s="351"/>
      <c r="DF323" s="351"/>
      <c r="DG323" s="351"/>
      <c r="DH323" s="351"/>
      <c r="DI323" s="351"/>
      <c r="DJ323" s="351"/>
      <c r="DK323" s="351"/>
      <c r="DL323" s="351"/>
      <c r="DM323" s="351"/>
      <c r="DN323" s="351"/>
      <c r="DO323" s="351"/>
      <c r="DP323" s="351"/>
      <c r="DQ323" s="351"/>
      <c r="DR323" s="351"/>
      <c r="DS323" s="351"/>
      <c r="DT323" s="351"/>
      <c r="DU323" s="351"/>
      <c r="DV323" s="351"/>
      <c r="DW323" s="351"/>
      <c r="DX323" s="351"/>
      <c r="DY323" s="351"/>
      <c r="DZ323" s="351"/>
      <c r="EA323" s="351"/>
      <c r="EB323" s="351"/>
      <c r="EC323" s="351"/>
      <c r="ED323" s="351"/>
      <c r="EE323" s="351"/>
      <c r="EF323" s="351"/>
      <c r="EG323" s="351"/>
      <c r="EH323" s="351"/>
      <c r="EI323" s="351"/>
      <c r="EJ323" s="351"/>
      <c r="EK323" s="351"/>
      <c r="EL323" s="351"/>
      <c r="EM323" s="351"/>
      <c r="EN323" s="351"/>
      <c r="EO323" s="351"/>
      <c r="EP323" s="351"/>
      <c r="EQ323" s="351"/>
      <c r="ER323" s="351"/>
      <c r="ES323" s="351"/>
      <c r="ET323" s="351"/>
      <c r="EU323" s="351"/>
      <c r="EV323" s="351"/>
      <c r="EW323" s="351"/>
      <c r="EX323" s="351"/>
    </row>
    <row r="324" spans="2:154" s="368" customFormat="1">
      <c r="B324" s="220"/>
      <c r="E324" s="220"/>
      <c r="I324" s="220"/>
      <c r="J324" s="351"/>
      <c r="K324" s="351"/>
      <c r="L324" s="351"/>
      <c r="M324" s="351"/>
      <c r="N324" s="351"/>
      <c r="O324" s="351"/>
      <c r="P324" s="351"/>
      <c r="Q324" s="351"/>
      <c r="R324" s="351"/>
      <c r="S324" s="351"/>
      <c r="T324" s="351"/>
      <c r="U324" s="351"/>
      <c r="V324" s="351"/>
      <c r="W324" s="351"/>
      <c r="X324" s="351"/>
      <c r="Y324" s="351"/>
      <c r="Z324" s="351"/>
      <c r="AA324" s="351"/>
      <c r="AB324" s="351"/>
      <c r="AC324" s="351"/>
      <c r="AD324" s="351"/>
      <c r="AE324" s="351"/>
      <c r="AF324" s="351"/>
      <c r="AG324" s="351"/>
      <c r="AH324" s="351"/>
      <c r="AI324" s="351"/>
      <c r="AJ324" s="351"/>
      <c r="AK324" s="351"/>
      <c r="AL324" s="351"/>
      <c r="AM324" s="351"/>
      <c r="AN324" s="351"/>
      <c r="AO324" s="351"/>
      <c r="AP324" s="351"/>
      <c r="AQ324" s="351"/>
      <c r="AR324" s="351"/>
      <c r="AS324" s="351"/>
      <c r="AT324" s="351"/>
      <c r="AU324" s="351"/>
      <c r="AV324" s="351"/>
      <c r="AW324" s="351"/>
      <c r="AX324" s="351"/>
      <c r="AY324" s="351"/>
      <c r="AZ324" s="351"/>
      <c r="BA324" s="351"/>
      <c r="BB324" s="351"/>
      <c r="BC324" s="351"/>
      <c r="BD324" s="351"/>
      <c r="BE324" s="351"/>
      <c r="BF324" s="351"/>
      <c r="BG324" s="351"/>
      <c r="BH324" s="351"/>
      <c r="BI324" s="351"/>
      <c r="BJ324" s="351"/>
      <c r="BK324" s="351"/>
      <c r="BL324" s="351"/>
      <c r="BM324" s="351"/>
      <c r="BN324" s="351"/>
      <c r="BO324" s="351"/>
      <c r="BP324" s="351"/>
      <c r="BQ324" s="351"/>
      <c r="BR324" s="351"/>
      <c r="BS324" s="351"/>
      <c r="BT324" s="351"/>
      <c r="BU324" s="351"/>
      <c r="BV324" s="351"/>
      <c r="BW324" s="351"/>
      <c r="BX324" s="351"/>
      <c r="BY324" s="351"/>
      <c r="BZ324" s="351"/>
      <c r="CA324" s="351"/>
      <c r="CB324" s="351"/>
      <c r="CC324" s="351"/>
      <c r="CD324" s="351"/>
      <c r="CE324" s="351"/>
      <c r="CF324" s="351"/>
      <c r="CG324" s="351"/>
      <c r="CH324" s="351"/>
      <c r="CI324" s="351"/>
      <c r="CJ324" s="351"/>
      <c r="CK324" s="351"/>
      <c r="CL324" s="351"/>
      <c r="CM324" s="351"/>
      <c r="CN324" s="351"/>
      <c r="CO324" s="351"/>
      <c r="CP324" s="351"/>
      <c r="CQ324" s="351"/>
      <c r="CR324" s="351"/>
      <c r="CS324" s="351"/>
      <c r="CT324" s="351"/>
      <c r="CU324" s="351"/>
      <c r="CV324" s="351"/>
      <c r="CW324" s="351"/>
      <c r="CX324" s="351"/>
      <c r="CY324" s="351"/>
      <c r="CZ324" s="351"/>
      <c r="DA324" s="351"/>
      <c r="DB324" s="351"/>
      <c r="DC324" s="351"/>
      <c r="DD324" s="351"/>
      <c r="DE324" s="351"/>
      <c r="DF324" s="351"/>
      <c r="DG324" s="351"/>
      <c r="DH324" s="351"/>
      <c r="DI324" s="351"/>
      <c r="DJ324" s="351"/>
      <c r="DK324" s="351"/>
      <c r="DL324" s="351"/>
      <c r="DM324" s="351"/>
      <c r="DN324" s="351"/>
      <c r="DO324" s="351"/>
      <c r="DP324" s="351"/>
      <c r="DQ324" s="351"/>
      <c r="DR324" s="351"/>
      <c r="DS324" s="351"/>
      <c r="DT324" s="351"/>
      <c r="DU324" s="351"/>
      <c r="DV324" s="351"/>
      <c r="DW324" s="351"/>
      <c r="DX324" s="351"/>
      <c r="DY324" s="351"/>
      <c r="DZ324" s="351"/>
      <c r="EA324" s="351"/>
      <c r="EB324" s="351"/>
      <c r="EC324" s="351"/>
      <c r="ED324" s="351"/>
      <c r="EE324" s="351"/>
      <c r="EF324" s="351"/>
      <c r="EG324" s="351"/>
      <c r="EH324" s="351"/>
      <c r="EI324" s="351"/>
      <c r="EJ324" s="351"/>
      <c r="EK324" s="351"/>
      <c r="EL324" s="351"/>
      <c r="EM324" s="351"/>
      <c r="EN324" s="351"/>
      <c r="EO324" s="351"/>
      <c r="EP324" s="351"/>
      <c r="EQ324" s="351"/>
      <c r="ER324" s="351"/>
      <c r="ES324" s="351"/>
      <c r="ET324" s="351"/>
      <c r="EU324" s="351"/>
      <c r="EV324" s="351"/>
      <c r="EW324" s="351"/>
      <c r="EX324" s="351"/>
    </row>
    <row r="325" spans="2:154" s="368" customFormat="1">
      <c r="B325" s="220"/>
      <c r="E325" s="220"/>
      <c r="I325" s="220"/>
      <c r="J325" s="351"/>
      <c r="K325" s="351"/>
      <c r="L325" s="351"/>
      <c r="M325" s="351"/>
      <c r="N325" s="351"/>
      <c r="O325" s="351"/>
      <c r="P325" s="351"/>
      <c r="Q325" s="351"/>
      <c r="R325" s="351"/>
      <c r="S325" s="351"/>
      <c r="T325" s="351"/>
      <c r="U325" s="351"/>
      <c r="V325" s="351"/>
      <c r="W325" s="351"/>
      <c r="X325" s="351"/>
      <c r="Y325" s="351"/>
      <c r="Z325" s="351"/>
      <c r="AA325" s="351"/>
      <c r="AB325" s="351"/>
      <c r="AC325" s="351"/>
      <c r="AD325" s="351"/>
      <c r="AE325" s="351"/>
      <c r="AF325" s="351"/>
      <c r="AG325" s="351"/>
      <c r="AH325" s="351"/>
      <c r="AI325" s="351"/>
      <c r="AJ325" s="351"/>
      <c r="AK325" s="351"/>
      <c r="AL325" s="351"/>
      <c r="AM325" s="351"/>
      <c r="AN325" s="351"/>
      <c r="AO325" s="351"/>
      <c r="AP325" s="351"/>
      <c r="AQ325" s="351"/>
      <c r="AR325" s="351"/>
      <c r="AS325" s="351"/>
      <c r="AT325" s="351"/>
      <c r="AU325" s="351"/>
      <c r="AV325" s="351"/>
      <c r="AW325" s="351"/>
      <c r="AX325" s="351"/>
      <c r="AY325" s="351"/>
      <c r="AZ325" s="351"/>
      <c r="BA325" s="351"/>
      <c r="BB325" s="351"/>
      <c r="BC325" s="351"/>
      <c r="BD325" s="351"/>
      <c r="BE325" s="351"/>
      <c r="BF325" s="351"/>
      <c r="BG325" s="351"/>
      <c r="BH325" s="351"/>
      <c r="BI325" s="351"/>
      <c r="BJ325" s="351"/>
      <c r="BK325" s="351"/>
      <c r="BL325" s="351"/>
      <c r="BM325" s="351"/>
      <c r="BN325" s="351"/>
      <c r="BO325" s="351"/>
      <c r="BP325" s="351"/>
      <c r="BQ325" s="351"/>
      <c r="BR325" s="351"/>
      <c r="BS325" s="351"/>
      <c r="BT325" s="351"/>
      <c r="BU325" s="351"/>
      <c r="BV325" s="351"/>
      <c r="BW325" s="351"/>
      <c r="BX325" s="351"/>
      <c r="BY325" s="351"/>
      <c r="BZ325" s="351"/>
      <c r="CA325" s="351"/>
      <c r="CB325" s="351"/>
      <c r="CC325" s="351"/>
      <c r="CD325" s="351"/>
      <c r="CE325" s="351"/>
      <c r="CF325" s="351"/>
      <c r="CG325" s="351"/>
      <c r="CH325" s="351"/>
      <c r="CI325" s="351"/>
      <c r="CJ325" s="351"/>
      <c r="CK325" s="351"/>
      <c r="CL325" s="351"/>
      <c r="CM325" s="351"/>
      <c r="CN325" s="351"/>
      <c r="CO325" s="351"/>
      <c r="CP325" s="351"/>
      <c r="CQ325" s="351"/>
      <c r="CR325" s="351"/>
      <c r="CS325" s="351"/>
      <c r="CT325" s="351"/>
      <c r="CU325" s="351"/>
      <c r="CV325" s="351"/>
      <c r="CW325" s="351"/>
      <c r="CX325" s="351"/>
      <c r="CY325" s="351"/>
      <c r="CZ325" s="351"/>
      <c r="DA325" s="351"/>
      <c r="DB325" s="351"/>
      <c r="DC325" s="351"/>
      <c r="DD325" s="351"/>
      <c r="DE325" s="351"/>
      <c r="DF325" s="351"/>
      <c r="DG325" s="351"/>
      <c r="DH325" s="351"/>
      <c r="DI325" s="351"/>
      <c r="DJ325" s="351"/>
      <c r="DK325" s="351"/>
      <c r="DL325" s="351"/>
      <c r="DM325" s="351"/>
      <c r="DN325" s="351"/>
      <c r="DO325" s="351"/>
      <c r="DP325" s="351"/>
      <c r="DQ325" s="351"/>
      <c r="DR325" s="351"/>
      <c r="DS325" s="351"/>
      <c r="DT325" s="351"/>
      <c r="DU325" s="351"/>
      <c r="DV325" s="351"/>
      <c r="DW325" s="351"/>
      <c r="DX325" s="351"/>
      <c r="DY325" s="351"/>
      <c r="DZ325" s="351"/>
      <c r="EA325" s="351"/>
      <c r="EB325" s="351"/>
      <c r="EC325" s="351"/>
      <c r="ED325" s="351"/>
      <c r="EE325" s="351"/>
      <c r="EF325" s="351"/>
      <c r="EG325" s="351"/>
      <c r="EH325" s="351"/>
      <c r="EI325" s="351"/>
      <c r="EJ325" s="351"/>
      <c r="EK325" s="351"/>
      <c r="EL325" s="351"/>
      <c r="EM325" s="351"/>
      <c r="EN325" s="351"/>
      <c r="EO325" s="351"/>
      <c r="EP325" s="351"/>
      <c r="EQ325" s="351"/>
      <c r="ER325" s="351"/>
      <c r="ES325" s="351"/>
      <c r="ET325" s="351"/>
      <c r="EU325" s="351"/>
      <c r="EV325" s="351"/>
      <c r="EW325" s="351"/>
      <c r="EX325" s="351"/>
    </row>
    <row r="326" spans="2:154" s="368" customFormat="1">
      <c r="B326" s="220"/>
      <c r="E326" s="220"/>
      <c r="I326" s="220"/>
      <c r="J326" s="351"/>
      <c r="K326" s="351"/>
      <c r="L326" s="351"/>
      <c r="M326" s="351"/>
      <c r="N326" s="351"/>
      <c r="O326" s="351"/>
      <c r="P326" s="351"/>
      <c r="Q326" s="351"/>
      <c r="R326" s="351"/>
      <c r="S326" s="351"/>
      <c r="T326" s="351"/>
      <c r="U326" s="351"/>
      <c r="V326" s="351"/>
      <c r="W326" s="351"/>
      <c r="X326" s="351"/>
      <c r="Y326" s="351"/>
      <c r="Z326" s="351"/>
      <c r="AA326" s="351"/>
      <c r="AB326" s="351"/>
      <c r="AC326" s="351"/>
      <c r="AD326" s="351"/>
      <c r="AE326" s="351"/>
      <c r="AF326" s="351"/>
      <c r="AG326" s="351"/>
      <c r="AH326" s="351"/>
      <c r="AI326" s="351"/>
      <c r="AJ326" s="351"/>
      <c r="AK326" s="351"/>
      <c r="AL326" s="351"/>
      <c r="AM326" s="351"/>
      <c r="AN326" s="351"/>
      <c r="AO326" s="351"/>
      <c r="AP326" s="351"/>
      <c r="AQ326" s="351"/>
      <c r="AR326" s="351"/>
      <c r="AS326" s="351"/>
      <c r="AT326" s="351"/>
      <c r="AU326" s="351"/>
      <c r="AV326" s="351"/>
      <c r="AW326" s="351"/>
      <c r="AX326" s="351"/>
      <c r="AY326" s="351"/>
      <c r="AZ326" s="351"/>
      <c r="BA326" s="351"/>
      <c r="BB326" s="351"/>
      <c r="BC326" s="351"/>
      <c r="BD326" s="351"/>
      <c r="BE326" s="351"/>
      <c r="BF326" s="351"/>
      <c r="BG326" s="351"/>
      <c r="BH326" s="351"/>
      <c r="BI326" s="351"/>
      <c r="BJ326" s="351"/>
      <c r="BK326" s="351"/>
      <c r="BL326" s="351"/>
      <c r="BM326" s="351"/>
      <c r="BN326" s="351"/>
      <c r="BO326" s="351"/>
      <c r="BP326" s="351"/>
      <c r="BQ326" s="351"/>
      <c r="BR326" s="351"/>
      <c r="BS326" s="351"/>
      <c r="BT326" s="351"/>
      <c r="BU326" s="351"/>
      <c r="BV326" s="351"/>
      <c r="BW326" s="351"/>
      <c r="BX326" s="351"/>
      <c r="BY326" s="351"/>
      <c r="BZ326" s="351"/>
      <c r="CA326" s="351"/>
      <c r="CB326" s="351"/>
      <c r="CC326" s="351"/>
      <c r="CD326" s="351"/>
      <c r="CE326" s="351"/>
      <c r="CF326" s="351"/>
      <c r="CG326" s="351"/>
      <c r="CH326" s="351"/>
      <c r="CI326" s="351"/>
      <c r="CJ326" s="351"/>
      <c r="CK326" s="351"/>
      <c r="CL326" s="351"/>
      <c r="CM326" s="351"/>
      <c r="CN326" s="351"/>
      <c r="CO326" s="351"/>
      <c r="CP326" s="351"/>
      <c r="CQ326" s="351"/>
      <c r="CR326" s="351"/>
      <c r="CS326" s="351"/>
      <c r="CT326" s="351"/>
      <c r="CU326" s="351"/>
      <c r="CV326" s="351"/>
      <c r="CW326" s="351"/>
      <c r="CX326" s="351"/>
      <c r="CY326" s="351"/>
      <c r="CZ326" s="351"/>
      <c r="DA326" s="351"/>
      <c r="DB326" s="351"/>
      <c r="DC326" s="351"/>
      <c r="DD326" s="351"/>
      <c r="DE326" s="351"/>
      <c r="DF326" s="351"/>
      <c r="DG326" s="351"/>
      <c r="DH326" s="351"/>
      <c r="DI326" s="351"/>
      <c r="DJ326" s="351"/>
      <c r="DK326" s="351"/>
      <c r="DL326" s="351"/>
      <c r="DM326" s="351"/>
      <c r="DN326" s="351"/>
      <c r="DO326" s="351"/>
      <c r="DP326" s="351"/>
      <c r="DQ326" s="351"/>
      <c r="DR326" s="351"/>
      <c r="DS326" s="351"/>
      <c r="DT326" s="351"/>
      <c r="DU326" s="351"/>
      <c r="DV326" s="351"/>
      <c r="DW326" s="351"/>
      <c r="DX326" s="351"/>
      <c r="DY326" s="351"/>
      <c r="DZ326" s="351"/>
      <c r="EA326" s="351"/>
      <c r="EB326" s="351"/>
      <c r="EC326" s="351"/>
      <c r="ED326" s="351"/>
      <c r="EE326" s="351"/>
      <c r="EF326" s="351"/>
      <c r="EG326" s="351"/>
      <c r="EH326" s="351"/>
      <c r="EI326" s="351"/>
      <c r="EJ326" s="351"/>
      <c r="EK326" s="351"/>
      <c r="EL326" s="351"/>
      <c r="EM326" s="351"/>
      <c r="EN326" s="351"/>
      <c r="EO326" s="351"/>
      <c r="EP326" s="351"/>
      <c r="EQ326" s="351"/>
      <c r="ER326" s="351"/>
      <c r="ES326" s="351"/>
      <c r="ET326" s="351"/>
      <c r="EU326" s="351"/>
      <c r="EV326" s="351"/>
      <c r="EW326" s="351"/>
      <c r="EX326" s="351"/>
    </row>
    <row r="327" spans="2:154" s="368" customFormat="1">
      <c r="B327" s="220"/>
      <c r="E327" s="220"/>
      <c r="I327" s="220"/>
      <c r="J327" s="351"/>
      <c r="K327" s="351"/>
      <c r="L327" s="351"/>
      <c r="M327" s="351"/>
      <c r="N327" s="351"/>
      <c r="O327" s="351"/>
      <c r="P327" s="351"/>
      <c r="Q327" s="351"/>
      <c r="R327" s="351"/>
      <c r="S327" s="351"/>
      <c r="T327" s="351"/>
      <c r="U327" s="351"/>
      <c r="V327" s="351"/>
      <c r="W327" s="351"/>
      <c r="X327" s="351"/>
      <c r="Y327" s="351"/>
      <c r="Z327" s="351"/>
      <c r="AA327" s="351"/>
      <c r="AB327" s="351"/>
      <c r="AC327" s="351"/>
      <c r="AD327" s="351"/>
      <c r="AE327" s="351"/>
      <c r="AF327" s="351"/>
      <c r="AG327" s="351"/>
      <c r="AH327" s="351"/>
      <c r="AI327" s="351"/>
      <c r="AJ327" s="351"/>
      <c r="AK327" s="351"/>
      <c r="AL327" s="351"/>
      <c r="AM327" s="351"/>
      <c r="AN327" s="351"/>
      <c r="AO327" s="351"/>
      <c r="AP327" s="351"/>
      <c r="AQ327" s="351"/>
      <c r="AR327" s="351"/>
      <c r="AS327" s="351"/>
      <c r="AT327" s="351"/>
      <c r="AU327" s="351"/>
      <c r="AV327" s="351"/>
      <c r="AW327" s="351"/>
      <c r="AX327" s="351"/>
      <c r="AY327" s="351"/>
      <c r="AZ327" s="351"/>
      <c r="BA327" s="351"/>
      <c r="BB327" s="351"/>
      <c r="BC327" s="351"/>
      <c r="BD327" s="351"/>
      <c r="BE327" s="351"/>
      <c r="BF327" s="351"/>
      <c r="BG327" s="351"/>
      <c r="BH327" s="351"/>
      <c r="BI327" s="351"/>
      <c r="BJ327" s="351"/>
      <c r="BK327" s="351"/>
      <c r="BL327" s="351"/>
      <c r="BM327" s="351"/>
      <c r="BN327" s="351"/>
      <c r="BO327" s="351"/>
      <c r="BP327" s="351"/>
      <c r="BQ327" s="351"/>
      <c r="BR327" s="351"/>
      <c r="BS327" s="351"/>
      <c r="BT327" s="351"/>
      <c r="BU327" s="351"/>
      <c r="BV327" s="351"/>
      <c r="BW327" s="351"/>
      <c r="BX327" s="351"/>
      <c r="BY327" s="351"/>
      <c r="BZ327" s="351"/>
      <c r="CA327" s="351"/>
      <c r="CB327" s="351"/>
      <c r="CC327" s="351"/>
      <c r="CD327" s="351"/>
      <c r="CE327" s="351"/>
      <c r="CF327" s="351"/>
      <c r="CG327" s="351"/>
      <c r="CH327" s="351"/>
      <c r="CI327" s="351"/>
      <c r="CJ327" s="351"/>
      <c r="CK327" s="351"/>
      <c r="CL327" s="351"/>
      <c r="CM327" s="351"/>
      <c r="CN327" s="351"/>
      <c r="CO327" s="351"/>
      <c r="CP327" s="351"/>
      <c r="CQ327" s="351"/>
      <c r="CR327" s="351"/>
      <c r="CS327" s="351"/>
      <c r="CT327" s="351"/>
      <c r="CU327" s="351"/>
      <c r="CV327" s="351"/>
      <c r="CW327" s="351"/>
      <c r="CX327" s="351"/>
      <c r="CY327" s="351"/>
      <c r="CZ327" s="351"/>
      <c r="DA327" s="351"/>
      <c r="DB327" s="351"/>
      <c r="DC327" s="351"/>
      <c r="DD327" s="351"/>
      <c r="DE327" s="351"/>
      <c r="DF327" s="351"/>
      <c r="DG327" s="351"/>
      <c r="DH327" s="351"/>
      <c r="DI327" s="351"/>
      <c r="DJ327" s="351"/>
      <c r="DK327" s="351"/>
      <c r="DL327" s="351"/>
      <c r="DM327" s="351"/>
      <c r="DN327" s="351"/>
      <c r="DO327" s="351"/>
      <c r="DP327" s="351"/>
      <c r="DQ327" s="351"/>
      <c r="DR327" s="351"/>
      <c r="DS327" s="351"/>
      <c r="DT327" s="351"/>
      <c r="DU327" s="351"/>
      <c r="DV327" s="351"/>
      <c r="DW327" s="351"/>
      <c r="DX327" s="351"/>
      <c r="DY327" s="351"/>
      <c r="DZ327" s="351"/>
      <c r="EA327" s="351"/>
      <c r="EB327" s="351"/>
      <c r="EC327" s="351"/>
      <c r="ED327" s="351"/>
      <c r="EE327" s="351"/>
      <c r="EF327" s="351"/>
      <c r="EG327" s="351"/>
      <c r="EH327" s="351"/>
      <c r="EI327" s="351"/>
      <c r="EJ327" s="351"/>
      <c r="EK327" s="351"/>
      <c r="EL327" s="351"/>
      <c r="EM327" s="351"/>
      <c r="EN327" s="351"/>
      <c r="EO327" s="351"/>
      <c r="EP327" s="351"/>
      <c r="EQ327" s="351"/>
      <c r="ER327" s="351"/>
      <c r="ES327" s="351"/>
      <c r="ET327" s="351"/>
      <c r="EU327" s="351"/>
      <c r="EV327" s="351"/>
      <c r="EW327" s="351"/>
      <c r="EX327" s="351"/>
    </row>
    <row r="328" spans="2:154" s="368" customFormat="1">
      <c r="B328" s="220"/>
      <c r="E328" s="220"/>
      <c r="I328" s="220"/>
      <c r="J328" s="351"/>
      <c r="K328" s="351"/>
      <c r="L328" s="351"/>
      <c r="M328" s="351"/>
      <c r="N328" s="351"/>
      <c r="O328" s="351"/>
      <c r="P328" s="351"/>
      <c r="Q328" s="351"/>
      <c r="R328" s="351"/>
      <c r="S328" s="351"/>
      <c r="T328" s="351"/>
      <c r="U328" s="351"/>
      <c r="V328" s="351"/>
      <c r="W328" s="351"/>
      <c r="X328" s="351"/>
      <c r="Y328" s="351"/>
      <c r="Z328" s="351"/>
      <c r="AA328" s="351"/>
      <c r="AB328" s="351"/>
      <c r="AC328" s="351"/>
      <c r="AD328" s="351"/>
      <c r="AE328" s="351"/>
      <c r="AF328" s="351"/>
      <c r="AG328" s="351"/>
      <c r="AH328" s="351"/>
      <c r="AI328" s="351"/>
      <c r="AJ328" s="351"/>
      <c r="AK328" s="351"/>
      <c r="AL328" s="351"/>
      <c r="AM328" s="351"/>
      <c r="AN328" s="351"/>
      <c r="AO328" s="351"/>
      <c r="AP328" s="351"/>
      <c r="AQ328" s="351"/>
      <c r="AR328" s="351"/>
      <c r="AS328" s="351"/>
      <c r="AT328" s="351"/>
      <c r="AU328" s="351"/>
      <c r="AV328" s="351"/>
      <c r="AW328" s="351"/>
      <c r="AX328" s="351"/>
      <c r="AY328" s="351"/>
      <c r="AZ328" s="351"/>
      <c r="BA328" s="351"/>
      <c r="BB328" s="351"/>
      <c r="BC328" s="351"/>
      <c r="BD328" s="351"/>
      <c r="BE328" s="351"/>
      <c r="BF328" s="351"/>
      <c r="BG328" s="351"/>
      <c r="BH328" s="351"/>
      <c r="BI328" s="351"/>
      <c r="BJ328" s="351"/>
      <c r="BK328" s="351"/>
      <c r="BL328" s="351"/>
      <c r="BM328" s="351"/>
      <c r="BN328" s="351"/>
      <c r="BO328" s="351"/>
      <c r="BP328" s="351"/>
      <c r="BQ328" s="351"/>
      <c r="BR328" s="351"/>
      <c r="BS328" s="351"/>
      <c r="BT328" s="351"/>
      <c r="BU328" s="351"/>
      <c r="BV328" s="351"/>
      <c r="BW328" s="351"/>
      <c r="BX328" s="351"/>
      <c r="BY328" s="351"/>
      <c r="BZ328" s="351"/>
      <c r="CA328" s="351"/>
      <c r="CB328" s="351"/>
      <c r="CC328" s="351"/>
      <c r="CD328" s="351"/>
      <c r="CE328" s="351"/>
      <c r="CF328" s="351"/>
      <c r="CG328" s="351"/>
      <c r="CH328" s="351"/>
      <c r="CI328" s="351"/>
      <c r="CJ328" s="351"/>
      <c r="CK328" s="351"/>
      <c r="CL328" s="351"/>
      <c r="CM328" s="351"/>
      <c r="CN328" s="351"/>
      <c r="CO328" s="351"/>
      <c r="CP328" s="351"/>
      <c r="CQ328" s="351"/>
      <c r="CR328" s="351"/>
      <c r="CS328" s="351"/>
      <c r="CT328" s="351"/>
      <c r="CU328" s="351"/>
      <c r="CV328" s="351"/>
      <c r="CW328" s="351"/>
      <c r="CX328" s="351"/>
      <c r="CY328" s="351"/>
      <c r="CZ328" s="351"/>
      <c r="DA328" s="351"/>
      <c r="DB328" s="351"/>
      <c r="DC328" s="351"/>
      <c r="DD328" s="351"/>
      <c r="DE328" s="351"/>
      <c r="DF328" s="351"/>
      <c r="DG328" s="351"/>
      <c r="DH328" s="351"/>
      <c r="DI328" s="351"/>
      <c r="DJ328" s="351"/>
      <c r="DK328" s="351"/>
      <c r="DL328" s="351"/>
      <c r="DM328" s="351"/>
      <c r="DN328" s="351"/>
      <c r="DO328" s="351"/>
      <c r="DP328" s="351"/>
      <c r="DQ328" s="351"/>
      <c r="DR328" s="351"/>
      <c r="DS328" s="351"/>
      <c r="DT328" s="351"/>
      <c r="DU328" s="351"/>
      <c r="DV328" s="351"/>
      <c r="DW328" s="351"/>
      <c r="DX328" s="351"/>
      <c r="DY328" s="351"/>
      <c r="DZ328" s="351"/>
      <c r="EA328" s="351"/>
      <c r="EB328" s="351"/>
      <c r="EC328" s="351"/>
      <c r="ED328" s="351"/>
      <c r="EE328" s="351"/>
      <c r="EF328" s="351"/>
      <c r="EG328" s="351"/>
      <c r="EH328" s="351"/>
      <c r="EI328" s="351"/>
      <c r="EJ328" s="351"/>
      <c r="EK328" s="351"/>
      <c r="EL328" s="351"/>
      <c r="EM328" s="351"/>
      <c r="EN328" s="351"/>
      <c r="EO328" s="351"/>
      <c r="EP328" s="351"/>
      <c r="EQ328" s="351"/>
      <c r="ER328" s="351"/>
      <c r="ES328" s="351"/>
      <c r="ET328" s="351"/>
      <c r="EU328" s="351"/>
      <c r="EV328" s="351"/>
      <c r="EW328" s="351"/>
      <c r="EX328" s="351"/>
    </row>
    <row r="329" spans="2:154" s="368" customFormat="1">
      <c r="B329" s="220"/>
      <c r="E329" s="220"/>
      <c r="I329" s="220"/>
      <c r="J329" s="351"/>
      <c r="K329" s="351"/>
      <c r="L329" s="351"/>
      <c r="M329" s="351"/>
      <c r="N329" s="351"/>
      <c r="O329" s="351"/>
      <c r="P329" s="351"/>
      <c r="Q329" s="351"/>
      <c r="R329" s="351"/>
      <c r="S329" s="351"/>
      <c r="T329" s="351"/>
      <c r="U329" s="351"/>
      <c r="V329" s="351"/>
      <c r="W329" s="351"/>
      <c r="X329" s="351"/>
      <c r="Y329" s="351"/>
      <c r="Z329" s="351"/>
      <c r="AA329" s="351"/>
      <c r="AB329" s="351"/>
      <c r="AC329" s="351"/>
      <c r="AD329" s="351"/>
      <c r="AE329" s="351"/>
      <c r="AF329" s="351"/>
      <c r="AG329" s="351"/>
      <c r="AH329" s="351"/>
      <c r="AI329" s="351"/>
      <c r="AJ329" s="351"/>
      <c r="AK329" s="351"/>
      <c r="AL329" s="351"/>
      <c r="AM329" s="351"/>
      <c r="AN329" s="351"/>
      <c r="AO329" s="351"/>
      <c r="AP329" s="351"/>
      <c r="AQ329" s="351"/>
      <c r="AR329" s="351"/>
      <c r="AS329" s="351"/>
      <c r="AT329" s="351"/>
      <c r="AU329" s="351"/>
      <c r="AV329" s="351"/>
      <c r="AW329" s="351"/>
      <c r="AX329" s="351"/>
      <c r="AY329" s="351"/>
      <c r="AZ329" s="351"/>
      <c r="BA329" s="351"/>
      <c r="BB329" s="351"/>
      <c r="BC329" s="351"/>
      <c r="BD329" s="351"/>
      <c r="BE329" s="351"/>
      <c r="BF329" s="351"/>
      <c r="BG329" s="351"/>
      <c r="BH329" s="351"/>
      <c r="BI329" s="351"/>
      <c r="BJ329" s="351"/>
      <c r="BK329" s="351"/>
      <c r="BL329" s="351"/>
      <c r="BM329" s="351"/>
      <c r="BN329" s="351"/>
      <c r="BO329" s="351"/>
      <c r="BP329" s="351"/>
      <c r="BQ329" s="351"/>
      <c r="BR329" s="351"/>
      <c r="BS329" s="351"/>
      <c r="BT329" s="351"/>
      <c r="BU329" s="351"/>
      <c r="BV329" s="351"/>
      <c r="BW329" s="351"/>
      <c r="BX329" s="351"/>
      <c r="BY329" s="351"/>
      <c r="BZ329" s="351"/>
      <c r="CA329" s="351"/>
      <c r="CB329" s="351"/>
      <c r="CC329" s="351"/>
      <c r="CD329" s="351"/>
      <c r="CE329" s="351"/>
      <c r="CF329" s="351"/>
      <c r="CG329" s="351"/>
      <c r="CH329" s="351"/>
      <c r="CI329" s="351"/>
      <c r="CJ329" s="351"/>
      <c r="CK329" s="351"/>
      <c r="CL329" s="351"/>
      <c r="CM329" s="351"/>
      <c r="CN329" s="351"/>
      <c r="CO329" s="351"/>
      <c r="CP329" s="351"/>
      <c r="CQ329" s="351"/>
      <c r="CR329" s="351"/>
      <c r="CS329" s="351"/>
      <c r="CT329" s="351"/>
      <c r="CU329" s="351"/>
      <c r="CV329" s="351"/>
      <c r="CW329" s="351"/>
      <c r="CX329" s="351"/>
      <c r="CY329" s="351"/>
      <c r="CZ329" s="351"/>
      <c r="DA329" s="351"/>
      <c r="DB329" s="351"/>
      <c r="DC329" s="351"/>
      <c r="DD329" s="351"/>
      <c r="DE329" s="351"/>
      <c r="DF329" s="351"/>
      <c r="DG329" s="351"/>
      <c r="DH329" s="351"/>
      <c r="DI329" s="351"/>
      <c r="DJ329" s="351"/>
      <c r="DK329" s="351"/>
      <c r="DL329" s="351"/>
      <c r="DM329" s="351"/>
      <c r="DN329" s="351"/>
      <c r="DO329" s="351"/>
      <c r="DP329" s="351"/>
      <c r="DQ329" s="351"/>
      <c r="DR329" s="351"/>
      <c r="DS329" s="351"/>
      <c r="DT329" s="351"/>
      <c r="DU329" s="351"/>
      <c r="DV329" s="351"/>
      <c r="DW329" s="351"/>
      <c r="DX329" s="351"/>
      <c r="DY329" s="351"/>
      <c r="DZ329" s="351"/>
      <c r="EA329" s="351"/>
      <c r="EB329" s="351"/>
      <c r="EC329" s="351"/>
      <c r="ED329" s="351"/>
      <c r="EE329" s="351"/>
      <c r="EF329" s="351"/>
      <c r="EG329" s="351"/>
      <c r="EH329" s="351"/>
      <c r="EI329" s="351"/>
      <c r="EJ329" s="351"/>
      <c r="EK329" s="351"/>
      <c r="EL329" s="351"/>
      <c r="EM329" s="351"/>
      <c r="EN329" s="351"/>
      <c r="EO329" s="351"/>
      <c r="EP329" s="351"/>
      <c r="EQ329" s="351"/>
      <c r="ER329" s="351"/>
      <c r="ES329" s="351"/>
      <c r="ET329" s="351"/>
      <c r="EU329" s="351"/>
      <c r="EV329" s="351"/>
      <c r="EW329" s="351"/>
      <c r="EX329" s="351"/>
    </row>
    <row r="330" spans="2:154" s="368" customFormat="1">
      <c r="B330" s="220"/>
      <c r="E330" s="220"/>
      <c r="I330" s="220"/>
      <c r="J330" s="351"/>
      <c r="K330" s="351"/>
      <c r="L330" s="351"/>
      <c r="M330" s="351"/>
      <c r="N330" s="351"/>
      <c r="O330" s="351"/>
      <c r="P330" s="351"/>
      <c r="Q330" s="351"/>
      <c r="R330" s="351"/>
      <c r="S330" s="351"/>
      <c r="T330" s="351"/>
      <c r="U330" s="351"/>
      <c r="V330" s="351"/>
      <c r="W330" s="351"/>
      <c r="X330" s="351"/>
      <c r="Y330" s="351"/>
      <c r="Z330" s="351"/>
      <c r="AA330" s="351"/>
      <c r="AB330" s="351"/>
      <c r="AC330" s="351"/>
      <c r="AD330" s="351"/>
      <c r="AE330" s="351"/>
      <c r="AF330" s="351"/>
      <c r="AG330" s="351"/>
      <c r="AH330" s="351"/>
      <c r="AI330" s="351"/>
      <c r="AJ330" s="351"/>
      <c r="AK330" s="351"/>
      <c r="AL330" s="351"/>
      <c r="AM330" s="351"/>
      <c r="AN330" s="351"/>
      <c r="AO330" s="351"/>
      <c r="AP330" s="351"/>
      <c r="AQ330" s="351"/>
      <c r="AR330" s="351"/>
      <c r="AS330" s="351"/>
      <c r="AT330" s="351"/>
      <c r="AU330" s="351"/>
      <c r="AV330" s="351"/>
      <c r="AW330" s="351"/>
      <c r="AX330" s="351"/>
      <c r="AY330" s="351"/>
      <c r="AZ330" s="351"/>
      <c r="BA330" s="351"/>
      <c r="BB330" s="351"/>
      <c r="BC330" s="351"/>
      <c r="BD330" s="351"/>
      <c r="BE330" s="351"/>
      <c r="BF330" s="351"/>
      <c r="BG330" s="351"/>
      <c r="BH330" s="351"/>
      <c r="BI330" s="351"/>
      <c r="BJ330" s="351"/>
      <c r="BK330" s="351"/>
      <c r="BL330" s="351"/>
      <c r="BM330" s="351"/>
      <c r="BN330" s="351"/>
      <c r="BO330" s="351"/>
      <c r="BP330" s="351"/>
      <c r="BQ330" s="351"/>
      <c r="BR330" s="351"/>
      <c r="BS330" s="351"/>
      <c r="BT330" s="351"/>
      <c r="BU330" s="351"/>
      <c r="BV330" s="351"/>
      <c r="BW330" s="351"/>
      <c r="BX330" s="351"/>
      <c r="BY330" s="351"/>
      <c r="BZ330" s="351"/>
      <c r="CA330" s="351"/>
      <c r="CB330" s="351"/>
      <c r="CC330" s="351"/>
      <c r="CD330" s="351"/>
      <c r="CE330" s="351"/>
      <c r="CF330" s="351"/>
      <c r="CG330" s="351"/>
      <c r="CH330" s="351"/>
      <c r="CI330" s="351"/>
      <c r="CJ330" s="351"/>
      <c r="CK330" s="351"/>
      <c r="CL330" s="351"/>
      <c r="CM330" s="351"/>
      <c r="CN330" s="351"/>
      <c r="CO330" s="351"/>
      <c r="CP330" s="351"/>
      <c r="CQ330" s="351"/>
      <c r="CR330" s="351"/>
      <c r="CS330" s="351"/>
      <c r="CT330" s="351"/>
      <c r="CU330" s="351"/>
      <c r="CV330" s="351"/>
      <c r="CW330" s="351"/>
      <c r="CX330" s="351"/>
      <c r="CY330" s="351"/>
      <c r="CZ330" s="351"/>
      <c r="DA330" s="351"/>
      <c r="DB330" s="351"/>
      <c r="DC330" s="351"/>
      <c r="DD330" s="351"/>
      <c r="DE330" s="351"/>
      <c r="DF330" s="351"/>
      <c r="DG330" s="351"/>
      <c r="DH330" s="351"/>
      <c r="DI330" s="351"/>
      <c r="DJ330" s="351"/>
      <c r="DK330" s="351"/>
      <c r="DL330" s="351"/>
      <c r="DM330" s="351"/>
      <c r="DN330" s="351"/>
      <c r="DO330" s="351"/>
      <c r="DP330" s="351"/>
      <c r="DQ330" s="351"/>
      <c r="DR330" s="351"/>
      <c r="DS330" s="351"/>
      <c r="DT330" s="351"/>
      <c r="DU330" s="351"/>
      <c r="DV330" s="351"/>
      <c r="DW330" s="351"/>
      <c r="DX330" s="351"/>
      <c r="DY330" s="351"/>
      <c r="DZ330" s="351"/>
      <c r="EA330" s="351"/>
      <c r="EB330" s="351"/>
      <c r="EC330" s="351"/>
      <c r="ED330" s="351"/>
      <c r="EE330" s="351"/>
      <c r="EF330" s="351"/>
      <c r="EG330" s="351"/>
      <c r="EH330" s="351"/>
      <c r="EI330" s="351"/>
      <c r="EJ330" s="351"/>
      <c r="EK330" s="351"/>
      <c r="EL330" s="351"/>
      <c r="EM330" s="351"/>
      <c r="EN330" s="351"/>
      <c r="EO330" s="351"/>
      <c r="EP330" s="351"/>
      <c r="EQ330" s="351"/>
      <c r="ER330" s="351"/>
      <c r="ES330" s="351"/>
      <c r="ET330" s="351"/>
      <c r="EU330" s="351"/>
      <c r="EV330" s="351"/>
      <c r="EW330" s="351"/>
      <c r="EX330" s="351"/>
    </row>
    <row r="331" spans="2:154" s="368" customFormat="1">
      <c r="B331" s="220"/>
      <c r="E331" s="220"/>
      <c r="I331" s="220"/>
      <c r="J331" s="351"/>
      <c r="K331" s="351"/>
      <c r="L331" s="351"/>
      <c r="M331" s="351"/>
      <c r="N331" s="351"/>
      <c r="O331" s="351"/>
      <c r="P331" s="351"/>
      <c r="Q331" s="351"/>
      <c r="R331" s="351"/>
      <c r="S331" s="351"/>
      <c r="T331" s="351"/>
      <c r="U331" s="351"/>
      <c r="V331" s="351"/>
      <c r="W331" s="351"/>
      <c r="X331" s="351"/>
      <c r="Y331" s="351"/>
      <c r="Z331" s="351"/>
      <c r="AA331" s="351"/>
      <c r="AB331" s="351"/>
      <c r="AC331" s="351"/>
      <c r="AD331" s="351"/>
      <c r="AE331" s="351"/>
      <c r="AF331" s="351"/>
      <c r="AG331" s="351"/>
      <c r="AH331" s="351"/>
      <c r="AI331" s="351"/>
      <c r="AJ331" s="351"/>
      <c r="AK331" s="351"/>
      <c r="AL331" s="351"/>
      <c r="AM331" s="351"/>
      <c r="AN331" s="351"/>
      <c r="AO331" s="351"/>
      <c r="AP331" s="351"/>
      <c r="AQ331" s="351"/>
      <c r="AR331" s="351"/>
      <c r="AS331" s="351"/>
      <c r="AT331" s="351"/>
      <c r="AU331" s="351"/>
      <c r="AV331" s="351"/>
      <c r="AW331" s="351"/>
      <c r="AX331" s="351"/>
      <c r="AY331" s="351"/>
      <c r="AZ331" s="351"/>
      <c r="BA331" s="351"/>
      <c r="BB331" s="351"/>
      <c r="BC331" s="351"/>
      <c r="BD331" s="351"/>
      <c r="BE331" s="351"/>
      <c r="BF331" s="351"/>
      <c r="BG331" s="351"/>
      <c r="BH331" s="351"/>
      <c r="BI331" s="351"/>
      <c r="BJ331" s="351"/>
      <c r="BK331" s="351"/>
      <c r="BL331" s="351"/>
      <c r="BM331" s="351"/>
      <c r="BN331" s="351"/>
      <c r="BO331" s="351"/>
      <c r="BP331" s="351"/>
      <c r="BQ331" s="351"/>
      <c r="BR331" s="351"/>
      <c r="BS331" s="351"/>
      <c r="BT331" s="351"/>
      <c r="BU331" s="351"/>
      <c r="BV331" s="351"/>
      <c r="BW331" s="351"/>
      <c r="BX331" s="351"/>
      <c r="BY331" s="351"/>
      <c r="BZ331" s="351"/>
      <c r="CA331" s="351"/>
      <c r="CB331" s="351"/>
      <c r="CC331" s="351"/>
      <c r="CD331" s="351"/>
      <c r="CE331" s="351"/>
      <c r="CF331" s="351"/>
      <c r="CG331" s="351"/>
      <c r="CH331" s="351"/>
      <c r="CI331" s="351"/>
      <c r="CJ331" s="351"/>
      <c r="CK331" s="351"/>
      <c r="CL331" s="351"/>
      <c r="CM331" s="351"/>
      <c r="CN331" s="351"/>
      <c r="CO331" s="351"/>
      <c r="CP331" s="351"/>
      <c r="CQ331" s="351"/>
      <c r="CR331" s="351"/>
      <c r="CS331" s="351"/>
      <c r="CT331" s="351"/>
      <c r="CU331" s="351"/>
      <c r="CV331" s="351"/>
      <c r="CW331" s="351"/>
      <c r="CX331" s="351"/>
      <c r="CY331" s="351"/>
      <c r="CZ331" s="351"/>
      <c r="DA331" s="351"/>
      <c r="DB331" s="351"/>
      <c r="DC331" s="351"/>
      <c r="DD331" s="351"/>
      <c r="DE331" s="351"/>
      <c r="DF331" s="351"/>
      <c r="DG331" s="351"/>
      <c r="DH331" s="351"/>
      <c r="DI331" s="351"/>
      <c r="DJ331" s="351"/>
      <c r="DK331" s="351"/>
      <c r="DL331" s="351"/>
      <c r="DM331" s="351"/>
      <c r="DN331" s="351"/>
      <c r="DO331" s="351"/>
      <c r="DP331" s="351"/>
      <c r="DQ331" s="351"/>
      <c r="DR331" s="351"/>
      <c r="DS331" s="351"/>
      <c r="DT331" s="351"/>
      <c r="DU331" s="351"/>
      <c r="DV331" s="351"/>
      <c r="DW331" s="351"/>
      <c r="DX331" s="351"/>
      <c r="DY331" s="351"/>
      <c r="DZ331" s="351"/>
      <c r="EA331" s="351"/>
      <c r="EB331" s="351"/>
      <c r="EC331" s="351"/>
      <c r="ED331" s="351"/>
      <c r="EE331" s="351"/>
      <c r="EF331" s="351"/>
      <c r="EG331" s="351"/>
      <c r="EH331" s="351"/>
      <c r="EI331" s="351"/>
      <c r="EJ331" s="351"/>
      <c r="EK331" s="351"/>
      <c r="EL331" s="351"/>
      <c r="EM331" s="351"/>
      <c r="EN331" s="351"/>
      <c r="EO331" s="351"/>
      <c r="EP331" s="351"/>
      <c r="EQ331" s="351"/>
      <c r="ER331" s="351"/>
      <c r="ES331" s="351"/>
      <c r="ET331" s="351"/>
      <c r="EU331" s="351"/>
      <c r="EV331" s="351"/>
      <c r="EW331" s="351"/>
      <c r="EX331" s="351"/>
    </row>
    <row r="332" spans="2:154" s="368" customFormat="1">
      <c r="B332" s="220"/>
      <c r="E332" s="220"/>
      <c r="I332" s="220"/>
      <c r="J332" s="351"/>
      <c r="K332" s="351"/>
      <c r="L332" s="351"/>
      <c r="M332" s="351"/>
      <c r="N332" s="351"/>
      <c r="O332" s="351"/>
      <c r="P332" s="351"/>
      <c r="Q332" s="351"/>
      <c r="R332" s="351"/>
      <c r="S332" s="351"/>
      <c r="T332" s="351"/>
      <c r="U332" s="351"/>
      <c r="V332" s="351"/>
      <c r="W332" s="351"/>
      <c r="X332" s="351"/>
      <c r="Y332" s="351"/>
      <c r="Z332" s="351"/>
      <c r="AA332" s="351"/>
      <c r="AB332" s="351"/>
      <c r="AC332" s="351"/>
      <c r="AD332" s="351"/>
      <c r="AE332" s="351"/>
      <c r="AF332" s="351"/>
      <c r="AG332" s="351"/>
      <c r="AH332" s="351"/>
      <c r="AI332" s="351"/>
      <c r="AJ332" s="351"/>
      <c r="AK332" s="351"/>
      <c r="AL332" s="351"/>
      <c r="AM332" s="351"/>
      <c r="AN332" s="351"/>
      <c r="AO332" s="351"/>
      <c r="AP332" s="351"/>
      <c r="AQ332" s="351"/>
      <c r="AR332" s="351"/>
      <c r="AS332" s="351"/>
      <c r="AT332" s="351"/>
      <c r="AU332" s="351"/>
      <c r="AV332" s="351"/>
      <c r="AW332" s="351"/>
      <c r="AX332" s="351"/>
      <c r="AY332" s="351"/>
      <c r="AZ332" s="351"/>
      <c r="BA332" s="351"/>
      <c r="BB332" s="351"/>
      <c r="BC332" s="351"/>
      <c r="BD332" s="351"/>
      <c r="BE332" s="351"/>
      <c r="BF332" s="351"/>
      <c r="BG332" s="351"/>
      <c r="BH332" s="351"/>
      <c r="BI332" s="351"/>
      <c r="BJ332" s="351"/>
      <c r="BK332" s="351"/>
      <c r="BL332" s="351"/>
      <c r="BM332" s="351"/>
      <c r="BN332" s="351"/>
      <c r="BO332" s="351"/>
      <c r="BP332" s="351"/>
      <c r="BQ332" s="351"/>
      <c r="BR332" s="351"/>
      <c r="BS332" s="351"/>
      <c r="BT332" s="351"/>
      <c r="BU332" s="351"/>
      <c r="BV332" s="351"/>
      <c r="BW332" s="351"/>
      <c r="BX332" s="351"/>
      <c r="BY332" s="351"/>
      <c r="BZ332" s="351"/>
      <c r="CA332" s="351"/>
      <c r="CB332" s="351"/>
      <c r="CC332" s="351"/>
      <c r="CD332" s="351"/>
      <c r="CE332" s="351"/>
      <c r="CF332" s="351"/>
      <c r="CG332" s="351"/>
      <c r="CH332" s="351"/>
      <c r="CI332" s="351"/>
      <c r="CJ332" s="351"/>
      <c r="CK332" s="351"/>
      <c r="CL332" s="351"/>
      <c r="CM332" s="351"/>
      <c r="CN332" s="351"/>
      <c r="CO332" s="351"/>
      <c r="CP332" s="351"/>
      <c r="CQ332" s="351"/>
      <c r="CR332" s="351"/>
      <c r="CS332" s="351"/>
      <c r="CT332" s="351"/>
      <c r="CU332" s="351"/>
      <c r="CV332" s="351"/>
      <c r="CW332" s="351"/>
      <c r="CX332" s="351"/>
      <c r="CY332" s="351"/>
      <c r="CZ332" s="351"/>
      <c r="DA332" s="351"/>
      <c r="DB332" s="351"/>
      <c r="DC332" s="351"/>
      <c r="DD332" s="351"/>
      <c r="DE332" s="351"/>
      <c r="DF332" s="351"/>
      <c r="DG332" s="351"/>
      <c r="DH332" s="351"/>
      <c r="DI332" s="351"/>
      <c r="DJ332" s="351"/>
      <c r="DK332" s="351"/>
      <c r="DL332" s="351"/>
      <c r="DM332" s="351"/>
      <c r="DN332" s="351"/>
      <c r="DO332" s="351"/>
      <c r="DP332" s="351"/>
      <c r="DQ332" s="351"/>
      <c r="DR332" s="351"/>
      <c r="DS332" s="351"/>
      <c r="DT332" s="351"/>
      <c r="DU332" s="351"/>
      <c r="DV332" s="351"/>
      <c r="DW332" s="351"/>
      <c r="DX332" s="351"/>
      <c r="DY332" s="351"/>
      <c r="DZ332" s="351"/>
      <c r="EA332" s="351"/>
      <c r="EB332" s="351"/>
      <c r="EC332" s="351"/>
      <c r="ED332" s="351"/>
      <c r="EE332" s="351"/>
      <c r="EF332" s="351"/>
      <c r="EG332" s="351"/>
      <c r="EH332" s="351"/>
      <c r="EI332" s="351"/>
      <c r="EJ332" s="351"/>
      <c r="EK332" s="351"/>
      <c r="EL332" s="351"/>
      <c r="EM332" s="351"/>
      <c r="EN332" s="351"/>
      <c r="EO332" s="351"/>
      <c r="EP332" s="351"/>
      <c r="EQ332" s="351"/>
      <c r="ER332" s="351"/>
      <c r="ES332" s="351"/>
      <c r="ET332" s="351"/>
      <c r="EU332" s="351"/>
      <c r="EV332" s="351"/>
      <c r="EW332" s="351"/>
      <c r="EX332" s="351"/>
    </row>
    <row r="333" spans="2:154" s="368" customFormat="1">
      <c r="B333" s="220"/>
      <c r="E333" s="220"/>
      <c r="I333" s="220"/>
      <c r="J333" s="351"/>
      <c r="K333" s="351"/>
      <c r="L333" s="351"/>
      <c r="M333" s="351"/>
      <c r="N333" s="351"/>
      <c r="O333" s="351"/>
      <c r="P333" s="351"/>
      <c r="Q333" s="351"/>
      <c r="R333" s="351"/>
      <c r="S333" s="351"/>
      <c r="T333" s="351"/>
      <c r="U333" s="351"/>
      <c r="V333" s="351"/>
      <c r="W333" s="351"/>
      <c r="X333" s="351"/>
      <c r="Y333" s="351"/>
      <c r="Z333" s="351"/>
      <c r="AA333" s="351"/>
      <c r="AB333" s="351"/>
      <c r="AC333" s="351"/>
      <c r="AD333" s="351"/>
      <c r="AE333" s="351"/>
      <c r="AF333" s="351"/>
      <c r="AG333" s="351"/>
      <c r="AH333" s="351"/>
      <c r="AI333" s="351"/>
      <c r="AJ333" s="351"/>
      <c r="AK333" s="351"/>
      <c r="AL333" s="351"/>
      <c r="AM333" s="351"/>
      <c r="AN333" s="351"/>
      <c r="AO333" s="351"/>
      <c r="AP333" s="351"/>
      <c r="AQ333" s="351"/>
      <c r="AR333" s="351"/>
      <c r="AS333" s="351"/>
      <c r="AT333" s="351"/>
      <c r="AU333" s="351"/>
      <c r="AV333" s="351"/>
      <c r="AW333" s="351"/>
      <c r="AX333" s="351"/>
      <c r="AY333" s="351"/>
      <c r="AZ333" s="351"/>
      <c r="BA333" s="351"/>
      <c r="BB333" s="351"/>
      <c r="BC333" s="351"/>
      <c r="BD333" s="351"/>
      <c r="BE333" s="351"/>
      <c r="BF333" s="351"/>
      <c r="BG333" s="351"/>
      <c r="BH333" s="351"/>
      <c r="BI333" s="351"/>
      <c r="BJ333" s="351"/>
      <c r="BK333" s="351"/>
      <c r="BL333" s="351"/>
      <c r="BM333" s="351"/>
      <c r="BN333" s="351"/>
      <c r="BO333" s="351"/>
      <c r="BP333" s="351"/>
      <c r="BQ333" s="351"/>
      <c r="BR333" s="351"/>
      <c r="BS333" s="351"/>
      <c r="BT333" s="351"/>
      <c r="BU333" s="351"/>
      <c r="BV333" s="351"/>
      <c r="BW333" s="351"/>
      <c r="BX333" s="351"/>
      <c r="BY333" s="351"/>
      <c r="BZ333" s="351"/>
      <c r="CA333" s="351"/>
      <c r="CB333" s="351"/>
      <c r="CC333" s="351"/>
      <c r="CD333" s="351"/>
      <c r="CE333" s="351"/>
      <c r="CF333" s="351"/>
      <c r="CG333" s="351"/>
      <c r="CH333" s="351"/>
      <c r="CI333" s="351"/>
      <c r="CJ333" s="351"/>
      <c r="CK333" s="351"/>
      <c r="CL333" s="351"/>
      <c r="CM333" s="351"/>
      <c r="CN333" s="351"/>
      <c r="CO333" s="351"/>
      <c r="CP333" s="351"/>
      <c r="CQ333" s="351"/>
      <c r="CR333" s="351"/>
      <c r="CS333" s="351"/>
      <c r="CT333" s="351"/>
      <c r="CU333" s="351"/>
      <c r="CV333" s="351"/>
      <c r="CW333" s="351"/>
      <c r="CX333" s="351"/>
      <c r="CY333" s="351"/>
      <c r="CZ333" s="351"/>
      <c r="DA333" s="351"/>
      <c r="DB333" s="351"/>
      <c r="DC333" s="351"/>
      <c r="DD333" s="351"/>
      <c r="DE333" s="351"/>
      <c r="DF333" s="351"/>
      <c r="DG333" s="351"/>
      <c r="DH333" s="351"/>
      <c r="DI333" s="351"/>
      <c r="DJ333" s="351"/>
      <c r="DK333" s="351"/>
      <c r="DL333" s="351"/>
      <c r="DM333" s="351"/>
      <c r="DN333" s="351"/>
      <c r="DO333" s="351"/>
      <c r="DP333" s="351"/>
      <c r="DQ333" s="351"/>
      <c r="DR333" s="351"/>
      <c r="DS333" s="351"/>
      <c r="DT333" s="351"/>
      <c r="DU333" s="351"/>
      <c r="DV333" s="351"/>
      <c r="DW333" s="351"/>
      <c r="DX333" s="351"/>
      <c r="DY333" s="351"/>
      <c r="DZ333" s="351"/>
      <c r="EA333" s="351"/>
      <c r="EB333" s="351"/>
      <c r="EC333" s="351"/>
      <c r="ED333" s="351"/>
      <c r="EE333" s="351"/>
      <c r="EF333" s="351"/>
      <c r="EG333" s="351"/>
      <c r="EH333" s="351"/>
      <c r="EI333" s="351"/>
      <c r="EJ333" s="351"/>
      <c r="EK333" s="351"/>
      <c r="EL333" s="351"/>
      <c r="EM333" s="351"/>
      <c r="EN333" s="351"/>
      <c r="EO333" s="351"/>
      <c r="EP333" s="351"/>
      <c r="EQ333" s="351"/>
      <c r="ER333" s="351"/>
      <c r="ES333" s="351"/>
      <c r="ET333" s="351"/>
      <c r="EU333" s="351"/>
      <c r="EV333" s="351"/>
      <c r="EW333" s="351"/>
      <c r="EX333" s="351"/>
    </row>
    <row r="334" spans="2:154" s="368" customFormat="1">
      <c r="B334" s="220"/>
      <c r="E334" s="220"/>
      <c r="I334" s="220"/>
      <c r="J334" s="351"/>
      <c r="K334" s="351"/>
      <c r="L334" s="351"/>
      <c r="M334" s="351"/>
      <c r="N334" s="351"/>
      <c r="O334" s="351"/>
      <c r="P334" s="351"/>
      <c r="Q334" s="351"/>
      <c r="R334" s="351"/>
      <c r="S334" s="351"/>
      <c r="T334" s="351"/>
      <c r="U334" s="351"/>
      <c r="V334" s="351"/>
      <c r="W334" s="351"/>
      <c r="X334" s="351"/>
      <c r="Y334" s="351"/>
      <c r="Z334" s="351"/>
      <c r="AA334" s="351"/>
      <c r="AB334" s="351"/>
      <c r="AC334" s="351"/>
      <c r="AD334" s="351"/>
      <c r="AE334" s="351"/>
      <c r="AF334" s="351"/>
      <c r="AG334" s="351"/>
      <c r="AH334" s="351"/>
      <c r="AI334" s="351"/>
      <c r="AJ334" s="351"/>
      <c r="AK334" s="351"/>
      <c r="AL334" s="351"/>
      <c r="AM334" s="351"/>
      <c r="AN334" s="351"/>
      <c r="AO334" s="351"/>
      <c r="AP334" s="351"/>
      <c r="AQ334" s="351"/>
      <c r="AR334" s="351"/>
      <c r="AS334" s="351"/>
      <c r="AT334" s="351"/>
      <c r="AU334" s="351"/>
      <c r="AV334" s="351"/>
      <c r="AW334" s="351"/>
      <c r="AX334" s="351"/>
      <c r="AY334" s="351"/>
      <c r="AZ334" s="351"/>
      <c r="BA334" s="351"/>
      <c r="BB334" s="351"/>
      <c r="BC334" s="351"/>
      <c r="BD334" s="351"/>
      <c r="BE334" s="351"/>
      <c r="BF334" s="351"/>
      <c r="BG334" s="351"/>
      <c r="BH334" s="351"/>
      <c r="BI334" s="351"/>
      <c r="BJ334" s="351"/>
      <c r="BK334" s="351"/>
      <c r="BL334" s="351"/>
      <c r="BM334" s="351"/>
      <c r="BN334" s="351"/>
      <c r="BO334" s="351"/>
      <c r="BP334" s="351"/>
      <c r="BQ334" s="351"/>
      <c r="BR334" s="351"/>
      <c r="BS334" s="351"/>
      <c r="BT334" s="351"/>
      <c r="BU334" s="351"/>
      <c r="BV334" s="351"/>
      <c r="BW334" s="351"/>
      <c r="BX334" s="351"/>
      <c r="BY334" s="351"/>
      <c r="BZ334" s="351"/>
      <c r="CA334" s="351"/>
      <c r="CB334" s="351"/>
      <c r="CC334" s="351"/>
      <c r="CD334" s="351"/>
      <c r="CE334" s="351"/>
      <c r="CF334" s="351"/>
      <c r="CG334" s="351"/>
      <c r="CH334" s="351"/>
      <c r="CI334" s="351"/>
      <c r="CJ334" s="351"/>
      <c r="CK334" s="351"/>
      <c r="CL334" s="351"/>
      <c r="CM334" s="351"/>
      <c r="CN334" s="351"/>
      <c r="CO334" s="351"/>
      <c r="CP334" s="351"/>
      <c r="CQ334" s="351"/>
      <c r="CR334" s="351"/>
      <c r="CS334" s="351"/>
      <c r="CT334" s="351"/>
      <c r="CU334" s="351"/>
      <c r="CV334" s="351"/>
      <c r="CW334" s="351"/>
      <c r="CX334" s="351"/>
      <c r="CY334" s="351"/>
      <c r="CZ334" s="351"/>
      <c r="DA334" s="351"/>
      <c r="DB334" s="351"/>
      <c r="DC334" s="351"/>
      <c r="DD334" s="351"/>
      <c r="DE334" s="351"/>
      <c r="DF334" s="351"/>
      <c r="DG334" s="351"/>
      <c r="DH334" s="351"/>
      <c r="DI334" s="351"/>
      <c r="DJ334" s="351"/>
      <c r="DK334" s="351"/>
      <c r="DL334" s="351"/>
      <c r="DM334" s="351"/>
      <c r="DN334" s="351"/>
      <c r="DO334" s="351"/>
      <c r="DP334" s="351"/>
      <c r="DQ334" s="351"/>
      <c r="DR334" s="351"/>
      <c r="DS334" s="351"/>
      <c r="DT334" s="351"/>
      <c r="DU334" s="351"/>
      <c r="DV334" s="351"/>
      <c r="DW334" s="351"/>
      <c r="DX334" s="351"/>
      <c r="DY334" s="351"/>
      <c r="DZ334" s="351"/>
      <c r="EA334" s="351"/>
      <c r="EB334" s="351"/>
      <c r="EC334" s="351"/>
      <c r="ED334" s="351"/>
      <c r="EE334" s="351"/>
      <c r="EF334" s="351"/>
      <c r="EG334" s="351"/>
      <c r="EH334" s="351"/>
      <c r="EI334" s="351"/>
      <c r="EJ334" s="351"/>
      <c r="EK334" s="351"/>
      <c r="EL334" s="351"/>
      <c r="EM334" s="351"/>
      <c r="EN334" s="351"/>
      <c r="EO334" s="351"/>
      <c r="EP334" s="351"/>
      <c r="EQ334" s="351"/>
      <c r="ER334" s="351"/>
      <c r="ES334" s="351"/>
      <c r="ET334" s="351"/>
      <c r="EU334" s="351"/>
      <c r="EV334" s="351"/>
      <c r="EW334" s="351"/>
      <c r="EX334" s="351"/>
    </row>
    <row r="335" spans="2:154" s="368" customFormat="1">
      <c r="B335" s="220"/>
      <c r="E335" s="220"/>
      <c r="I335" s="220"/>
      <c r="J335" s="351"/>
      <c r="K335" s="351"/>
      <c r="L335" s="351"/>
      <c r="M335" s="351"/>
      <c r="N335" s="351"/>
      <c r="O335" s="351"/>
      <c r="P335" s="351"/>
      <c r="Q335" s="351"/>
      <c r="R335" s="351"/>
      <c r="S335" s="351"/>
      <c r="T335" s="351"/>
      <c r="U335" s="351"/>
      <c r="V335" s="351"/>
      <c r="W335" s="351"/>
      <c r="X335" s="351"/>
      <c r="Y335" s="351"/>
      <c r="Z335" s="351"/>
      <c r="AA335" s="351"/>
      <c r="AB335" s="351"/>
      <c r="AC335" s="351"/>
      <c r="AD335" s="351"/>
      <c r="AE335" s="351"/>
      <c r="AF335" s="351"/>
      <c r="AG335" s="351"/>
      <c r="AH335" s="351"/>
      <c r="AI335" s="351"/>
      <c r="AJ335" s="351"/>
      <c r="AK335" s="351"/>
      <c r="AL335" s="351"/>
      <c r="AM335" s="351"/>
      <c r="AN335" s="351"/>
      <c r="AO335" s="351"/>
      <c r="AP335" s="351"/>
      <c r="AQ335" s="351"/>
      <c r="AR335" s="351"/>
      <c r="AS335" s="351"/>
      <c r="AT335" s="351"/>
      <c r="AU335" s="351"/>
      <c r="AV335" s="351"/>
      <c r="AW335" s="351"/>
      <c r="AX335" s="351"/>
      <c r="AY335" s="351"/>
      <c r="AZ335" s="351"/>
      <c r="BA335" s="351"/>
      <c r="BB335" s="351"/>
      <c r="BC335" s="351"/>
      <c r="BD335" s="351"/>
      <c r="BE335" s="351"/>
      <c r="BF335" s="351"/>
      <c r="BG335" s="351"/>
      <c r="BH335" s="351"/>
      <c r="BI335" s="351"/>
      <c r="BJ335" s="351"/>
      <c r="BK335" s="351"/>
      <c r="BL335" s="351"/>
      <c r="BM335" s="351"/>
      <c r="BN335" s="351"/>
      <c r="BO335" s="351"/>
      <c r="BP335" s="351"/>
      <c r="BQ335" s="351"/>
      <c r="BR335" s="351"/>
      <c r="BS335" s="351"/>
      <c r="BT335" s="351"/>
      <c r="BU335" s="351"/>
      <c r="BV335" s="351"/>
      <c r="BW335" s="351"/>
      <c r="BX335" s="351"/>
      <c r="BY335" s="351"/>
      <c r="BZ335" s="351"/>
      <c r="CA335" s="351"/>
      <c r="CB335" s="351"/>
      <c r="CC335" s="351"/>
      <c r="CD335" s="351"/>
      <c r="CE335" s="351"/>
      <c r="CF335" s="351"/>
      <c r="CG335" s="351"/>
      <c r="CH335" s="351"/>
      <c r="CI335" s="351"/>
      <c r="CJ335" s="351"/>
      <c r="CK335" s="351"/>
      <c r="CL335" s="351"/>
      <c r="CM335" s="351"/>
      <c r="CN335" s="351"/>
      <c r="CO335" s="351"/>
      <c r="CP335" s="351"/>
      <c r="CQ335" s="351"/>
      <c r="CR335" s="351"/>
      <c r="CS335" s="351"/>
      <c r="CT335" s="351"/>
      <c r="CU335" s="351"/>
      <c r="CV335" s="351"/>
      <c r="CW335" s="351"/>
      <c r="CX335" s="351"/>
      <c r="CY335" s="351"/>
      <c r="CZ335" s="351"/>
      <c r="DA335" s="351"/>
      <c r="DB335" s="351"/>
      <c r="DC335" s="351"/>
      <c r="DD335" s="351"/>
      <c r="DE335" s="351"/>
      <c r="DF335" s="351"/>
      <c r="DG335" s="351"/>
      <c r="DH335" s="351"/>
      <c r="DI335" s="351"/>
      <c r="DJ335" s="351"/>
      <c r="DK335" s="351"/>
      <c r="DL335" s="351"/>
      <c r="DM335" s="351"/>
      <c r="DN335" s="351"/>
      <c r="DO335" s="351"/>
      <c r="DP335" s="351"/>
      <c r="DQ335" s="351"/>
      <c r="DR335" s="351"/>
      <c r="DS335" s="351"/>
      <c r="DT335" s="351"/>
      <c r="DU335" s="351"/>
      <c r="DV335" s="351"/>
      <c r="DW335" s="351"/>
      <c r="DX335" s="351"/>
      <c r="DY335" s="351"/>
      <c r="DZ335" s="351"/>
      <c r="EA335" s="351"/>
      <c r="EB335" s="351"/>
      <c r="EC335" s="351"/>
      <c r="ED335" s="351"/>
      <c r="EE335" s="351"/>
      <c r="EF335" s="351"/>
      <c r="EG335" s="351"/>
      <c r="EH335" s="351"/>
      <c r="EI335" s="351"/>
      <c r="EJ335" s="351"/>
      <c r="EK335" s="351"/>
      <c r="EL335" s="351"/>
      <c r="EM335" s="351"/>
      <c r="EN335" s="351"/>
      <c r="EO335" s="351"/>
      <c r="EP335" s="351"/>
      <c r="EQ335" s="351"/>
      <c r="ER335" s="351"/>
      <c r="ES335" s="351"/>
      <c r="ET335" s="351"/>
      <c r="EU335" s="351"/>
      <c r="EV335" s="351"/>
      <c r="EW335" s="351"/>
      <c r="EX335" s="351"/>
    </row>
    <row r="336" spans="2:154" s="368" customFormat="1">
      <c r="B336" s="220"/>
      <c r="E336" s="220"/>
      <c r="I336" s="220"/>
      <c r="J336" s="351"/>
      <c r="K336" s="351"/>
      <c r="L336" s="351"/>
      <c r="M336" s="351"/>
      <c r="N336" s="351"/>
      <c r="O336" s="351"/>
      <c r="P336" s="351"/>
      <c r="Q336" s="351"/>
      <c r="R336" s="351"/>
      <c r="S336" s="351"/>
      <c r="T336" s="351"/>
      <c r="U336" s="351"/>
      <c r="V336" s="351"/>
      <c r="W336" s="351"/>
      <c r="X336" s="351"/>
      <c r="Y336" s="351"/>
      <c r="Z336" s="351"/>
      <c r="AA336" s="351"/>
      <c r="AB336" s="351"/>
      <c r="AC336" s="351"/>
      <c r="AD336" s="351"/>
      <c r="AE336" s="351"/>
      <c r="AF336" s="351"/>
      <c r="AG336" s="351"/>
      <c r="AH336" s="351"/>
      <c r="AI336" s="351"/>
      <c r="AJ336" s="351"/>
      <c r="AK336" s="351"/>
      <c r="AL336" s="351"/>
      <c r="AM336" s="351"/>
      <c r="AN336" s="351"/>
      <c r="AO336" s="351"/>
      <c r="AP336" s="351"/>
      <c r="AQ336" s="351"/>
      <c r="AR336" s="351"/>
      <c r="AS336" s="351"/>
      <c r="AT336" s="351"/>
      <c r="AU336" s="351"/>
      <c r="AV336" s="351"/>
      <c r="AW336" s="351"/>
      <c r="AX336" s="351"/>
      <c r="AY336" s="351"/>
      <c r="AZ336" s="351"/>
      <c r="BA336" s="351"/>
      <c r="BB336" s="351"/>
      <c r="BC336" s="351"/>
      <c r="BD336" s="351"/>
      <c r="BE336" s="351"/>
      <c r="BF336" s="351"/>
      <c r="BG336" s="351"/>
      <c r="BH336" s="351"/>
      <c r="BI336" s="351"/>
      <c r="BJ336" s="351"/>
      <c r="BK336" s="351"/>
      <c r="BL336" s="351"/>
      <c r="BM336" s="351"/>
      <c r="BN336" s="351"/>
      <c r="BO336" s="351"/>
      <c r="BP336" s="351"/>
      <c r="BQ336" s="351"/>
      <c r="BR336" s="351"/>
      <c r="BS336" s="351"/>
      <c r="BT336" s="351"/>
      <c r="BU336" s="351"/>
      <c r="BV336" s="351"/>
      <c r="BW336" s="351"/>
      <c r="BX336" s="351"/>
      <c r="BY336" s="351"/>
      <c r="BZ336" s="351"/>
      <c r="CA336" s="351"/>
      <c r="CB336" s="351"/>
      <c r="CC336" s="351"/>
      <c r="CD336" s="351"/>
      <c r="CE336" s="351"/>
      <c r="CF336" s="351"/>
      <c r="CG336" s="351"/>
      <c r="CH336" s="351"/>
      <c r="CI336" s="351"/>
      <c r="CJ336" s="351"/>
      <c r="CK336" s="351"/>
      <c r="CL336" s="351"/>
      <c r="CM336" s="351"/>
      <c r="CN336" s="351"/>
      <c r="CO336" s="351"/>
      <c r="CP336" s="351"/>
      <c r="CQ336" s="351"/>
      <c r="CR336" s="351"/>
      <c r="CS336" s="351"/>
      <c r="CT336" s="351"/>
      <c r="CU336" s="351"/>
      <c r="CV336" s="351"/>
      <c r="CW336" s="351"/>
      <c r="CX336" s="351"/>
      <c r="CY336" s="351"/>
      <c r="CZ336" s="351"/>
      <c r="DA336" s="351"/>
      <c r="DB336" s="351"/>
      <c r="DC336" s="351"/>
      <c r="DD336" s="351"/>
      <c r="DE336" s="351"/>
      <c r="DF336" s="351"/>
      <c r="DG336" s="351"/>
      <c r="DH336" s="351"/>
      <c r="DI336" s="351"/>
      <c r="DJ336" s="351"/>
      <c r="DK336" s="351"/>
      <c r="DL336" s="351"/>
      <c r="DM336" s="351"/>
      <c r="DN336" s="351"/>
      <c r="DO336" s="351"/>
      <c r="DP336" s="351"/>
      <c r="DQ336" s="351"/>
      <c r="DR336" s="351"/>
      <c r="DS336" s="351"/>
      <c r="DT336" s="351"/>
      <c r="DU336" s="351"/>
      <c r="DV336" s="351"/>
      <c r="DW336" s="351"/>
      <c r="DX336" s="351"/>
      <c r="DY336" s="351"/>
      <c r="DZ336" s="351"/>
      <c r="EA336" s="351"/>
      <c r="EB336" s="351"/>
      <c r="EC336" s="351"/>
      <c r="ED336" s="351"/>
      <c r="EE336" s="351"/>
      <c r="EF336" s="351"/>
      <c r="EG336" s="351"/>
      <c r="EH336" s="351"/>
      <c r="EI336" s="351"/>
      <c r="EJ336" s="351"/>
      <c r="EK336" s="351"/>
      <c r="EL336" s="351"/>
      <c r="EM336" s="351"/>
      <c r="EN336" s="351"/>
      <c r="EO336" s="351"/>
      <c r="EP336" s="351"/>
      <c r="EQ336" s="351"/>
      <c r="ER336" s="351"/>
      <c r="ES336" s="351"/>
      <c r="ET336" s="351"/>
      <c r="EU336" s="351"/>
      <c r="EV336" s="351"/>
      <c r="EW336" s="351"/>
      <c r="EX336" s="351"/>
    </row>
    <row r="337" spans="2:154" s="368" customFormat="1">
      <c r="B337" s="220"/>
      <c r="E337" s="220"/>
      <c r="I337" s="220"/>
      <c r="J337" s="351"/>
      <c r="K337" s="351"/>
      <c r="L337" s="351"/>
      <c r="M337" s="351"/>
      <c r="N337" s="351"/>
      <c r="O337" s="351"/>
      <c r="P337" s="351"/>
      <c r="Q337" s="351"/>
      <c r="R337" s="351"/>
      <c r="S337" s="351"/>
      <c r="T337" s="351"/>
      <c r="U337" s="351"/>
      <c r="V337" s="351"/>
      <c r="W337" s="351"/>
      <c r="X337" s="351"/>
      <c r="Y337" s="351"/>
      <c r="Z337" s="351"/>
      <c r="AA337" s="351"/>
      <c r="AB337" s="351"/>
      <c r="AC337" s="351"/>
      <c r="AD337" s="351"/>
      <c r="AE337" s="351"/>
      <c r="AF337" s="351"/>
      <c r="AG337" s="351"/>
      <c r="AH337" s="351"/>
      <c r="AI337" s="351"/>
      <c r="AJ337" s="351"/>
      <c r="AK337" s="351"/>
      <c r="AL337" s="351"/>
      <c r="AM337" s="351"/>
      <c r="AN337" s="351"/>
      <c r="AO337" s="351"/>
      <c r="AP337" s="351"/>
      <c r="AQ337" s="351"/>
      <c r="AR337" s="351"/>
      <c r="AS337" s="351"/>
      <c r="AT337" s="351"/>
      <c r="AU337" s="351"/>
      <c r="AV337" s="351"/>
      <c r="AW337" s="351"/>
      <c r="AX337" s="351"/>
      <c r="AY337" s="351"/>
      <c r="AZ337" s="351"/>
      <c r="BA337" s="351"/>
      <c r="BB337" s="351"/>
      <c r="BC337" s="351"/>
      <c r="BD337" s="351"/>
      <c r="BE337" s="351"/>
      <c r="BF337" s="351"/>
      <c r="BG337" s="351"/>
      <c r="BH337" s="351"/>
      <c r="BI337" s="351"/>
      <c r="BJ337" s="351"/>
      <c r="BK337" s="351"/>
      <c r="BL337" s="351"/>
      <c r="BM337" s="351"/>
      <c r="BN337" s="351"/>
      <c r="BO337" s="351"/>
      <c r="BP337" s="351"/>
      <c r="BQ337" s="351"/>
      <c r="BR337" s="351"/>
      <c r="BS337" s="351"/>
      <c r="BT337" s="351"/>
      <c r="BU337" s="351"/>
      <c r="BV337" s="351"/>
      <c r="BW337" s="351"/>
      <c r="BX337" s="351"/>
      <c r="BY337" s="351"/>
      <c r="BZ337" s="351"/>
      <c r="CA337" s="351"/>
      <c r="CB337" s="351"/>
      <c r="CC337" s="351"/>
      <c r="CD337" s="351"/>
      <c r="CE337" s="351"/>
      <c r="CF337" s="351"/>
      <c r="CG337" s="351"/>
      <c r="CH337" s="351"/>
      <c r="CI337" s="351"/>
      <c r="CJ337" s="351"/>
      <c r="CK337" s="351"/>
      <c r="CL337" s="351"/>
      <c r="CM337" s="351"/>
      <c r="CN337" s="351"/>
      <c r="CO337" s="351"/>
      <c r="CP337" s="351"/>
      <c r="CQ337" s="351"/>
      <c r="CR337" s="351"/>
      <c r="CS337" s="351"/>
      <c r="CT337" s="351"/>
      <c r="CU337" s="351"/>
      <c r="CV337" s="351"/>
      <c r="CW337" s="351"/>
      <c r="CX337" s="351"/>
      <c r="CY337" s="351"/>
      <c r="CZ337" s="351"/>
      <c r="DA337" s="351"/>
      <c r="DB337" s="351"/>
      <c r="DC337" s="351"/>
      <c r="DD337" s="351"/>
      <c r="DE337" s="351"/>
      <c r="DF337" s="351"/>
      <c r="DG337" s="351"/>
      <c r="DH337" s="351"/>
      <c r="DI337" s="351"/>
      <c r="DJ337" s="351"/>
      <c r="DK337" s="351"/>
      <c r="DL337" s="351"/>
      <c r="DM337" s="351"/>
      <c r="DN337" s="351"/>
      <c r="DO337" s="351"/>
      <c r="DP337" s="351"/>
      <c r="DQ337" s="351"/>
      <c r="DR337" s="351"/>
      <c r="DS337" s="351"/>
      <c r="DT337" s="351"/>
      <c r="DU337" s="351"/>
      <c r="DV337" s="351"/>
      <c r="DW337" s="351"/>
      <c r="DX337" s="351"/>
      <c r="DY337" s="351"/>
      <c r="DZ337" s="351"/>
      <c r="EA337" s="351"/>
      <c r="EB337" s="351"/>
      <c r="EC337" s="351"/>
      <c r="ED337" s="351"/>
      <c r="EE337" s="351"/>
      <c r="EF337" s="351"/>
      <c r="EG337" s="351"/>
      <c r="EH337" s="351"/>
      <c r="EI337" s="351"/>
      <c r="EJ337" s="351"/>
      <c r="EK337" s="351"/>
      <c r="EL337" s="351"/>
      <c r="EM337" s="351"/>
      <c r="EN337" s="351"/>
      <c r="EO337" s="351"/>
      <c r="EP337" s="351"/>
      <c r="EQ337" s="351"/>
      <c r="ER337" s="351"/>
      <c r="ES337" s="351"/>
      <c r="ET337" s="351"/>
      <c r="EU337" s="351"/>
      <c r="EV337" s="351"/>
      <c r="EW337" s="351"/>
      <c r="EX337" s="351"/>
    </row>
    <row r="338" spans="2:154" s="368" customFormat="1">
      <c r="B338" s="220"/>
      <c r="E338" s="220"/>
      <c r="I338" s="220"/>
      <c r="J338" s="351"/>
      <c r="K338" s="351"/>
      <c r="L338" s="351"/>
      <c r="M338" s="351"/>
      <c r="N338" s="351"/>
      <c r="O338" s="351"/>
      <c r="P338" s="351"/>
      <c r="Q338" s="351"/>
      <c r="R338" s="351"/>
      <c r="S338" s="351"/>
      <c r="T338" s="351"/>
      <c r="U338" s="351"/>
      <c r="V338" s="351"/>
      <c r="W338" s="351"/>
      <c r="X338" s="351"/>
      <c r="Y338" s="351"/>
      <c r="Z338" s="351"/>
      <c r="AA338" s="351"/>
      <c r="AB338" s="351"/>
      <c r="AC338" s="351"/>
      <c r="AD338" s="351"/>
      <c r="AE338" s="351"/>
      <c r="AF338" s="351"/>
      <c r="AG338" s="351"/>
      <c r="AH338" s="351"/>
      <c r="AI338" s="351"/>
      <c r="AJ338" s="351"/>
      <c r="AK338" s="351"/>
      <c r="AL338" s="351"/>
      <c r="AM338" s="351"/>
      <c r="AN338" s="351"/>
      <c r="AO338" s="351"/>
      <c r="AP338" s="351"/>
      <c r="AQ338" s="351"/>
      <c r="AR338" s="351"/>
      <c r="AS338" s="351"/>
      <c r="AT338" s="351"/>
      <c r="AU338" s="351"/>
      <c r="AV338" s="351"/>
      <c r="AW338" s="351"/>
      <c r="AX338" s="351"/>
      <c r="AY338" s="351"/>
      <c r="AZ338" s="351"/>
      <c r="BA338" s="351"/>
      <c r="BB338" s="351"/>
      <c r="BC338" s="351"/>
      <c r="BD338" s="351"/>
      <c r="BE338" s="351"/>
      <c r="BF338" s="351"/>
      <c r="BG338" s="351"/>
      <c r="BH338" s="351"/>
      <c r="BI338" s="351"/>
      <c r="BJ338" s="351"/>
      <c r="BK338" s="351"/>
      <c r="BL338" s="351"/>
      <c r="BM338" s="351"/>
      <c r="BN338" s="351"/>
      <c r="BO338" s="351"/>
      <c r="BP338" s="351"/>
      <c r="BQ338" s="351"/>
      <c r="BR338" s="351"/>
      <c r="BS338" s="351"/>
      <c r="BT338" s="351"/>
      <c r="BU338" s="351"/>
      <c r="BV338" s="351"/>
      <c r="BW338" s="351"/>
      <c r="BX338" s="351"/>
      <c r="BY338" s="351"/>
      <c r="BZ338" s="351"/>
      <c r="CA338" s="351"/>
      <c r="CB338" s="351"/>
      <c r="CC338" s="351"/>
      <c r="CD338" s="351"/>
      <c r="CE338" s="351"/>
      <c r="CF338" s="351"/>
      <c r="CG338" s="351"/>
      <c r="CH338" s="351"/>
      <c r="CI338" s="351"/>
      <c r="CJ338" s="351"/>
      <c r="CK338" s="351"/>
      <c r="CL338" s="351"/>
      <c r="CM338" s="351"/>
      <c r="CN338" s="351"/>
      <c r="CO338" s="351"/>
      <c r="CP338" s="351"/>
      <c r="CQ338" s="351"/>
      <c r="CR338" s="351"/>
      <c r="CS338" s="351"/>
      <c r="CT338" s="351"/>
      <c r="CU338" s="351"/>
      <c r="CV338" s="351"/>
      <c r="CW338" s="351"/>
      <c r="CX338" s="351"/>
      <c r="CY338" s="351"/>
      <c r="CZ338" s="351"/>
      <c r="DA338" s="351"/>
      <c r="DB338" s="351"/>
      <c r="DC338" s="351"/>
      <c r="DD338" s="351"/>
      <c r="DE338" s="351"/>
      <c r="DF338" s="351"/>
      <c r="DG338" s="351"/>
      <c r="DH338" s="351"/>
      <c r="DI338" s="351"/>
      <c r="DJ338" s="351"/>
      <c r="DK338" s="351"/>
      <c r="DL338" s="351"/>
      <c r="DM338" s="351"/>
      <c r="DN338" s="351"/>
      <c r="DO338" s="351"/>
      <c r="DP338" s="351"/>
      <c r="DQ338" s="351"/>
      <c r="DR338" s="351"/>
      <c r="DS338" s="351"/>
      <c r="DT338" s="351"/>
      <c r="DU338" s="351"/>
      <c r="DV338" s="351"/>
      <c r="DW338" s="351"/>
      <c r="DX338" s="351"/>
      <c r="DY338" s="351"/>
      <c r="DZ338" s="351"/>
      <c r="EA338" s="351"/>
      <c r="EB338" s="351"/>
      <c r="EC338" s="351"/>
      <c r="ED338" s="351"/>
      <c r="EE338" s="351"/>
      <c r="EF338" s="351"/>
      <c r="EG338" s="351"/>
      <c r="EH338" s="351"/>
      <c r="EI338" s="351"/>
      <c r="EJ338" s="351"/>
      <c r="EK338" s="351"/>
      <c r="EL338" s="351"/>
      <c r="EM338" s="351"/>
      <c r="EN338" s="351"/>
      <c r="EO338" s="351"/>
      <c r="EP338" s="351"/>
      <c r="EQ338" s="351"/>
      <c r="ER338" s="351"/>
      <c r="ES338" s="351"/>
      <c r="ET338" s="351"/>
      <c r="EU338" s="351"/>
      <c r="EV338" s="351"/>
      <c r="EW338" s="351"/>
      <c r="EX338" s="351"/>
    </row>
    <row r="339" spans="2:154" s="368" customFormat="1">
      <c r="B339" s="220"/>
      <c r="E339" s="220"/>
      <c r="I339" s="220"/>
      <c r="J339" s="351"/>
      <c r="K339" s="351"/>
      <c r="L339" s="351"/>
      <c r="M339" s="351"/>
      <c r="N339" s="351"/>
      <c r="O339" s="351"/>
      <c r="P339" s="351"/>
      <c r="Q339" s="351"/>
      <c r="R339" s="351"/>
      <c r="S339" s="351"/>
      <c r="T339" s="351"/>
      <c r="U339" s="351"/>
      <c r="V339" s="351"/>
      <c r="W339" s="351"/>
      <c r="X339" s="351"/>
      <c r="Y339" s="351"/>
      <c r="Z339" s="351"/>
      <c r="AA339" s="351"/>
      <c r="AB339" s="351"/>
      <c r="AC339" s="351"/>
      <c r="AD339" s="351"/>
      <c r="AE339" s="351"/>
      <c r="AF339" s="351"/>
      <c r="AG339" s="351"/>
      <c r="AH339" s="351"/>
      <c r="AI339" s="351"/>
      <c r="AJ339" s="351"/>
      <c r="AK339" s="351"/>
      <c r="AL339" s="351"/>
      <c r="AM339" s="351"/>
      <c r="AN339" s="351"/>
      <c r="AO339" s="351"/>
      <c r="AP339" s="351"/>
      <c r="AQ339" s="351"/>
      <c r="AR339" s="351"/>
      <c r="AS339" s="351"/>
      <c r="AT339" s="351"/>
      <c r="AU339" s="351"/>
      <c r="AV339" s="351"/>
      <c r="AW339" s="351"/>
      <c r="AX339" s="351"/>
      <c r="AY339" s="351"/>
      <c r="AZ339" s="351"/>
      <c r="BA339" s="351"/>
      <c r="BB339" s="351"/>
      <c r="BC339" s="351"/>
      <c r="BD339" s="351"/>
      <c r="BE339" s="351"/>
      <c r="BF339" s="351"/>
      <c r="BG339" s="351"/>
      <c r="BH339" s="351"/>
      <c r="BI339" s="351"/>
      <c r="BJ339" s="351"/>
      <c r="BK339" s="351"/>
      <c r="BL339" s="351"/>
      <c r="BM339" s="351"/>
      <c r="BN339" s="351"/>
      <c r="BO339" s="351"/>
      <c r="BP339" s="351"/>
      <c r="BQ339" s="351"/>
      <c r="BR339" s="351"/>
      <c r="BS339" s="351"/>
      <c r="BT339" s="351"/>
      <c r="BU339" s="351"/>
      <c r="BV339" s="351"/>
      <c r="BW339" s="351"/>
      <c r="BX339" s="351"/>
      <c r="BY339" s="351"/>
      <c r="BZ339" s="351"/>
      <c r="CA339" s="351"/>
      <c r="CB339" s="351"/>
      <c r="CC339" s="351"/>
      <c r="CD339" s="351"/>
      <c r="CE339" s="351"/>
      <c r="CF339" s="351"/>
      <c r="CG339" s="351"/>
      <c r="CH339" s="351"/>
      <c r="CI339" s="351"/>
      <c r="CJ339" s="351"/>
      <c r="CK339" s="351"/>
      <c r="CL339" s="351"/>
      <c r="CM339" s="351"/>
      <c r="CN339" s="351"/>
      <c r="CO339" s="351"/>
      <c r="CP339" s="351"/>
      <c r="CQ339" s="351"/>
      <c r="CR339" s="351"/>
      <c r="CS339" s="351"/>
      <c r="CT339" s="351"/>
      <c r="CU339" s="351"/>
      <c r="CV339" s="351"/>
      <c r="CW339" s="351"/>
      <c r="CX339" s="351"/>
      <c r="CY339" s="351"/>
      <c r="CZ339" s="351"/>
      <c r="DA339" s="351"/>
      <c r="DB339" s="351"/>
      <c r="DC339" s="351"/>
      <c r="DD339" s="351"/>
      <c r="DE339" s="351"/>
      <c r="DF339" s="351"/>
      <c r="DG339" s="351"/>
      <c r="DH339" s="351"/>
      <c r="DI339" s="351"/>
      <c r="DJ339" s="351"/>
      <c r="DK339" s="351"/>
      <c r="DL339" s="351"/>
      <c r="DM339" s="351"/>
      <c r="DN339" s="351"/>
      <c r="DO339" s="351"/>
      <c r="DP339" s="351"/>
      <c r="DQ339" s="351"/>
      <c r="DR339" s="351"/>
      <c r="DS339" s="351"/>
      <c r="DT339" s="351"/>
      <c r="DU339" s="351"/>
      <c r="DV339" s="351"/>
      <c r="DW339" s="351"/>
      <c r="DX339" s="351"/>
      <c r="DY339" s="351"/>
      <c r="DZ339" s="351"/>
      <c r="EA339" s="351"/>
      <c r="EB339" s="351"/>
      <c r="EC339" s="351"/>
      <c r="ED339" s="351"/>
      <c r="EE339" s="351"/>
      <c r="EF339" s="351"/>
      <c r="EG339" s="351"/>
      <c r="EH339" s="351"/>
      <c r="EI339" s="351"/>
      <c r="EJ339" s="351"/>
      <c r="EK339" s="351"/>
      <c r="EL339" s="351"/>
      <c r="EM339" s="351"/>
      <c r="EN339" s="351"/>
      <c r="EO339" s="351"/>
      <c r="EP339" s="351"/>
      <c r="EQ339" s="351"/>
      <c r="ER339" s="351"/>
      <c r="ES339" s="351"/>
      <c r="ET339" s="351"/>
      <c r="EU339" s="351"/>
      <c r="EV339" s="351"/>
      <c r="EW339" s="351"/>
      <c r="EX339" s="351"/>
    </row>
    <row r="340" spans="2:154" s="368" customFormat="1">
      <c r="B340" s="220"/>
      <c r="E340" s="220"/>
      <c r="I340" s="220"/>
      <c r="J340" s="351"/>
      <c r="K340" s="351"/>
      <c r="L340" s="351"/>
      <c r="M340" s="351"/>
      <c r="N340" s="351"/>
      <c r="O340" s="351"/>
      <c r="P340" s="351"/>
      <c r="Q340" s="351"/>
      <c r="R340" s="351"/>
      <c r="S340" s="351"/>
      <c r="T340" s="351"/>
      <c r="U340" s="351"/>
      <c r="V340" s="351"/>
      <c r="W340" s="351"/>
      <c r="X340" s="351"/>
      <c r="Y340" s="351"/>
      <c r="Z340" s="351"/>
      <c r="AA340" s="351"/>
      <c r="AB340" s="351"/>
      <c r="AC340" s="351"/>
      <c r="AD340" s="351"/>
      <c r="AE340" s="351"/>
      <c r="AF340" s="351"/>
      <c r="AG340" s="351"/>
      <c r="AH340" s="351"/>
      <c r="AI340" s="351"/>
      <c r="AJ340" s="351"/>
      <c r="AK340" s="351"/>
      <c r="AL340" s="351"/>
      <c r="AM340" s="351"/>
      <c r="AN340" s="351"/>
      <c r="AO340" s="351"/>
      <c r="AP340" s="351"/>
      <c r="AQ340" s="351"/>
      <c r="AR340" s="351"/>
      <c r="AS340" s="351"/>
      <c r="AT340" s="351"/>
      <c r="AU340" s="351"/>
      <c r="AV340" s="351"/>
      <c r="AW340" s="351"/>
      <c r="AX340" s="351"/>
      <c r="AY340" s="351"/>
      <c r="AZ340" s="351"/>
      <c r="BA340" s="351"/>
      <c r="BB340" s="351"/>
      <c r="BC340" s="351"/>
      <c r="BD340" s="351"/>
      <c r="BE340" s="351"/>
      <c r="BF340" s="351"/>
      <c r="BG340" s="351"/>
      <c r="BH340" s="351"/>
      <c r="BI340" s="351"/>
      <c r="BJ340" s="351"/>
      <c r="BK340" s="351"/>
      <c r="BL340" s="351"/>
      <c r="BM340" s="351"/>
      <c r="BN340" s="351"/>
      <c r="BO340" s="351"/>
      <c r="BP340" s="351"/>
      <c r="BQ340" s="351"/>
      <c r="BR340" s="351"/>
      <c r="BS340" s="351"/>
      <c r="BT340" s="351"/>
      <c r="BU340" s="351"/>
      <c r="BV340" s="351"/>
      <c r="BW340" s="351"/>
      <c r="BX340" s="351"/>
      <c r="BY340" s="351"/>
      <c r="BZ340" s="351"/>
      <c r="CA340" s="351"/>
      <c r="CB340" s="351"/>
      <c r="CC340" s="351"/>
      <c r="CD340" s="351"/>
      <c r="CE340" s="351"/>
      <c r="CF340" s="351"/>
      <c r="CG340" s="351"/>
      <c r="CH340" s="351"/>
      <c r="CI340" s="351"/>
      <c r="CJ340" s="351"/>
      <c r="CK340" s="351"/>
      <c r="CL340" s="351"/>
      <c r="CM340" s="351"/>
      <c r="CN340" s="351"/>
      <c r="CO340" s="351"/>
      <c r="CP340" s="351"/>
      <c r="CQ340" s="351"/>
      <c r="CR340" s="351"/>
      <c r="CS340" s="351"/>
      <c r="CT340" s="351"/>
      <c r="CU340" s="351"/>
      <c r="CV340" s="351"/>
      <c r="CW340" s="351"/>
      <c r="CX340" s="351"/>
      <c r="CY340" s="351"/>
      <c r="CZ340" s="351"/>
      <c r="DA340" s="351"/>
      <c r="DB340" s="351"/>
      <c r="DC340" s="351"/>
      <c r="DD340" s="351"/>
      <c r="DE340" s="351"/>
      <c r="DF340" s="351"/>
      <c r="DG340" s="351"/>
      <c r="DH340" s="351"/>
      <c r="DI340" s="351"/>
      <c r="DJ340" s="351"/>
      <c r="DK340" s="351"/>
      <c r="DL340" s="351"/>
      <c r="DM340" s="351"/>
      <c r="DN340" s="351"/>
      <c r="DO340" s="351"/>
      <c r="DP340" s="351"/>
      <c r="DQ340" s="351"/>
      <c r="DR340" s="351"/>
      <c r="DS340" s="351"/>
      <c r="DT340" s="351"/>
      <c r="DU340" s="351"/>
      <c r="DV340" s="351"/>
      <c r="DW340" s="351"/>
      <c r="DX340" s="351"/>
      <c r="DY340" s="351"/>
      <c r="DZ340" s="351"/>
      <c r="EA340" s="351"/>
      <c r="EB340" s="351"/>
      <c r="EC340" s="351"/>
      <c r="ED340" s="351"/>
      <c r="EE340" s="351"/>
      <c r="EF340" s="351"/>
      <c r="EG340" s="351"/>
      <c r="EH340" s="351"/>
      <c r="EI340" s="351"/>
      <c r="EJ340" s="351"/>
      <c r="EK340" s="351"/>
      <c r="EL340" s="351"/>
      <c r="EM340" s="351"/>
      <c r="EN340" s="351"/>
      <c r="EO340" s="351"/>
      <c r="EP340" s="351"/>
      <c r="EQ340" s="351"/>
      <c r="ER340" s="351"/>
      <c r="ES340" s="351"/>
      <c r="ET340" s="351"/>
      <c r="EU340" s="351"/>
      <c r="EV340" s="351"/>
      <c r="EW340" s="351"/>
      <c r="EX340" s="351"/>
    </row>
    <row r="341" spans="2:154" s="368" customFormat="1">
      <c r="B341" s="220"/>
      <c r="E341" s="220"/>
      <c r="I341" s="220"/>
      <c r="J341" s="351"/>
      <c r="K341" s="351"/>
      <c r="L341" s="351"/>
      <c r="M341" s="351"/>
      <c r="N341" s="351"/>
      <c r="O341" s="351"/>
      <c r="P341" s="351"/>
      <c r="Q341" s="351"/>
      <c r="R341" s="351"/>
      <c r="S341" s="351"/>
      <c r="T341" s="351"/>
      <c r="U341" s="351"/>
      <c r="V341" s="351"/>
      <c r="W341" s="351"/>
      <c r="X341" s="351"/>
      <c r="Y341" s="351"/>
      <c r="Z341" s="351"/>
      <c r="AA341" s="351"/>
      <c r="AB341" s="351"/>
      <c r="AC341" s="351"/>
      <c r="AD341" s="351"/>
      <c r="AE341" s="351"/>
      <c r="AF341" s="351"/>
      <c r="AG341" s="351"/>
      <c r="AH341" s="351"/>
      <c r="AI341" s="351"/>
      <c r="AJ341" s="351"/>
      <c r="AK341" s="351"/>
      <c r="AL341" s="351"/>
      <c r="AM341" s="351"/>
      <c r="AN341" s="351"/>
      <c r="AO341" s="351"/>
      <c r="AP341" s="351"/>
      <c r="AQ341" s="351"/>
      <c r="AR341" s="351"/>
      <c r="AS341" s="351"/>
      <c r="AT341" s="351"/>
      <c r="AU341" s="351"/>
      <c r="AV341" s="351"/>
      <c r="AW341" s="351"/>
      <c r="AX341" s="351"/>
      <c r="AY341" s="351"/>
      <c r="AZ341" s="351"/>
      <c r="BA341" s="351"/>
      <c r="BB341" s="351"/>
      <c r="BC341" s="351"/>
      <c r="BD341" s="351"/>
      <c r="BE341" s="351"/>
      <c r="BF341" s="351"/>
      <c r="BG341" s="351"/>
      <c r="BH341" s="351"/>
      <c r="BI341" s="351"/>
      <c r="BJ341" s="351"/>
      <c r="BK341" s="351"/>
      <c r="BL341" s="351"/>
      <c r="BM341" s="351"/>
      <c r="BN341" s="351"/>
      <c r="BO341" s="351"/>
      <c r="BP341" s="351"/>
      <c r="BQ341" s="351"/>
      <c r="BR341" s="351"/>
      <c r="BS341" s="351"/>
      <c r="BT341" s="351"/>
      <c r="BU341" s="351"/>
      <c r="BV341" s="351"/>
      <c r="BW341" s="351"/>
      <c r="BX341" s="351"/>
      <c r="BY341" s="351"/>
      <c r="BZ341" s="351"/>
      <c r="CA341" s="351"/>
      <c r="CB341" s="351"/>
      <c r="CC341" s="351"/>
      <c r="CD341" s="351"/>
      <c r="CE341" s="351"/>
      <c r="CF341" s="351"/>
      <c r="CG341" s="351"/>
      <c r="CH341" s="351"/>
      <c r="CI341" s="351"/>
      <c r="CJ341" s="351"/>
      <c r="CK341" s="351"/>
      <c r="CL341" s="351"/>
      <c r="CM341" s="351"/>
      <c r="CN341" s="351"/>
      <c r="CO341" s="351"/>
      <c r="CP341" s="351"/>
      <c r="CQ341" s="351"/>
      <c r="CR341" s="351"/>
      <c r="CS341" s="351"/>
      <c r="CT341" s="351"/>
      <c r="CU341" s="351"/>
      <c r="CV341" s="351"/>
      <c r="CW341" s="351"/>
      <c r="CX341" s="351"/>
      <c r="CY341" s="351"/>
      <c r="CZ341" s="351"/>
      <c r="DA341" s="351"/>
      <c r="DB341" s="351"/>
      <c r="DC341" s="351"/>
      <c r="DD341" s="351"/>
      <c r="DE341" s="351"/>
      <c r="DF341" s="351"/>
      <c r="DG341" s="351"/>
      <c r="DH341" s="351"/>
      <c r="DI341" s="351"/>
      <c r="DJ341" s="351"/>
      <c r="DK341" s="351"/>
      <c r="DL341" s="351"/>
      <c r="DM341" s="351"/>
      <c r="DN341" s="351"/>
      <c r="DO341" s="351"/>
      <c r="DP341" s="351"/>
      <c r="DQ341" s="351"/>
      <c r="DR341" s="351"/>
      <c r="DS341" s="351"/>
      <c r="DT341" s="351"/>
      <c r="DU341" s="351"/>
      <c r="DV341" s="351"/>
      <c r="DW341" s="351"/>
      <c r="DX341" s="351"/>
      <c r="DY341" s="351"/>
      <c r="DZ341" s="351"/>
      <c r="EA341" s="351"/>
      <c r="EB341" s="351"/>
      <c r="EC341" s="351"/>
      <c r="ED341" s="351"/>
      <c r="EE341" s="351"/>
      <c r="EF341" s="351"/>
      <c r="EG341" s="351"/>
      <c r="EH341" s="351"/>
      <c r="EI341" s="351"/>
      <c r="EJ341" s="351"/>
      <c r="EK341" s="351"/>
      <c r="EL341" s="351"/>
      <c r="EM341" s="351"/>
      <c r="EN341" s="351"/>
      <c r="EO341" s="351"/>
      <c r="EP341" s="351"/>
      <c r="EQ341" s="351"/>
      <c r="ER341" s="351"/>
      <c r="ES341" s="351"/>
      <c r="ET341" s="351"/>
      <c r="EU341" s="351"/>
      <c r="EV341" s="351"/>
      <c r="EW341" s="351"/>
      <c r="EX341" s="351"/>
    </row>
    <row r="342" spans="2:154" s="368" customFormat="1">
      <c r="B342" s="220"/>
      <c r="E342" s="220"/>
      <c r="I342" s="220"/>
      <c r="J342" s="351"/>
      <c r="K342" s="351"/>
      <c r="L342" s="351"/>
      <c r="M342" s="351"/>
      <c r="N342" s="351"/>
      <c r="O342" s="351"/>
      <c r="P342" s="351"/>
      <c r="Q342" s="351"/>
      <c r="R342" s="351"/>
      <c r="S342" s="351"/>
      <c r="T342" s="351"/>
      <c r="U342" s="351"/>
      <c r="V342" s="351"/>
      <c r="W342" s="351"/>
      <c r="X342" s="351"/>
      <c r="Y342" s="351"/>
      <c r="Z342" s="351"/>
      <c r="AA342" s="351"/>
      <c r="AB342" s="351"/>
      <c r="AC342" s="351"/>
      <c r="AD342" s="351"/>
      <c r="AE342" s="351"/>
      <c r="AF342" s="351"/>
      <c r="AG342" s="351"/>
      <c r="AH342" s="351"/>
      <c r="AI342" s="351"/>
      <c r="AJ342" s="351"/>
      <c r="AK342" s="351"/>
      <c r="AL342" s="351"/>
      <c r="AM342" s="351"/>
      <c r="AN342" s="351"/>
      <c r="AO342" s="351"/>
      <c r="AP342" s="351"/>
      <c r="AQ342" s="351"/>
      <c r="AR342" s="351"/>
      <c r="AS342" s="351"/>
      <c r="AT342" s="351"/>
      <c r="AU342" s="351"/>
      <c r="AV342" s="351"/>
      <c r="AW342" s="351"/>
      <c r="AX342" s="351"/>
      <c r="AY342" s="351"/>
      <c r="AZ342" s="351"/>
      <c r="BA342" s="351"/>
      <c r="BB342" s="351"/>
      <c r="BC342" s="351"/>
      <c r="BD342" s="351"/>
      <c r="BE342" s="351"/>
      <c r="BF342" s="351"/>
      <c r="BG342" s="351"/>
      <c r="BH342" s="351"/>
      <c r="BI342" s="351"/>
      <c r="BJ342" s="351"/>
      <c r="BK342" s="351"/>
      <c r="BL342" s="351"/>
      <c r="BM342" s="351"/>
      <c r="BN342" s="351"/>
      <c r="BO342" s="351"/>
      <c r="BP342" s="351"/>
      <c r="BQ342" s="351"/>
      <c r="BR342" s="351"/>
      <c r="BS342" s="351"/>
      <c r="BT342" s="351"/>
      <c r="BU342" s="351"/>
      <c r="BV342" s="351"/>
      <c r="BW342" s="351"/>
      <c r="BX342" s="351"/>
      <c r="BY342" s="351"/>
      <c r="BZ342" s="351"/>
      <c r="CA342" s="351"/>
      <c r="CB342" s="351"/>
      <c r="CC342" s="351"/>
      <c r="CD342" s="351"/>
      <c r="CE342" s="351"/>
      <c r="CF342" s="351"/>
      <c r="CG342" s="351"/>
      <c r="CH342" s="351"/>
      <c r="CI342" s="351"/>
      <c r="CJ342" s="351"/>
      <c r="CK342" s="351"/>
      <c r="CL342" s="351"/>
      <c r="CM342" s="351"/>
      <c r="CN342" s="351"/>
      <c r="CO342" s="351"/>
      <c r="CP342" s="351"/>
      <c r="CQ342" s="351"/>
      <c r="CR342" s="351"/>
      <c r="CS342" s="351"/>
      <c r="CT342" s="351"/>
      <c r="CU342" s="351"/>
      <c r="CV342" s="351"/>
      <c r="CW342" s="351"/>
      <c r="CX342" s="351"/>
      <c r="CY342" s="351"/>
      <c r="CZ342" s="351"/>
      <c r="DA342" s="351"/>
      <c r="DB342" s="351"/>
      <c r="DC342" s="351"/>
      <c r="DD342" s="351"/>
      <c r="DE342" s="351"/>
      <c r="DF342" s="351"/>
      <c r="DG342" s="351"/>
      <c r="DH342" s="351"/>
      <c r="DI342" s="351"/>
      <c r="DJ342" s="351"/>
      <c r="DK342" s="351"/>
      <c r="DL342" s="351"/>
      <c r="DM342" s="351"/>
      <c r="DN342" s="351"/>
      <c r="DO342" s="351"/>
      <c r="DP342" s="351"/>
      <c r="DQ342" s="351"/>
      <c r="DR342" s="351"/>
      <c r="DS342" s="351"/>
      <c r="DT342" s="351"/>
      <c r="DU342" s="351"/>
      <c r="DV342" s="351"/>
      <c r="DW342" s="351"/>
      <c r="DX342" s="351"/>
      <c r="DY342" s="351"/>
      <c r="DZ342" s="351"/>
      <c r="EA342" s="351"/>
      <c r="EB342" s="351"/>
      <c r="EC342" s="351"/>
      <c r="ED342" s="351"/>
      <c r="EE342" s="351"/>
      <c r="EF342" s="351"/>
      <c r="EG342" s="351"/>
      <c r="EH342" s="351"/>
      <c r="EI342" s="351"/>
      <c r="EJ342" s="351"/>
      <c r="EK342" s="351"/>
      <c r="EL342" s="351"/>
      <c r="EM342" s="351"/>
      <c r="EN342" s="351"/>
      <c r="EO342" s="351"/>
      <c r="EP342" s="351"/>
      <c r="EQ342" s="351"/>
      <c r="ER342" s="351"/>
      <c r="ES342" s="351"/>
      <c r="ET342" s="351"/>
      <c r="EU342" s="351"/>
      <c r="EV342" s="351"/>
      <c r="EW342" s="351"/>
      <c r="EX342" s="351"/>
    </row>
    <row r="343" spans="2:154" s="368" customFormat="1">
      <c r="B343" s="220"/>
      <c r="E343" s="220"/>
      <c r="I343" s="220"/>
      <c r="J343" s="351"/>
      <c r="K343" s="351"/>
      <c r="L343" s="351"/>
      <c r="M343" s="351"/>
      <c r="N343" s="351"/>
      <c r="O343" s="351"/>
      <c r="P343" s="351"/>
      <c r="Q343" s="351"/>
      <c r="R343" s="351"/>
      <c r="S343" s="351"/>
      <c r="T343" s="351"/>
      <c r="U343" s="351"/>
      <c r="V343" s="351"/>
      <c r="W343" s="351"/>
      <c r="X343" s="351"/>
      <c r="Y343" s="351"/>
      <c r="Z343" s="351"/>
      <c r="AA343" s="351"/>
      <c r="AB343" s="351"/>
      <c r="AC343" s="351"/>
      <c r="AD343" s="351"/>
      <c r="AE343" s="351"/>
      <c r="AF343" s="351"/>
      <c r="AG343" s="351"/>
      <c r="AH343" s="351"/>
      <c r="AI343" s="351"/>
      <c r="AJ343" s="351"/>
      <c r="AK343" s="351"/>
      <c r="AL343" s="351"/>
      <c r="AM343" s="351"/>
      <c r="AN343" s="351"/>
      <c r="AO343" s="351"/>
      <c r="AP343" s="351"/>
      <c r="AQ343" s="351"/>
      <c r="AR343" s="351"/>
      <c r="AS343" s="351"/>
      <c r="AT343" s="351"/>
      <c r="AU343" s="351"/>
      <c r="AV343" s="351"/>
      <c r="AW343" s="351"/>
      <c r="AX343" s="351"/>
      <c r="AY343" s="351"/>
      <c r="AZ343" s="351"/>
      <c r="BA343" s="351"/>
      <c r="BB343" s="351"/>
      <c r="BC343" s="351"/>
      <c r="BD343" s="351"/>
      <c r="BE343" s="351"/>
      <c r="BF343" s="351"/>
      <c r="BG343" s="351"/>
      <c r="BH343" s="351"/>
      <c r="BI343" s="351"/>
      <c r="BJ343" s="351"/>
      <c r="BK343" s="351"/>
      <c r="BL343" s="351"/>
      <c r="BM343" s="351"/>
      <c r="BN343" s="351"/>
      <c r="BO343" s="351"/>
      <c r="BP343" s="351"/>
      <c r="BQ343" s="351"/>
      <c r="BR343" s="351"/>
      <c r="BS343" s="351"/>
      <c r="BT343" s="351"/>
      <c r="BU343" s="351"/>
      <c r="BV343" s="351"/>
      <c r="BW343" s="351"/>
      <c r="BX343" s="351"/>
      <c r="BY343" s="351"/>
      <c r="BZ343" s="351"/>
      <c r="CA343" s="351"/>
      <c r="CB343" s="351"/>
      <c r="CC343" s="351"/>
      <c r="CD343" s="351"/>
      <c r="CE343" s="351"/>
      <c r="CF343" s="351"/>
      <c r="CG343" s="351"/>
      <c r="CH343" s="351"/>
      <c r="CI343" s="351"/>
      <c r="CJ343" s="351"/>
      <c r="CK343" s="351"/>
      <c r="CL343" s="351"/>
      <c r="CM343" s="351"/>
      <c r="CN343" s="351"/>
      <c r="CO343" s="351"/>
      <c r="CP343" s="351"/>
      <c r="CQ343" s="351"/>
      <c r="CR343" s="351"/>
      <c r="CS343" s="351"/>
      <c r="CT343" s="351"/>
      <c r="CU343" s="351"/>
      <c r="CV343" s="351"/>
      <c r="CW343" s="351"/>
      <c r="CX343" s="351"/>
      <c r="CY343" s="351"/>
      <c r="CZ343" s="351"/>
      <c r="DA343" s="351"/>
      <c r="DB343" s="351"/>
      <c r="DC343" s="351"/>
      <c r="DD343" s="351"/>
      <c r="DE343" s="351"/>
      <c r="DF343" s="351"/>
      <c r="DG343" s="351"/>
      <c r="DH343" s="351"/>
      <c r="DI343" s="351"/>
      <c r="DJ343" s="351"/>
      <c r="DK343" s="351"/>
      <c r="DL343" s="351"/>
      <c r="DM343" s="351"/>
      <c r="DN343" s="351"/>
      <c r="DO343" s="351"/>
      <c r="DP343" s="351"/>
      <c r="DQ343" s="351"/>
      <c r="DR343" s="351"/>
      <c r="DS343" s="351"/>
      <c r="DT343" s="351"/>
      <c r="DU343" s="351"/>
      <c r="DV343" s="351"/>
      <c r="DW343" s="351"/>
      <c r="DX343" s="351"/>
      <c r="DY343" s="351"/>
      <c r="DZ343" s="351"/>
      <c r="EA343" s="351"/>
      <c r="EB343" s="351"/>
      <c r="EC343" s="351"/>
      <c r="ED343" s="351"/>
      <c r="EE343" s="351"/>
      <c r="EF343" s="351"/>
      <c r="EG343" s="351"/>
      <c r="EH343" s="351"/>
      <c r="EI343" s="351"/>
      <c r="EJ343" s="351"/>
      <c r="EK343" s="351"/>
      <c r="EL343" s="351"/>
      <c r="EM343" s="351"/>
      <c r="EN343" s="351"/>
      <c r="EO343" s="351"/>
      <c r="EP343" s="351"/>
      <c r="EQ343" s="351"/>
      <c r="ER343" s="351"/>
      <c r="ES343" s="351"/>
      <c r="ET343" s="351"/>
      <c r="EU343" s="351"/>
      <c r="EV343" s="351"/>
      <c r="EW343" s="351"/>
      <c r="EX343" s="351"/>
    </row>
    <row r="344" spans="2:154" s="368" customFormat="1">
      <c r="B344" s="220"/>
      <c r="E344" s="220"/>
      <c r="I344" s="220"/>
      <c r="J344" s="351"/>
      <c r="K344" s="351"/>
      <c r="L344" s="351"/>
      <c r="M344" s="351"/>
      <c r="N344" s="351"/>
      <c r="O344" s="351"/>
      <c r="P344" s="351"/>
      <c r="Q344" s="351"/>
      <c r="R344" s="351"/>
      <c r="S344" s="351"/>
      <c r="T344" s="351"/>
      <c r="U344" s="351"/>
      <c r="V344" s="351"/>
      <c r="W344" s="351"/>
      <c r="X344" s="351"/>
      <c r="Y344" s="351"/>
      <c r="Z344" s="351"/>
      <c r="AA344" s="351"/>
      <c r="AB344" s="351"/>
      <c r="AC344" s="351"/>
      <c r="AD344" s="351"/>
      <c r="AE344" s="351"/>
      <c r="AF344" s="351"/>
      <c r="AG344" s="351"/>
      <c r="AH344" s="351"/>
      <c r="AI344" s="351"/>
      <c r="AJ344" s="351"/>
      <c r="AK344" s="351"/>
      <c r="AL344" s="351"/>
      <c r="AM344" s="351"/>
      <c r="AN344" s="351"/>
      <c r="AO344" s="351"/>
      <c r="AP344" s="351"/>
      <c r="AQ344" s="351"/>
      <c r="AR344" s="351"/>
      <c r="AS344" s="351"/>
      <c r="AT344" s="351"/>
      <c r="AU344" s="351"/>
      <c r="AV344" s="351"/>
      <c r="AW344" s="351"/>
      <c r="AX344" s="351"/>
      <c r="AY344" s="351"/>
      <c r="AZ344" s="351"/>
      <c r="BA344" s="351"/>
      <c r="BB344" s="351"/>
      <c r="BC344" s="351"/>
      <c r="BD344" s="351"/>
      <c r="BE344" s="351"/>
      <c r="BF344" s="351"/>
      <c r="BG344" s="351"/>
      <c r="BH344" s="351"/>
      <c r="BI344" s="351"/>
      <c r="BJ344" s="351"/>
      <c r="BK344" s="351"/>
      <c r="BL344" s="351"/>
      <c r="BM344" s="351"/>
      <c r="BN344" s="351"/>
      <c r="BO344" s="351"/>
      <c r="BP344" s="351"/>
      <c r="BQ344" s="351"/>
      <c r="BR344" s="351"/>
      <c r="BS344" s="351"/>
      <c r="BT344" s="351"/>
      <c r="BU344" s="351"/>
      <c r="BV344" s="351"/>
      <c r="BW344" s="351"/>
      <c r="BX344" s="351"/>
      <c r="BY344" s="351"/>
      <c r="BZ344" s="351"/>
      <c r="CA344" s="351"/>
      <c r="CB344" s="351"/>
      <c r="CC344" s="351"/>
      <c r="CD344" s="351"/>
      <c r="CE344" s="351"/>
      <c r="CF344" s="351"/>
      <c r="CG344" s="351"/>
      <c r="CH344" s="351"/>
      <c r="CI344" s="351"/>
      <c r="CJ344" s="351"/>
      <c r="CK344" s="351"/>
      <c r="CL344" s="351"/>
      <c r="CM344" s="351"/>
      <c r="CN344" s="351"/>
      <c r="CO344" s="351"/>
      <c r="CP344" s="351"/>
      <c r="CQ344" s="351"/>
      <c r="CR344" s="351"/>
      <c r="CS344" s="351"/>
      <c r="CT344" s="351"/>
      <c r="CU344" s="351"/>
      <c r="CV344" s="351"/>
      <c r="CW344" s="351"/>
      <c r="CX344" s="351"/>
      <c r="CY344" s="351"/>
      <c r="CZ344" s="351"/>
      <c r="DA344" s="351"/>
      <c r="DB344" s="351"/>
      <c r="DC344" s="351"/>
      <c r="DD344" s="351"/>
      <c r="DE344" s="351"/>
      <c r="DF344" s="351"/>
      <c r="DG344" s="351"/>
      <c r="DH344" s="351"/>
      <c r="DI344" s="351"/>
      <c r="DJ344" s="351"/>
      <c r="DK344" s="351"/>
      <c r="DL344" s="351"/>
      <c r="DM344" s="351"/>
      <c r="DN344" s="351"/>
      <c r="DO344" s="351"/>
      <c r="DP344" s="351"/>
      <c r="DQ344" s="351"/>
      <c r="DR344" s="351"/>
      <c r="DS344" s="351"/>
      <c r="DT344" s="351"/>
      <c r="DU344" s="351"/>
      <c r="DV344" s="351"/>
      <c r="DW344" s="351"/>
      <c r="DX344" s="351"/>
      <c r="DY344" s="351"/>
      <c r="DZ344" s="351"/>
      <c r="EA344" s="351"/>
      <c r="EB344" s="351"/>
      <c r="EC344" s="351"/>
      <c r="ED344" s="351"/>
      <c r="EE344" s="351"/>
      <c r="EF344" s="351"/>
      <c r="EG344" s="351"/>
      <c r="EH344" s="351"/>
      <c r="EI344" s="351"/>
      <c r="EJ344" s="351"/>
      <c r="EK344" s="351"/>
      <c r="EL344" s="351"/>
      <c r="EM344" s="351"/>
      <c r="EN344" s="351"/>
      <c r="EO344" s="351"/>
      <c r="EP344" s="351"/>
      <c r="EQ344" s="351"/>
      <c r="ER344" s="351"/>
      <c r="ES344" s="351"/>
      <c r="ET344" s="351"/>
      <c r="EU344" s="351"/>
      <c r="EV344" s="351"/>
      <c r="EW344" s="351"/>
      <c r="EX344" s="351"/>
    </row>
    <row r="345" spans="2:154" s="368" customFormat="1">
      <c r="B345" s="220"/>
      <c r="E345" s="220"/>
      <c r="I345" s="220"/>
      <c r="J345" s="351"/>
      <c r="K345" s="351"/>
      <c r="L345" s="351"/>
      <c r="M345" s="351"/>
      <c r="N345" s="351"/>
      <c r="O345" s="351"/>
      <c r="P345" s="351"/>
      <c r="Q345" s="351"/>
      <c r="R345" s="351"/>
      <c r="S345" s="351"/>
      <c r="T345" s="351"/>
      <c r="U345" s="351"/>
      <c r="V345" s="351"/>
      <c r="W345" s="351"/>
      <c r="X345" s="351"/>
      <c r="Y345" s="351"/>
      <c r="Z345" s="351"/>
      <c r="AA345" s="351"/>
      <c r="AB345" s="351"/>
      <c r="AC345" s="351"/>
      <c r="AD345" s="351"/>
      <c r="AE345" s="351"/>
      <c r="AF345" s="351"/>
      <c r="AG345" s="351"/>
      <c r="AH345" s="351"/>
      <c r="AI345" s="351"/>
      <c r="AJ345" s="351"/>
      <c r="AK345" s="351"/>
      <c r="AL345" s="351"/>
      <c r="AM345" s="351"/>
      <c r="AN345" s="351"/>
      <c r="AO345" s="351"/>
      <c r="AP345" s="351"/>
      <c r="AQ345" s="351"/>
      <c r="AR345" s="351"/>
      <c r="AS345" s="351"/>
      <c r="AT345" s="351"/>
      <c r="AU345" s="351"/>
      <c r="AV345" s="351"/>
      <c r="AW345" s="351"/>
      <c r="AX345" s="351"/>
      <c r="AY345" s="351"/>
      <c r="AZ345" s="351"/>
      <c r="BA345" s="351"/>
      <c r="BB345" s="351"/>
      <c r="BC345" s="351"/>
      <c r="BD345" s="351"/>
      <c r="BE345" s="351"/>
      <c r="BF345" s="351"/>
      <c r="BG345" s="351"/>
      <c r="BH345" s="351"/>
      <c r="BI345" s="351"/>
      <c r="BJ345" s="351"/>
      <c r="BK345" s="351"/>
      <c r="BL345" s="351"/>
      <c r="BM345" s="351"/>
      <c r="BN345" s="351"/>
      <c r="BO345" s="351"/>
      <c r="BP345" s="351"/>
      <c r="BQ345" s="351"/>
      <c r="BR345" s="351"/>
      <c r="BS345" s="351"/>
      <c r="BT345" s="351"/>
      <c r="BU345" s="351"/>
      <c r="BV345" s="351"/>
      <c r="BW345" s="351"/>
      <c r="BX345" s="351"/>
      <c r="BY345" s="351"/>
      <c r="BZ345" s="351"/>
      <c r="CA345" s="351"/>
      <c r="CB345" s="351"/>
      <c r="CC345" s="351"/>
      <c r="CD345" s="351"/>
      <c r="CE345" s="351"/>
      <c r="CF345" s="351"/>
      <c r="CG345" s="351"/>
      <c r="CH345" s="351"/>
      <c r="CI345" s="351"/>
      <c r="CJ345" s="351"/>
      <c r="CK345" s="351"/>
      <c r="CL345" s="351"/>
      <c r="CM345" s="351"/>
      <c r="CN345" s="351"/>
      <c r="CO345" s="351"/>
      <c r="CP345" s="351"/>
      <c r="CQ345" s="351"/>
      <c r="CR345" s="351"/>
      <c r="CS345" s="351"/>
      <c r="CT345" s="351"/>
      <c r="CU345" s="351"/>
      <c r="CV345" s="351"/>
      <c r="CW345" s="351"/>
      <c r="CX345" s="351"/>
      <c r="CY345" s="351"/>
      <c r="CZ345" s="351"/>
      <c r="DA345" s="351"/>
      <c r="DB345" s="351"/>
      <c r="DC345" s="351"/>
      <c r="DD345" s="351"/>
      <c r="DE345" s="351"/>
      <c r="DF345" s="351"/>
      <c r="DG345" s="351"/>
      <c r="DH345" s="351"/>
      <c r="DI345" s="351"/>
      <c r="DJ345" s="351"/>
      <c r="DK345" s="351"/>
      <c r="DL345" s="351"/>
      <c r="DM345" s="351"/>
      <c r="DN345" s="351"/>
      <c r="DO345" s="351"/>
      <c r="DP345" s="351"/>
      <c r="DQ345" s="351"/>
      <c r="DR345" s="351"/>
      <c r="DS345" s="351"/>
      <c r="DT345" s="351"/>
      <c r="DU345" s="351"/>
      <c r="DV345" s="351"/>
      <c r="DW345" s="351"/>
      <c r="DX345" s="351"/>
      <c r="DY345" s="351"/>
      <c r="DZ345" s="351"/>
      <c r="EA345" s="351"/>
      <c r="EB345" s="351"/>
      <c r="EC345" s="351"/>
      <c r="ED345" s="351"/>
      <c r="EE345" s="351"/>
      <c r="EF345" s="351"/>
      <c r="EG345" s="351"/>
      <c r="EH345" s="351"/>
      <c r="EI345" s="351"/>
      <c r="EJ345" s="351"/>
      <c r="EK345" s="351"/>
      <c r="EL345" s="351"/>
      <c r="EM345" s="351"/>
      <c r="EN345" s="351"/>
      <c r="EO345" s="351"/>
      <c r="EP345" s="351"/>
      <c r="EQ345" s="351"/>
      <c r="ER345" s="351"/>
      <c r="ES345" s="351"/>
      <c r="ET345" s="351"/>
      <c r="EU345" s="351"/>
      <c r="EV345" s="351"/>
      <c r="EW345" s="351"/>
      <c r="EX345" s="351"/>
    </row>
    <row r="346" spans="2:154" s="368" customFormat="1">
      <c r="B346" s="220"/>
      <c r="E346" s="220"/>
      <c r="I346" s="220"/>
      <c r="J346" s="351"/>
      <c r="K346" s="351"/>
      <c r="L346" s="351"/>
      <c r="M346" s="351"/>
      <c r="N346" s="351"/>
      <c r="O346" s="351"/>
      <c r="P346" s="351"/>
      <c r="Q346" s="351"/>
      <c r="R346" s="351"/>
      <c r="S346" s="351"/>
      <c r="T346" s="351"/>
      <c r="U346" s="351"/>
      <c r="V346" s="351"/>
      <c r="W346" s="351"/>
      <c r="X346" s="351"/>
      <c r="Y346" s="351"/>
      <c r="Z346" s="351"/>
      <c r="AA346" s="351"/>
      <c r="AB346" s="351"/>
      <c r="AC346" s="351"/>
      <c r="AD346" s="351"/>
      <c r="AE346" s="351"/>
      <c r="AF346" s="351"/>
      <c r="AG346" s="351"/>
      <c r="AH346" s="351"/>
      <c r="AI346" s="351"/>
      <c r="AJ346" s="351"/>
      <c r="AK346" s="351"/>
      <c r="AL346" s="351"/>
      <c r="AM346" s="351"/>
      <c r="AN346" s="351"/>
      <c r="AO346" s="351"/>
      <c r="AP346" s="351"/>
      <c r="AQ346" s="351"/>
      <c r="AR346" s="351"/>
      <c r="AS346" s="351"/>
      <c r="AT346" s="351"/>
      <c r="AU346" s="351"/>
      <c r="AV346" s="351"/>
      <c r="AW346" s="351"/>
      <c r="AX346" s="351"/>
      <c r="AY346" s="351"/>
      <c r="AZ346" s="351"/>
      <c r="BA346" s="351"/>
      <c r="BB346" s="351"/>
      <c r="BC346" s="351"/>
      <c r="BD346" s="351"/>
      <c r="BE346" s="351"/>
      <c r="BF346" s="351"/>
      <c r="BG346" s="351"/>
      <c r="BH346" s="351"/>
      <c r="BI346" s="351"/>
      <c r="BJ346" s="351"/>
      <c r="BK346" s="351"/>
      <c r="BL346" s="351"/>
      <c r="BM346" s="351"/>
      <c r="BN346" s="351"/>
      <c r="BO346" s="351"/>
      <c r="BP346" s="351"/>
      <c r="BQ346" s="351"/>
      <c r="BR346" s="351"/>
      <c r="BS346" s="351"/>
      <c r="BT346" s="351"/>
      <c r="BU346" s="351"/>
      <c r="BV346" s="351"/>
      <c r="BW346" s="351"/>
      <c r="BX346" s="351"/>
      <c r="BY346" s="351"/>
      <c r="BZ346" s="351"/>
      <c r="CA346" s="351"/>
      <c r="CB346" s="351"/>
      <c r="CC346" s="351"/>
      <c r="CD346" s="351"/>
      <c r="CE346" s="351"/>
      <c r="CF346" s="351"/>
      <c r="CG346" s="351"/>
      <c r="CH346" s="351"/>
      <c r="CI346" s="351"/>
      <c r="CJ346" s="351"/>
      <c r="CK346" s="351"/>
      <c r="CL346" s="351"/>
      <c r="CM346" s="351"/>
      <c r="CN346" s="351"/>
      <c r="CO346" s="351"/>
      <c r="CP346" s="351"/>
      <c r="CQ346" s="351"/>
      <c r="CR346" s="351"/>
      <c r="CS346" s="351"/>
      <c r="CT346" s="351"/>
      <c r="CU346" s="351"/>
      <c r="CV346" s="351"/>
      <c r="CW346" s="351"/>
      <c r="CX346" s="351"/>
      <c r="CY346" s="351"/>
      <c r="CZ346" s="351"/>
      <c r="DA346" s="351"/>
      <c r="DB346" s="351"/>
      <c r="DC346" s="351"/>
      <c r="DD346" s="351"/>
      <c r="DE346" s="351"/>
      <c r="DF346" s="351"/>
      <c r="DG346" s="351"/>
      <c r="DH346" s="351"/>
      <c r="DI346" s="351"/>
      <c r="DJ346" s="351"/>
      <c r="DK346" s="351"/>
      <c r="DL346" s="351"/>
      <c r="DM346" s="351"/>
      <c r="DN346" s="351"/>
      <c r="DO346" s="351"/>
      <c r="DP346" s="351"/>
      <c r="DQ346" s="351"/>
      <c r="DR346" s="351"/>
      <c r="DS346" s="351"/>
      <c r="DT346" s="351"/>
      <c r="DU346" s="351"/>
      <c r="DV346" s="351"/>
      <c r="DW346" s="351"/>
      <c r="DX346" s="351"/>
      <c r="DY346" s="351"/>
      <c r="DZ346" s="351"/>
      <c r="EA346" s="351"/>
      <c r="EB346" s="351"/>
      <c r="EC346" s="351"/>
      <c r="ED346" s="351"/>
      <c r="EE346" s="351"/>
      <c r="EF346" s="351"/>
      <c r="EG346" s="351"/>
      <c r="EH346" s="351"/>
      <c r="EI346" s="351"/>
      <c r="EJ346" s="351"/>
      <c r="EK346" s="351"/>
      <c r="EL346" s="351"/>
      <c r="EM346" s="351"/>
      <c r="EN346" s="351"/>
      <c r="EO346" s="351"/>
      <c r="EP346" s="351"/>
      <c r="EQ346" s="351"/>
      <c r="ER346" s="351"/>
      <c r="ES346" s="351"/>
      <c r="ET346" s="351"/>
      <c r="EU346" s="351"/>
      <c r="EV346" s="351"/>
      <c r="EW346" s="351"/>
      <c r="EX346" s="351"/>
    </row>
    <row r="347" spans="2:154" s="368" customFormat="1">
      <c r="B347" s="220"/>
      <c r="E347" s="220"/>
      <c r="I347" s="220"/>
      <c r="J347" s="351"/>
      <c r="K347" s="351"/>
      <c r="L347" s="351"/>
      <c r="M347" s="351"/>
      <c r="N347" s="351"/>
      <c r="O347" s="351"/>
      <c r="P347" s="351"/>
      <c r="Q347" s="351"/>
      <c r="R347" s="351"/>
      <c r="S347" s="351"/>
      <c r="T347" s="351"/>
      <c r="U347" s="351"/>
      <c r="V347" s="351"/>
      <c r="W347" s="351"/>
      <c r="X347" s="351"/>
      <c r="Y347" s="351"/>
      <c r="Z347" s="351"/>
      <c r="AA347" s="351"/>
      <c r="AB347" s="351"/>
      <c r="AC347" s="351"/>
      <c r="AD347" s="351"/>
      <c r="AE347" s="351"/>
      <c r="AF347" s="351"/>
      <c r="AG347" s="351"/>
      <c r="AH347" s="351"/>
      <c r="AI347" s="351"/>
      <c r="AJ347" s="351"/>
      <c r="AK347" s="351"/>
      <c r="AL347" s="351"/>
      <c r="AM347" s="351"/>
      <c r="AN347" s="351"/>
      <c r="AO347" s="351"/>
      <c r="AP347" s="351"/>
      <c r="AQ347" s="351"/>
      <c r="AR347" s="351"/>
      <c r="AS347" s="351"/>
      <c r="AT347" s="351"/>
      <c r="AU347" s="351"/>
      <c r="AV347" s="351"/>
      <c r="AW347" s="351"/>
      <c r="AX347" s="351"/>
      <c r="AY347" s="351"/>
      <c r="AZ347" s="351"/>
      <c r="BA347" s="351"/>
      <c r="BB347" s="351"/>
      <c r="BC347" s="351"/>
      <c r="BD347" s="351"/>
      <c r="BE347" s="351"/>
      <c r="BF347" s="351"/>
      <c r="BG347" s="351"/>
      <c r="BH347" s="351"/>
      <c r="BI347" s="351"/>
      <c r="BJ347" s="351"/>
      <c r="BK347" s="351"/>
      <c r="BL347" s="351"/>
      <c r="BM347" s="351"/>
      <c r="BN347" s="351"/>
      <c r="BO347" s="351"/>
      <c r="BP347" s="351"/>
      <c r="BQ347" s="351"/>
      <c r="BR347" s="351"/>
      <c r="BS347" s="351"/>
      <c r="BT347" s="351"/>
      <c r="BU347" s="351"/>
      <c r="BV347" s="351"/>
      <c r="BW347" s="351"/>
      <c r="BX347" s="351"/>
      <c r="BY347" s="351"/>
      <c r="BZ347" s="351"/>
      <c r="CA347" s="351"/>
      <c r="CB347" s="351"/>
      <c r="CC347" s="351"/>
      <c r="CD347" s="351"/>
      <c r="CE347" s="351"/>
      <c r="CF347" s="351"/>
      <c r="CG347" s="351"/>
      <c r="CH347" s="351"/>
      <c r="CI347" s="351"/>
      <c r="CJ347" s="351"/>
      <c r="CK347" s="351"/>
      <c r="CL347" s="351"/>
      <c r="CM347" s="351"/>
      <c r="CN347" s="351"/>
      <c r="CO347" s="351"/>
      <c r="CP347" s="351"/>
      <c r="CQ347" s="351"/>
      <c r="CR347" s="351"/>
      <c r="CS347" s="351"/>
      <c r="CT347" s="351"/>
      <c r="CU347" s="351"/>
      <c r="CV347" s="351"/>
      <c r="CW347" s="351"/>
      <c r="CX347" s="351"/>
      <c r="CY347" s="351"/>
      <c r="CZ347" s="351"/>
      <c r="DA347" s="351"/>
      <c r="DB347" s="351"/>
      <c r="DC347" s="351"/>
      <c r="DD347" s="351"/>
      <c r="DE347" s="351"/>
      <c r="DF347" s="351"/>
      <c r="DG347" s="351"/>
      <c r="DH347" s="351"/>
      <c r="DI347" s="351"/>
      <c r="DJ347" s="351"/>
      <c r="DK347" s="351"/>
      <c r="DL347" s="351"/>
      <c r="DM347" s="351"/>
      <c r="DN347" s="351"/>
      <c r="DO347" s="351"/>
      <c r="DP347" s="351"/>
      <c r="DQ347" s="351"/>
      <c r="DR347" s="351"/>
      <c r="DS347" s="351"/>
      <c r="DT347" s="351"/>
      <c r="DU347" s="351"/>
      <c r="DV347" s="351"/>
      <c r="DW347" s="351"/>
      <c r="DX347" s="351"/>
      <c r="DY347" s="351"/>
      <c r="DZ347" s="351"/>
      <c r="EA347" s="351"/>
      <c r="EB347" s="351"/>
      <c r="EC347" s="351"/>
      <c r="ED347" s="351"/>
      <c r="EE347" s="351"/>
      <c r="EF347" s="351"/>
      <c r="EG347" s="351"/>
      <c r="EH347" s="351"/>
      <c r="EI347" s="351"/>
      <c r="EJ347" s="351"/>
      <c r="EK347" s="351"/>
      <c r="EL347" s="351"/>
      <c r="EM347" s="351"/>
      <c r="EN347" s="351"/>
      <c r="EO347" s="351"/>
      <c r="EP347" s="351"/>
      <c r="EQ347" s="351"/>
      <c r="ER347" s="351"/>
      <c r="ES347" s="351"/>
      <c r="ET347" s="351"/>
      <c r="EU347" s="351"/>
      <c r="EV347" s="351"/>
      <c r="EW347" s="351"/>
      <c r="EX347" s="351"/>
    </row>
    <row r="348" spans="2:154" s="368" customFormat="1">
      <c r="B348" s="220"/>
      <c r="E348" s="220"/>
      <c r="I348" s="220"/>
      <c r="J348" s="351"/>
      <c r="K348" s="351"/>
      <c r="L348" s="351"/>
      <c r="M348" s="351"/>
      <c r="N348" s="351"/>
      <c r="O348" s="351"/>
      <c r="P348" s="351"/>
      <c r="Q348" s="351"/>
      <c r="R348" s="351"/>
      <c r="S348" s="351"/>
      <c r="T348" s="351"/>
      <c r="U348" s="351"/>
      <c r="V348" s="351"/>
      <c r="W348" s="351"/>
      <c r="X348" s="351"/>
      <c r="Y348" s="351"/>
      <c r="Z348" s="351"/>
      <c r="AA348" s="351"/>
      <c r="AB348" s="351"/>
      <c r="AC348" s="351"/>
      <c r="AD348" s="351"/>
      <c r="AE348" s="351"/>
      <c r="AF348" s="351"/>
      <c r="AG348" s="351"/>
      <c r="AH348" s="351"/>
      <c r="AI348" s="351"/>
      <c r="AJ348" s="351"/>
      <c r="AK348" s="351"/>
      <c r="AL348" s="351"/>
      <c r="AM348" s="351"/>
      <c r="AN348" s="351"/>
      <c r="AO348" s="351"/>
      <c r="AP348" s="351"/>
      <c r="AQ348" s="351"/>
      <c r="AR348" s="351"/>
      <c r="AS348" s="351"/>
      <c r="AT348" s="351"/>
      <c r="AU348" s="351"/>
      <c r="AV348" s="351"/>
      <c r="AW348" s="351"/>
      <c r="AX348" s="351"/>
      <c r="AY348" s="351"/>
      <c r="AZ348" s="351"/>
      <c r="BA348" s="351"/>
      <c r="BB348" s="351"/>
      <c r="BC348" s="351"/>
      <c r="BD348" s="351"/>
      <c r="BE348" s="351"/>
      <c r="BF348" s="351"/>
      <c r="BG348" s="351"/>
      <c r="BH348" s="351"/>
      <c r="BI348" s="351"/>
      <c r="BJ348" s="351"/>
      <c r="BK348" s="351"/>
      <c r="BL348" s="351"/>
      <c r="BM348" s="351"/>
      <c r="BN348" s="351"/>
      <c r="BO348" s="351"/>
      <c r="BP348" s="351"/>
      <c r="BQ348" s="351"/>
      <c r="BR348" s="351"/>
      <c r="BS348" s="351"/>
      <c r="BT348" s="351"/>
      <c r="BU348" s="351"/>
      <c r="BV348" s="351"/>
      <c r="BW348" s="351"/>
      <c r="BX348" s="351"/>
      <c r="BY348" s="351"/>
      <c r="BZ348" s="351"/>
      <c r="CA348" s="351"/>
      <c r="CB348" s="351"/>
      <c r="CC348" s="351"/>
      <c r="CD348" s="351"/>
      <c r="CE348" s="351"/>
      <c r="CF348" s="351"/>
      <c r="CG348" s="351"/>
      <c r="CH348" s="351"/>
      <c r="CI348" s="351"/>
      <c r="CJ348" s="351"/>
      <c r="CK348" s="351"/>
      <c r="CL348" s="351"/>
      <c r="CM348" s="351"/>
      <c r="CN348" s="351"/>
      <c r="CO348" s="351"/>
      <c r="CP348" s="351"/>
      <c r="CQ348" s="351"/>
      <c r="CR348" s="351"/>
      <c r="CS348" s="351"/>
      <c r="CT348" s="351"/>
      <c r="CU348" s="351"/>
      <c r="CV348" s="351"/>
      <c r="CW348" s="351"/>
      <c r="CX348" s="351"/>
      <c r="CY348" s="351"/>
      <c r="CZ348" s="351"/>
      <c r="DA348" s="351"/>
      <c r="DB348" s="351"/>
      <c r="DC348" s="351"/>
      <c r="DD348" s="351"/>
      <c r="DE348" s="351"/>
      <c r="DF348" s="351"/>
      <c r="DG348" s="351"/>
      <c r="DH348" s="351"/>
      <c r="DI348" s="351"/>
      <c r="DJ348" s="351"/>
      <c r="DK348" s="351"/>
      <c r="DL348" s="351"/>
      <c r="DM348" s="351"/>
      <c r="DN348" s="351"/>
      <c r="DO348" s="351"/>
      <c r="DP348" s="351"/>
      <c r="DQ348" s="351"/>
      <c r="DR348" s="351"/>
      <c r="DS348" s="351"/>
      <c r="DT348" s="351"/>
      <c r="DU348" s="351"/>
      <c r="DV348" s="351"/>
      <c r="DW348" s="351"/>
      <c r="DX348" s="351"/>
      <c r="DY348" s="351"/>
      <c r="DZ348" s="351"/>
      <c r="EA348" s="351"/>
      <c r="EB348" s="351"/>
      <c r="EC348" s="351"/>
      <c r="ED348" s="351"/>
      <c r="EE348" s="351"/>
      <c r="EF348" s="351"/>
      <c r="EG348" s="351"/>
      <c r="EH348" s="351"/>
      <c r="EI348" s="351"/>
      <c r="EJ348" s="351"/>
      <c r="EK348" s="351"/>
      <c r="EL348" s="351"/>
      <c r="EM348" s="351"/>
      <c r="EN348" s="351"/>
      <c r="EO348" s="351"/>
      <c r="EP348" s="351"/>
      <c r="EQ348" s="351"/>
      <c r="ER348" s="351"/>
      <c r="ES348" s="351"/>
      <c r="ET348" s="351"/>
      <c r="EU348" s="351"/>
      <c r="EV348" s="351"/>
      <c r="EW348" s="351"/>
      <c r="EX348" s="351"/>
    </row>
    <row r="349" spans="2:154" s="368" customFormat="1">
      <c r="B349" s="220"/>
      <c r="E349" s="220"/>
      <c r="I349" s="220"/>
      <c r="J349" s="351"/>
      <c r="K349" s="351"/>
      <c r="L349" s="351"/>
      <c r="M349" s="351"/>
      <c r="N349" s="351"/>
      <c r="O349" s="351"/>
      <c r="P349" s="351"/>
      <c r="Q349" s="351"/>
      <c r="R349" s="351"/>
      <c r="S349" s="351"/>
      <c r="T349" s="351"/>
      <c r="U349" s="351"/>
      <c r="V349" s="351"/>
      <c r="W349" s="351"/>
      <c r="X349" s="351"/>
      <c r="Y349" s="351"/>
      <c r="Z349" s="351"/>
      <c r="AA349" s="351"/>
      <c r="AB349" s="351"/>
      <c r="AC349" s="351"/>
      <c r="AD349" s="351"/>
      <c r="AE349" s="351"/>
      <c r="AF349" s="351"/>
      <c r="AG349" s="351"/>
      <c r="AH349" s="351"/>
      <c r="AI349" s="351"/>
      <c r="AJ349" s="351"/>
      <c r="AK349" s="351"/>
      <c r="AL349" s="351"/>
      <c r="AM349" s="351"/>
      <c r="AN349" s="351"/>
      <c r="AO349" s="351"/>
      <c r="AP349" s="351"/>
      <c r="AQ349" s="351"/>
      <c r="AR349" s="351"/>
      <c r="AS349" s="351"/>
      <c r="AT349" s="351"/>
      <c r="AU349" s="351"/>
      <c r="AV349" s="351"/>
      <c r="AW349" s="351"/>
      <c r="AX349" s="351"/>
      <c r="AY349" s="351"/>
      <c r="AZ349" s="351"/>
      <c r="BA349" s="351"/>
      <c r="BB349" s="351"/>
      <c r="BC349" s="351"/>
      <c r="BD349" s="351"/>
      <c r="BE349" s="351"/>
      <c r="BF349" s="351"/>
      <c r="BG349" s="351"/>
      <c r="BH349" s="351"/>
      <c r="BI349" s="351"/>
      <c r="BJ349" s="351"/>
      <c r="BK349" s="351"/>
      <c r="BL349" s="351"/>
      <c r="BM349" s="351"/>
      <c r="BN349" s="351"/>
      <c r="BO349" s="351"/>
      <c r="BP349" s="351"/>
      <c r="BQ349" s="351"/>
      <c r="BR349" s="351"/>
      <c r="BS349" s="351"/>
      <c r="BT349" s="351"/>
      <c r="BU349" s="351"/>
      <c r="BV349" s="351"/>
      <c r="BW349" s="351"/>
      <c r="BX349" s="351"/>
      <c r="BY349" s="351"/>
      <c r="BZ349" s="351"/>
      <c r="CA349" s="351"/>
      <c r="CB349" s="351"/>
      <c r="CC349" s="351"/>
      <c r="CD349" s="351"/>
      <c r="CE349" s="351"/>
      <c r="CF349" s="351"/>
      <c r="CG349" s="351"/>
      <c r="CH349" s="351"/>
      <c r="CI349" s="351"/>
      <c r="CJ349" s="351"/>
      <c r="CK349" s="351"/>
      <c r="CL349" s="351"/>
      <c r="CM349" s="351"/>
      <c r="CN349" s="351"/>
      <c r="CO349" s="351"/>
      <c r="CP349" s="351"/>
      <c r="CQ349" s="351"/>
      <c r="CR349" s="351"/>
      <c r="CS349" s="351"/>
      <c r="CT349" s="351"/>
      <c r="CU349" s="351"/>
      <c r="CV349" s="351"/>
      <c r="CW349" s="351"/>
      <c r="CX349" s="351"/>
      <c r="CY349" s="351"/>
      <c r="CZ349" s="351"/>
      <c r="DA349" s="351"/>
      <c r="DB349" s="351"/>
      <c r="DC349" s="351"/>
      <c r="DD349" s="351"/>
      <c r="DE349" s="351"/>
      <c r="DF349" s="351"/>
      <c r="DG349" s="351"/>
      <c r="DH349" s="351"/>
      <c r="DI349" s="351"/>
      <c r="DJ349" s="351"/>
      <c r="DK349" s="351"/>
      <c r="DL349" s="351"/>
      <c r="DM349" s="351"/>
      <c r="DN349" s="351"/>
      <c r="DO349" s="351"/>
      <c r="DP349" s="351"/>
      <c r="DQ349" s="351"/>
      <c r="DR349" s="351"/>
      <c r="DS349" s="351"/>
      <c r="DT349" s="351"/>
      <c r="DU349" s="351"/>
      <c r="DV349" s="351"/>
      <c r="DW349" s="351"/>
      <c r="DX349" s="351"/>
      <c r="DY349" s="351"/>
      <c r="DZ349" s="351"/>
      <c r="EA349" s="351"/>
      <c r="EB349" s="351"/>
      <c r="EC349" s="351"/>
      <c r="ED349" s="351"/>
      <c r="EE349" s="351"/>
      <c r="EF349" s="351"/>
      <c r="EG349" s="351"/>
      <c r="EH349" s="351"/>
      <c r="EI349" s="351"/>
      <c r="EJ349" s="351"/>
      <c r="EK349" s="351"/>
      <c r="EL349" s="351"/>
      <c r="EM349" s="351"/>
      <c r="EN349" s="351"/>
      <c r="EO349" s="351"/>
      <c r="EP349" s="351"/>
      <c r="EQ349" s="351"/>
      <c r="ER349" s="351"/>
      <c r="ES349" s="351"/>
      <c r="ET349" s="351"/>
      <c r="EU349" s="351"/>
      <c r="EV349" s="351"/>
      <c r="EW349" s="351"/>
      <c r="EX349" s="351"/>
    </row>
    <row r="350" spans="2:154" s="368" customFormat="1">
      <c r="B350" s="220"/>
      <c r="E350" s="220"/>
      <c r="I350" s="220"/>
      <c r="J350" s="351"/>
      <c r="K350" s="351"/>
      <c r="L350" s="351"/>
      <c r="M350" s="351"/>
      <c r="N350" s="351"/>
      <c r="O350" s="351"/>
      <c r="P350" s="351"/>
      <c r="Q350" s="351"/>
      <c r="R350" s="351"/>
      <c r="S350" s="351"/>
      <c r="T350" s="351"/>
      <c r="U350" s="351"/>
      <c r="V350" s="351"/>
      <c r="W350" s="351"/>
      <c r="X350" s="351"/>
      <c r="Y350" s="351"/>
      <c r="Z350" s="351"/>
      <c r="AA350" s="351"/>
      <c r="AB350" s="351"/>
      <c r="AC350" s="351"/>
      <c r="AD350" s="351"/>
      <c r="AE350" s="351"/>
      <c r="AF350" s="351"/>
      <c r="AG350" s="351"/>
      <c r="AH350" s="351"/>
      <c r="AI350" s="351"/>
      <c r="AJ350" s="351"/>
      <c r="AK350" s="351"/>
      <c r="AL350" s="351"/>
      <c r="AM350" s="351"/>
      <c r="AN350" s="351"/>
      <c r="AO350" s="351"/>
      <c r="AP350" s="351"/>
      <c r="AQ350" s="351"/>
      <c r="AR350" s="351"/>
      <c r="AS350" s="351"/>
      <c r="AT350" s="351"/>
      <c r="AU350" s="351"/>
      <c r="AV350" s="351"/>
      <c r="AW350" s="351"/>
      <c r="AX350" s="351"/>
      <c r="AY350" s="351"/>
      <c r="AZ350" s="351"/>
      <c r="BA350" s="351"/>
      <c r="BB350" s="351"/>
      <c r="BC350" s="351"/>
      <c r="BD350" s="351"/>
      <c r="BE350" s="351"/>
      <c r="BF350" s="351"/>
      <c r="BG350" s="351"/>
      <c r="BH350" s="351"/>
      <c r="BI350" s="351"/>
      <c r="BJ350" s="351"/>
      <c r="BK350" s="351"/>
      <c r="BL350" s="351"/>
      <c r="BM350" s="351"/>
      <c r="BN350" s="351"/>
      <c r="BO350" s="351"/>
      <c r="BP350" s="351"/>
      <c r="BQ350" s="351"/>
      <c r="BR350" s="351"/>
      <c r="BS350" s="351"/>
      <c r="BT350" s="351"/>
      <c r="BU350" s="351"/>
      <c r="BV350" s="351"/>
      <c r="BW350" s="351"/>
      <c r="BX350" s="351"/>
      <c r="BY350" s="351"/>
      <c r="BZ350" s="351"/>
      <c r="CA350" s="351"/>
      <c r="CB350" s="351"/>
      <c r="CC350" s="351"/>
      <c r="CD350" s="351"/>
      <c r="CE350" s="351"/>
      <c r="CF350" s="351"/>
      <c r="CG350" s="351"/>
      <c r="CH350" s="351"/>
      <c r="CI350" s="351"/>
      <c r="CJ350" s="351"/>
      <c r="CK350" s="351"/>
      <c r="CL350" s="351"/>
      <c r="CM350" s="351"/>
      <c r="CN350" s="351"/>
      <c r="CO350" s="351"/>
      <c r="CP350" s="351"/>
      <c r="CQ350" s="351"/>
      <c r="CR350" s="351"/>
      <c r="CS350" s="351"/>
      <c r="CT350" s="351"/>
      <c r="CU350" s="351"/>
      <c r="CV350" s="351"/>
      <c r="CW350" s="351"/>
      <c r="CX350" s="351"/>
      <c r="CY350" s="351"/>
      <c r="CZ350" s="351"/>
      <c r="DA350" s="351"/>
      <c r="DB350" s="351"/>
      <c r="DC350" s="351"/>
      <c r="DD350" s="351"/>
      <c r="DE350" s="351"/>
      <c r="DF350" s="351"/>
      <c r="DG350" s="351"/>
      <c r="DH350" s="351"/>
      <c r="DI350" s="351"/>
      <c r="DJ350" s="351"/>
      <c r="DK350" s="351"/>
      <c r="DL350" s="351"/>
      <c r="DM350" s="351"/>
      <c r="DN350" s="351"/>
      <c r="DO350" s="351"/>
      <c r="DP350" s="351"/>
      <c r="DQ350" s="351"/>
      <c r="DR350" s="351"/>
      <c r="DS350" s="351"/>
      <c r="DT350" s="351"/>
      <c r="DU350" s="351"/>
      <c r="DV350" s="351"/>
      <c r="DW350" s="351"/>
      <c r="DX350" s="351"/>
      <c r="DY350" s="351"/>
      <c r="DZ350" s="351"/>
      <c r="EA350" s="351"/>
      <c r="EB350" s="351"/>
      <c r="EC350" s="351"/>
      <c r="ED350" s="351"/>
      <c r="EE350" s="351"/>
      <c r="EF350" s="351"/>
      <c r="EG350" s="351"/>
      <c r="EH350" s="351"/>
      <c r="EI350" s="351"/>
      <c r="EJ350" s="351"/>
      <c r="EK350" s="351"/>
      <c r="EL350" s="351"/>
      <c r="EM350" s="351"/>
      <c r="EN350" s="351"/>
      <c r="EO350" s="351"/>
      <c r="EP350" s="351"/>
      <c r="EQ350" s="351"/>
      <c r="ER350" s="351"/>
      <c r="ES350" s="351"/>
      <c r="ET350" s="351"/>
      <c r="EU350" s="351"/>
      <c r="EV350" s="351"/>
      <c r="EW350" s="351"/>
      <c r="EX350" s="351"/>
    </row>
    <row r="351" spans="2:154" s="368" customFormat="1">
      <c r="B351" s="220"/>
      <c r="E351" s="220"/>
      <c r="I351" s="220"/>
      <c r="J351" s="351"/>
      <c r="K351" s="351"/>
      <c r="L351" s="351"/>
      <c r="M351" s="351"/>
      <c r="N351" s="351"/>
      <c r="O351" s="351"/>
      <c r="P351" s="351"/>
      <c r="Q351" s="351"/>
      <c r="R351" s="351"/>
      <c r="S351" s="351"/>
      <c r="T351" s="351"/>
      <c r="U351" s="351"/>
      <c r="V351" s="351"/>
      <c r="W351" s="351"/>
      <c r="X351" s="351"/>
      <c r="Y351" s="351"/>
      <c r="Z351" s="351"/>
      <c r="AA351" s="351"/>
      <c r="AB351" s="351"/>
      <c r="AC351" s="351"/>
      <c r="AD351" s="351"/>
      <c r="AE351" s="351"/>
      <c r="AF351" s="351"/>
      <c r="AG351" s="351"/>
      <c r="AH351" s="351"/>
      <c r="AI351" s="351"/>
      <c r="AJ351" s="351"/>
      <c r="AK351" s="351"/>
      <c r="AL351" s="351"/>
      <c r="AM351" s="351"/>
      <c r="AN351" s="351"/>
      <c r="AO351" s="351"/>
      <c r="AP351" s="351"/>
      <c r="AQ351" s="351"/>
      <c r="AR351" s="351"/>
      <c r="AS351" s="351"/>
      <c r="AT351" s="351"/>
      <c r="AU351" s="351"/>
      <c r="AV351" s="351"/>
      <c r="AW351" s="351"/>
      <c r="AX351" s="351"/>
      <c r="AY351" s="351"/>
      <c r="AZ351" s="351"/>
      <c r="BA351" s="351"/>
      <c r="BB351" s="351"/>
      <c r="BC351" s="351"/>
      <c r="BD351" s="351"/>
      <c r="BE351" s="351"/>
      <c r="BF351" s="351"/>
      <c r="BG351" s="351"/>
      <c r="BH351" s="351"/>
      <c r="BI351" s="351"/>
      <c r="BJ351" s="351"/>
      <c r="BK351" s="351"/>
      <c r="BL351" s="351"/>
      <c r="BM351" s="351"/>
      <c r="BN351" s="351"/>
      <c r="BO351" s="351"/>
      <c r="BP351" s="351"/>
      <c r="BQ351" s="351"/>
      <c r="BR351" s="351"/>
      <c r="BS351" s="351"/>
      <c r="BT351" s="351"/>
      <c r="BU351" s="351"/>
      <c r="BV351" s="351"/>
      <c r="BW351" s="351"/>
      <c r="BX351" s="351"/>
      <c r="BY351" s="351"/>
      <c r="BZ351" s="351"/>
      <c r="CA351" s="351"/>
      <c r="CB351" s="351"/>
      <c r="CC351" s="351"/>
      <c r="CD351" s="351"/>
      <c r="CE351" s="351"/>
      <c r="CF351" s="351"/>
      <c r="CG351" s="351"/>
      <c r="CH351" s="351"/>
      <c r="CI351" s="351"/>
      <c r="CJ351" s="351"/>
      <c r="CK351" s="351"/>
      <c r="CL351" s="351"/>
      <c r="CM351" s="351"/>
      <c r="CN351" s="351"/>
      <c r="CO351" s="351"/>
      <c r="CP351" s="351"/>
      <c r="CQ351" s="351"/>
      <c r="CR351" s="351"/>
      <c r="CS351" s="351"/>
      <c r="CT351" s="351"/>
      <c r="CU351" s="351"/>
      <c r="CV351" s="351"/>
      <c r="CW351" s="351"/>
      <c r="CX351" s="351"/>
      <c r="CY351" s="351"/>
      <c r="CZ351" s="351"/>
      <c r="DA351" s="351"/>
      <c r="DB351" s="351"/>
      <c r="DC351" s="351"/>
      <c r="DD351" s="351"/>
      <c r="DE351" s="351"/>
      <c r="DF351" s="351"/>
      <c r="DG351" s="351"/>
      <c r="DH351" s="351"/>
      <c r="DI351" s="351"/>
      <c r="DJ351" s="351"/>
      <c r="DK351" s="351"/>
      <c r="DL351" s="351"/>
      <c r="DM351" s="351"/>
      <c r="DN351" s="351"/>
      <c r="DO351" s="351"/>
      <c r="DP351" s="351"/>
      <c r="DQ351" s="351"/>
      <c r="DR351" s="351"/>
      <c r="DS351" s="351"/>
      <c r="DT351" s="351"/>
      <c r="DU351" s="351"/>
      <c r="DV351" s="351"/>
      <c r="DW351" s="351"/>
      <c r="DX351" s="351"/>
      <c r="DY351" s="351"/>
      <c r="DZ351" s="351"/>
      <c r="EA351" s="351"/>
      <c r="EB351" s="351"/>
      <c r="EC351" s="351"/>
      <c r="ED351" s="351"/>
      <c r="EE351" s="351"/>
      <c r="EF351" s="351"/>
      <c r="EG351" s="351"/>
      <c r="EH351" s="351"/>
      <c r="EI351" s="351"/>
      <c r="EJ351" s="351"/>
      <c r="EK351" s="351"/>
      <c r="EL351" s="351"/>
      <c r="EM351" s="351"/>
      <c r="EN351" s="351"/>
      <c r="EO351" s="351"/>
      <c r="EP351" s="351"/>
      <c r="EQ351" s="351"/>
      <c r="ER351" s="351"/>
      <c r="ES351" s="351"/>
      <c r="ET351" s="351"/>
      <c r="EU351" s="351"/>
      <c r="EV351" s="351"/>
      <c r="EW351" s="351"/>
      <c r="EX351" s="351"/>
    </row>
    <row r="352" spans="2:154" s="368" customFormat="1">
      <c r="B352" s="220"/>
      <c r="E352" s="220"/>
      <c r="I352" s="220"/>
      <c r="J352" s="351"/>
      <c r="K352" s="351"/>
      <c r="L352" s="351"/>
      <c r="M352" s="351"/>
      <c r="N352" s="351"/>
      <c r="O352" s="351"/>
      <c r="P352" s="351"/>
      <c r="Q352" s="351"/>
      <c r="R352" s="351"/>
      <c r="S352" s="351"/>
      <c r="T352" s="351"/>
      <c r="U352" s="351"/>
      <c r="V352" s="351"/>
      <c r="W352" s="351"/>
      <c r="X352" s="351"/>
      <c r="Y352" s="351"/>
      <c r="Z352" s="351"/>
      <c r="AA352" s="351"/>
      <c r="AB352" s="351"/>
      <c r="AC352" s="351"/>
      <c r="AD352" s="351"/>
      <c r="AE352" s="351"/>
      <c r="AF352" s="351"/>
      <c r="AG352" s="351"/>
      <c r="AH352" s="351"/>
      <c r="AI352" s="351"/>
      <c r="AJ352" s="351"/>
      <c r="AK352" s="351"/>
      <c r="AL352" s="351"/>
      <c r="AM352" s="351"/>
      <c r="AN352" s="351"/>
      <c r="AO352" s="351"/>
      <c r="AP352" s="351"/>
      <c r="AQ352" s="351"/>
      <c r="AR352" s="351"/>
      <c r="AS352" s="351"/>
      <c r="AT352" s="351"/>
      <c r="AU352" s="351"/>
      <c r="AV352" s="351"/>
      <c r="AW352" s="351"/>
      <c r="AX352" s="351"/>
      <c r="AY352" s="351"/>
      <c r="AZ352" s="351"/>
      <c r="BA352" s="351"/>
      <c r="BB352" s="351"/>
      <c r="BC352" s="351"/>
      <c r="BD352" s="351"/>
      <c r="BE352" s="351"/>
      <c r="BF352" s="351"/>
      <c r="BG352" s="351"/>
      <c r="BH352" s="351"/>
      <c r="BI352" s="351"/>
      <c r="BJ352" s="351"/>
      <c r="BK352" s="351"/>
      <c r="BL352" s="351"/>
      <c r="BM352" s="351"/>
      <c r="BN352" s="351"/>
      <c r="BO352" s="351"/>
      <c r="BP352" s="351"/>
      <c r="BQ352" s="351"/>
      <c r="BR352" s="351"/>
      <c r="BS352" s="351"/>
      <c r="BT352" s="351"/>
      <c r="BU352" s="351"/>
      <c r="BV352" s="351"/>
      <c r="BW352" s="351"/>
      <c r="BX352" s="351"/>
      <c r="BY352" s="351"/>
      <c r="BZ352" s="351"/>
      <c r="CA352" s="351"/>
      <c r="CB352" s="351"/>
      <c r="CC352" s="351"/>
      <c r="CD352" s="351"/>
      <c r="CE352" s="351"/>
      <c r="CF352" s="351"/>
      <c r="CG352" s="351"/>
      <c r="CH352" s="351"/>
      <c r="CI352" s="351"/>
      <c r="CJ352" s="351"/>
      <c r="CK352" s="351"/>
      <c r="CL352" s="351"/>
      <c r="CM352" s="351"/>
      <c r="CN352" s="351"/>
      <c r="CO352" s="351"/>
      <c r="CP352" s="351"/>
      <c r="CQ352" s="351"/>
      <c r="CR352" s="351"/>
      <c r="CS352" s="351"/>
      <c r="CT352" s="351"/>
      <c r="CU352" s="351"/>
      <c r="CV352" s="351"/>
      <c r="CW352" s="351"/>
      <c r="CX352" s="351"/>
      <c r="CY352" s="351"/>
      <c r="CZ352" s="351"/>
      <c r="DA352" s="351"/>
      <c r="DB352" s="351"/>
      <c r="DC352" s="351"/>
      <c r="DD352" s="351"/>
      <c r="DE352" s="351"/>
      <c r="DF352" s="351"/>
      <c r="DG352" s="351"/>
      <c r="DH352" s="351"/>
      <c r="DI352" s="351"/>
      <c r="DJ352" s="351"/>
      <c r="DK352" s="351"/>
      <c r="DL352" s="351"/>
      <c r="DM352" s="351"/>
      <c r="DN352" s="351"/>
      <c r="DO352" s="351"/>
      <c r="DP352" s="351"/>
      <c r="DQ352" s="351"/>
      <c r="DR352" s="351"/>
      <c r="DS352" s="351"/>
      <c r="DT352" s="351"/>
      <c r="DU352" s="351"/>
      <c r="DV352" s="351"/>
      <c r="DW352" s="351"/>
      <c r="DX352" s="351"/>
      <c r="DY352" s="351"/>
      <c r="DZ352" s="351"/>
      <c r="EA352" s="351"/>
      <c r="EB352" s="351"/>
      <c r="EC352" s="351"/>
      <c r="ED352" s="351"/>
      <c r="EE352" s="351"/>
      <c r="EF352" s="351"/>
      <c r="EG352" s="351"/>
      <c r="EH352" s="351"/>
      <c r="EI352" s="351"/>
      <c r="EJ352" s="351"/>
      <c r="EK352" s="351"/>
      <c r="EL352" s="351"/>
      <c r="EM352" s="351"/>
      <c r="EN352" s="351"/>
      <c r="EO352" s="351"/>
      <c r="EP352" s="351"/>
      <c r="EQ352" s="351"/>
      <c r="ER352" s="351"/>
      <c r="ES352" s="351"/>
      <c r="ET352" s="351"/>
      <c r="EU352" s="351"/>
      <c r="EV352" s="351"/>
      <c r="EW352" s="351"/>
      <c r="EX352" s="351"/>
    </row>
    <row r="353" spans="2:154" s="368" customFormat="1">
      <c r="B353" s="220"/>
      <c r="E353" s="220"/>
      <c r="I353" s="220"/>
      <c r="J353" s="351"/>
      <c r="K353" s="351"/>
      <c r="L353" s="351"/>
      <c r="M353" s="351"/>
      <c r="N353" s="351"/>
      <c r="O353" s="351"/>
      <c r="P353" s="351"/>
      <c r="Q353" s="351"/>
      <c r="R353" s="351"/>
      <c r="S353" s="351"/>
      <c r="T353" s="351"/>
      <c r="U353" s="351"/>
      <c r="V353" s="351"/>
      <c r="W353" s="351"/>
      <c r="X353" s="351"/>
      <c r="Y353" s="351"/>
      <c r="Z353" s="351"/>
      <c r="AA353" s="351"/>
      <c r="AB353" s="351"/>
      <c r="AC353" s="351"/>
      <c r="AD353" s="351"/>
      <c r="AE353" s="351"/>
      <c r="AF353" s="351"/>
      <c r="AG353" s="351"/>
      <c r="AH353" s="351"/>
      <c r="AI353" s="351"/>
      <c r="AJ353" s="351"/>
      <c r="AK353" s="351"/>
      <c r="AL353" s="351"/>
      <c r="AM353" s="351"/>
      <c r="AN353" s="351"/>
      <c r="AO353" s="351"/>
      <c r="AP353" s="351"/>
      <c r="AQ353" s="351"/>
      <c r="AR353" s="351"/>
      <c r="AS353" s="351"/>
      <c r="AT353" s="351"/>
      <c r="AU353" s="351"/>
      <c r="AV353" s="351"/>
      <c r="AW353" s="351"/>
      <c r="AX353" s="351"/>
      <c r="AY353" s="351"/>
      <c r="AZ353" s="351"/>
      <c r="BA353" s="351"/>
      <c r="BB353" s="351"/>
      <c r="BC353" s="351"/>
      <c r="BD353" s="351"/>
      <c r="BE353" s="351"/>
      <c r="BF353" s="351"/>
      <c r="BG353" s="351"/>
      <c r="BH353" s="351"/>
      <c r="BI353" s="351"/>
      <c r="BJ353" s="351"/>
      <c r="BK353" s="351"/>
      <c r="BL353" s="351"/>
      <c r="BM353" s="351"/>
      <c r="BN353" s="351"/>
      <c r="BO353" s="351"/>
      <c r="BP353" s="351"/>
      <c r="BQ353" s="351"/>
      <c r="BR353" s="351"/>
      <c r="BS353" s="351"/>
      <c r="BT353" s="351"/>
      <c r="BU353" s="351"/>
      <c r="BV353" s="351"/>
      <c r="BW353" s="351"/>
      <c r="BX353" s="351"/>
      <c r="BY353" s="351"/>
      <c r="BZ353" s="351"/>
      <c r="CA353" s="351"/>
      <c r="CB353" s="351"/>
      <c r="CC353" s="351"/>
      <c r="CD353" s="351"/>
      <c r="CE353" s="351"/>
      <c r="CF353" s="351"/>
      <c r="CG353" s="351"/>
      <c r="CH353" s="351"/>
      <c r="CI353" s="351"/>
      <c r="CJ353" s="351"/>
      <c r="CK353" s="351"/>
      <c r="CL353" s="351"/>
      <c r="CM353" s="351"/>
      <c r="CN353" s="351"/>
      <c r="CO353" s="351"/>
      <c r="CP353" s="351"/>
      <c r="CQ353" s="351"/>
      <c r="CR353" s="351"/>
      <c r="CS353" s="351"/>
      <c r="CT353" s="351"/>
      <c r="CU353" s="351"/>
      <c r="CV353" s="351"/>
      <c r="CW353" s="351"/>
      <c r="CX353" s="351"/>
      <c r="CY353" s="351"/>
      <c r="CZ353" s="351"/>
      <c r="DA353" s="351"/>
      <c r="DB353" s="351"/>
      <c r="DC353" s="351"/>
      <c r="DD353" s="351"/>
      <c r="DE353" s="351"/>
      <c r="DF353" s="351"/>
      <c r="DG353" s="351"/>
      <c r="DH353" s="351"/>
      <c r="DI353" s="351"/>
      <c r="DJ353" s="351"/>
      <c r="DK353" s="351"/>
      <c r="DL353" s="351"/>
      <c r="DM353" s="351"/>
      <c r="DN353" s="351"/>
      <c r="DO353" s="351"/>
      <c r="DP353" s="351"/>
      <c r="DQ353" s="351"/>
      <c r="DR353" s="351"/>
      <c r="DS353" s="351"/>
      <c r="DT353" s="351"/>
      <c r="DU353" s="351"/>
      <c r="DV353" s="351"/>
      <c r="DW353" s="351"/>
      <c r="DX353" s="351"/>
      <c r="DY353" s="351"/>
      <c r="DZ353" s="351"/>
      <c r="EA353" s="351"/>
      <c r="EB353" s="351"/>
      <c r="EC353" s="351"/>
      <c r="ED353" s="351"/>
      <c r="EE353" s="351"/>
      <c r="EF353" s="351"/>
      <c r="EG353" s="351"/>
      <c r="EH353" s="351"/>
      <c r="EI353" s="351"/>
      <c r="EJ353" s="351"/>
      <c r="EK353" s="351"/>
      <c r="EL353" s="351"/>
      <c r="EM353" s="351"/>
      <c r="EN353" s="351"/>
      <c r="EO353" s="351"/>
      <c r="EP353" s="351"/>
      <c r="EQ353" s="351"/>
      <c r="ER353" s="351"/>
      <c r="ES353" s="351"/>
      <c r="ET353" s="351"/>
      <c r="EU353" s="351"/>
      <c r="EV353" s="351"/>
      <c r="EW353" s="351"/>
      <c r="EX353" s="351"/>
    </row>
    <row r="354" spans="2:154" s="368" customFormat="1">
      <c r="B354" s="220"/>
      <c r="E354" s="220"/>
      <c r="I354" s="220"/>
      <c r="J354" s="351"/>
      <c r="K354" s="351"/>
      <c r="L354" s="351"/>
      <c r="M354" s="351"/>
      <c r="N354" s="351"/>
      <c r="O354" s="351"/>
      <c r="P354" s="351"/>
      <c r="Q354" s="351"/>
      <c r="R354" s="351"/>
      <c r="S354" s="351"/>
      <c r="T354" s="351"/>
      <c r="U354" s="351"/>
      <c r="V354" s="351"/>
      <c r="W354" s="351"/>
      <c r="X354" s="351"/>
      <c r="Y354" s="351"/>
      <c r="Z354" s="351"/>
      <c r="AA354" s="351"/>
      <c r="AB354" s="351"/>
      <c r="AC354" s="351"/>
      <c r="AD354" s="351"/>
      <c r="AE354" s="351"/>
      <c r="AF354" s="351"/>
      <c r="AG354" s="351"/>
      <c r="AH354" s="351"/>
      <c r="AI354" s="351"/>
      <c r="AJ354" s="351"/>
      <c r="AK354" s="351"/>
      <c r="AL354" s="351"/>
      <c r="AM354" s="351"/>
      <c r="AN354" s="351"/>
      <c r="AO354" s="351"/>
      <c r="AP354" s="351"/>
      <c r="AQ354" s="351"/>
      <c r="AR354" s="351"/>
      <c r="AS354" s="351"/>
      <c r="AT354" s="351"/>
      <c r="AU354" s="351"/>
      <c r="AV354" s="351"/>
      <c r="AW354" s="351"/>
      <c r="AX354" s="351"/>
      <c r="AY354" s="351"/>
      <c r="AZ354" s="351"/>
      <c r="BA354" s="351"/>
      <c r="BB354" s="351"/>
      <c r="BC354" s="351"/>
      <c r="BD354" s="351"/>
      <c r="BE354" s="351"/>
      <c r="BF354" s="351"/>
      <c r="BG354" s="351"/>
      <c r="BH354" s="351"/>
      <c r="BI354" s="351"/>
      <c r="BJ354" s="351"/>
      <c r="BK354" s="351"/>
      <c r="BL354" s="351"/>
      <c r="BM354" s="351"/>
      <c r="BN354" s="351"/>
      <c r="BO354" s="351"/>
      <c r="BP354" s="351"/>
      <c r="BQ354" s="351"/>
      <c r="BR354" s="351"/>
      <c r="BS354" s="351"/>
      <c r="BT354" s="351"/>
      <c r="BU354" s="351"/>
      <c r="BV354" s="351"/>
      <c r="BW354" s="351"/>
      <c r="BX354" s="351"/>
      <c r="BY354" s="351"/>
      <c r="BZ354" s="351"/>
      <c r="CA354" s="351"/>
      <c r="CB354" s="351"/>
      <c r="CC354" s="351"/>
      <c r="CD354" s="351"/>
      <c r="CE354" s="351"/>
      <c r="CF354" s="351"/>
      <c r="CG354" s="351"/>
      <c r="CH354" s="351"/>
      <c r="CI354" s="351"/>
      <c r="CJ354" s="351"/>
      <c r="CK354" s="351"/>
      <c r="CL354" s="351"/>
      <c r="CM354" s="351"/>
      <c r="CN354" s="351"/>
      <c r="CO354" s="351"/>
      <c r="CP354" s="351"/>
      <c r="CQ354" s="351"/>
      <c r="CR354" s="351"/>
      <c r="CS354" s="351"/>
      <c r="CT354" s="351"/>
      <c r="CU354" s="351"/>
      <c r="CV354" s="351"/>
      <c r="CW354" s="351"/>
      <c r="CX354" s="351"/>
      <c r="CY354" s="351"/>
      <c r="CZ354" s="351"/>
      <c r="DA354" s="351"/>
      <c r="DB354" s="351"/>
      <c r="DC354" s="351"/>
      <c r="DD354" s="351"/>
      <c r="DE354" s="351"/>
      <c r="DF354" s="351"/>
      <c r="DG354" s="351"/>
      <c r="DH354" s="351"/>
      <c r="DI354" s="351"/>
      <c r="DJ354" s="351"/>
      <c r="DK354" s="351"/>
      <c r="DL354" s="351"/>
      <c r="DM354" s="351"/>
      <c r="DN354" s="351"/>
      <c r="DO354" s="351"/>
      <c r="DP354" s="351"/>
      <c r="DQ354" s="351"/>
      <c r="DR354" s="351"/>
      <c r="DS354" s="351"/>
      <c r="DT354" s="351"/>
      <c r="DU354" s="351"/>
      <c r="DV354" s="351"/>
      <c r="DW354" s="351"/>
      <c r="DX354" s="351"/>
      <c r="DY354" s="351"/>
      <c r="DZ354" s="351"/>
      <c r="EA354" s="351"/>
      <c r="EB354" s="351"/>
      <c r="EC354" s="351"/>
      <c r="ED354" s="351"/>
      <c r="EE354" s="351"/>
      <c r="EF354" s="351"/>
      <c r="EG354" s="351"/>
      <c r="EH354" s="351"/>
      <c r="EI354" s="351"/>
      <c r="EJ354" s="351"/>
      <c r="EK354" s="351"/>
      <c r="EL354" s="351"/>
      <c r="EM354" s="351"/>
      <c r="EN354" s="351"/>
      <c r="EO354" s="351"/>
      <c r="EP354" s="351"/>
      <c r="EQ354" s="351"/>
      <c r="ER354" s="351"/>
      <c r="ES354" s="351"/>
      <c r="ET354" s="351"/>
      <c r="EU354" s="351"/>
      <c r="EV354" s="351"/>
      <c r="EW354" s="351"/>
      <c r="EX354" s="351"/>
    </row>
  </sheetData>
  <mergeCells count="6">
    <mergeCell ref="I5:I6"/>
    <mergeCell ref="G5:H6"/>
    <mergeCell ref="A5:A6"/>
    <mergeCell ref="B5:D5"/>
    <mergeCell ref="E5:E6"/>
    <mergeCell ref="F5:F6"/>
  </mergeCells>
  <printOptions gridLines="1"/>
  <pageMargins left="1.42" right="0.24" top="0.46" bottom="0.32" header="0.17" footer="0.17"/>
  <pageSetup paperSize="9" scale="70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Q101"/>
  <sheetViews>
    <sheetView zoomScale="118" zoomScaleNormal="118" zoomScaleSheetLayoutView="80" workbookViewId="0">
      <pane xSplit="1" ySplit="5" topLeftCell="B36" activePane="bottomRight" state="frozen"/>
      <selection pane="topRight" activeCell="B1" sqref="B1"/>
      <selection pane="bottomLeft" activeCell="A7" sqref="A7"/>
      <selection pane="bottomRight" activeCell="F26" sqref="F26"/>
    </sheetView>
  </sheetViews>
  <sheetFormatPr defaultRowHeight="12.75"/>
  <cols>
    <col min="1" max="1" width="17.140625" style="220" customWidth="1"/>
    <col min="2" max="2" width="11.5703125" style="220" customWidth="1"/>
    <col min="3" max="6" width="10.7109375" style="220" customWidth="1"/>
    <col min="7" max="7" width="10.28515625" style="220" hidden="1" customWidth="1"/>
    <col min="8" max="8" width="10.140625" style="220" customWidth="1"/>
    <col min="9" max="9" width="10.42578125" style="220" customWidth="1"/>
    <col min="10" max="10" width="8.5703125" style="220" customWidth="1"/>
    <col min="11" max="11" width="8.42578125" style="220" customWidth="1"/>
    <col min="12" max="12" width="10.7109375" style="220" hidden="1" customWidth="1"/>
    <col min="13" max="13" width="10.7109375" style="220" customWidth="1"/>
    <col min="14" max="14" width="10.7109375" style="220" hidden="1" customWidth="1"/>
    <col min="15" max="15" width="10.7109375" style="220" customWidth="1"/>
    <col min="16" max="16384" width="9.140625" style="5"/>
  </cols>
  <sheetData>
    <row r="1" spans="1:17" s="335" customFormat="1" ht="16.5" customHeight="1">
      <c r="A1" s="334" t="str">
        <f>[2]SUM!A1</f>
        <v>CY 2018 ALLOTMENT RELEASES</v>
      </c>
      <c r="B1" s="334"/>
      <c r="C1" s="334"/>
      <c r="O1" s="336"/>
    </row>
    <row r="2" spans="1:17" s="335" customFormat="1">
      <c r="A2" s="337" t="s">
        <v>305</v>
      </c>
      <c r="B2" s="337"/>
      <c r="C2" s="337"/>
    </row>
    <row r="3" spans="1:17" s="335" customFormat="1" ht="15" customHeight="1">
      <c r="A3" s="334" t="str">
        <f>[2]SUM!A3</f>
        <v>JANUARY 1-JULY 31, 2018</v>
      </c>
      <c r="B3" s="334"/>
      <c r="C3" s="334"/>
      <c r="E3" s="1"/>
      <c r="F3" s="1"/>
    </row>
    <row r="4" spans="1:17" s="335" customFormat="1">
      <c r="A4" s="334" t="s">
        <v>1</v>
      </c>
      <c r="B4" s="334"/>
      <c r="C4" s="334"/>
      <c r="E4" s="1"/>
      <c r="F4" s="1"/>
    </row>
    <row r="5" spans="1:17" s="376" customFormat="1" ht="54.75" customHeight="1">
      <c r="A5" s="373" t="s">
        <v>2</v>
      </c>
      <c r="B5" s="374" t="s">
        <v>306</v>
      </c>
      <c r="C5" s="374" t="s">
        <v>307</v>
      </c>
      <c r="D5" s="374" t="s">
        <v>308</v>
      </c>
      <c r="E5" s="374" t="s">
        <v>309</v>
      </c>
      <c r="F5" s="374" t="s">
        <v>310</v>
      </c>
      <c r="G5" s="374" t="s">
        <v>311</v>
      </c>
      <c r="H5" s="374" t="s">
        <v>312</v>
      </c>
      <c r="I5" s="374" t="s">
        <v>313</v>
      </c>
      <c r="J5" s="373" t="s">
        <v>314</v>
      </c>
      <c r="K5" s="374" t="s">
        <v>315</v>
      </c>
      <c r="L5" s="374" t="s">
        <v>316</v>
      </c>
      <c r="M5" s="375" t="s">
        <v>317</v>
      </c>
      <c r="N5" s="374" t="s">
        <v>318</v>
      </c>
      <c r="O5" s="374" t="s">
        <v>42</v>
      </c>
    </row>
    <row r="6" spans="1:17" ht="12.95" customHeight="1">
      <c r="A6" s="196" t="s">
        <v>252</v>
      </c>
      <c r="B6" s="43">
        <f>[2]AUTO!F7</f>
        <v>532833</v>
      </c>
      <c r="C6" s="43">
        <f>[2]AUTO!K7</f>
        <v>0</v>
      </c>
      <c r="D6" s="43">
        <f>[2]AUTO!N7</f>
        <v>0</v>
      </c>
      <c r="E6" s="43">
        <f>[2]AUTO!S7</f>
        <v>0</v>
      </c>
      <c r="F6" s="43"/>
      <c r="G6" s="43">
        <f>[2]AUTO!AD7</f>
        <v>0</v>
      </c>
      <c r="H6" s="43">
        <f>[2]AUTO!AE7</f>
        <v>0</v>
      </c>
      <c r="I6" s="43">
        <f>[2]AUTO!AF7</f>
        <v>0</v>
      </c>
      <c r="J6" s="43">
        <f>[2]AUTO!AG7</f>
        <v>0</v>
      </c>
      <c r="K6" s="43">
        <f>[2]AUTO!AJ7</f>
        <v>0</v>
      </c>
      <c r="L6" s="43">
        <f>[2]AUTO!AM7</f>
        <v>0</v>
      </c>
      <c r="M6" s="43">
        <f>[2]AUTO!AQ7</f>
        <v>0</v>
      </c>
      <c r="N6" s="43">
        <f>[2]AUTO!AR7</f>
        <v>0</v>
      </c>
      <c r="O6" s="43">
        <f t="shared" ref="O6:O11" si="0">SUM(B6:N6)</f>
        <v>532833</v>
      </c>
      <c r="Q6" s="5">
        <f>O6-[2]AUTO!BA7</f>
        <v>0</v>
      </c>
    </row>
    <row r="7" spans="1:17" ht="12.95" customHeight="1">
      <c r="A7" s="21" t="s">
        <v>253</v>
      </c>
      <c r="B7" s="43">
        <f>[2]AUTO!F8</f>
        <v>40756</v>
      </c>
      <c r="C7" s="43">
        <f>[2]AUTO!K8</f>
        <v>0</v>
      </c>
      <c r="D7" s="43">
        <f>[2]AUTO!N8</f>
        <v>0</v>
      </c>
      <c r="E7" s="43">
        <f>[2]AUTO!S8</f>
        <v>0</v>
      </c>
      <c r="F7" s="43"/>
      <c r="G7" s="43">
        <f>[2]AUTO!AD8</f>
        <v>0</v>
      </c>
      <c r="H7" s="43">
        <f>[2]AUTO!AE8</f>
        <v>480</v>
      </c>
      <c r="I7" s="43">
        <f>[2]AUTO!AF8</f>
        <v>0</v>
      </c>
      <c r="J7" s="43">
        <f>[2]AUTO!AG8</f>
        <v>0</v>
      </c>
      <c r="K7" s="43">
        <f>[2]AUTO!AJ8</f>
        <v>0</v>
      </c>
      <c r="L7" s="43">
        <f>[2]AUTO!AM8</f>
        <v>0</v>
      </c>
      <c r="M7" s="43">
        <f>[2]AUTO!AQ8</f>
        <v>0</v>
      </c>
      <c r="N7" s="43">
        <f>[2]AUTO!AR8</f>
        <v>0</v>
      </c>
      <c r="O7" s="43">
        <f t="shared" si="0"/>
        <v>41236</v>
      </c>
      <c r="Q7" s="5">
        <f>O7-[2]AUTO!BA8</f>
        <v>0</v>
      </c>
    </row>
    <row r="8" spans="1:17" ht="12.95" customHeight="1">
      <c r="A8" s="21" t="s">
        <v>254</v>
      </c>
      <c r="B8" s="43">
        <f>[2]AUTO!F9</f>
        <v>7044</v>
      </c>
      <c r="C8" s="43">
        <f>[2]AUTO!K9</f>
        <v>0</v>
      </c>
      <c r="D8" s="43">
        <f>[2]AUTO!N9</f>
        <v>0</v>
      </c>
      <c r="E8" s="43">
        <f>[2]AUTO!S9</f>
        <v>0</v>
      </c>
      <c r="F8" s="43"/>
      <c r="G8" s="43">
        <f>[2]AUTO!AD9</f>
        <v>0</v>
      </c>
      <c r="H8" s="43">
        <f>[2]AUTO!AE9</f>
        <v>0</v>
      </c>
      <c r="I8" s="43">
        <f>[2]AUTO!AF9</f>
        <v>0</v>
      </c>
      <c r="J8" s="43">
        <f>[2]AUTO!AG9</f>
        <v>0</v>
      </c>
      <c r="K8" s="43">
        <f>[2]AUTO!AJ9</f>
        <v>0</v>
      </c>
      <c r="L8" s="43">
        <f>[2]AUTO!AM9</f>
        <v>0</v>
      </c>
      <c r="M8" s="43">
        <f>[2]AUTO!AQ9</f>
        <v>0</v>
      </c>
      <c r="N8" s="43">
        <f>[2]AUTO!AR9</f>
        <v>0</v>
      </c>
      <c r="O8" s="43">
        <f t="shared" si="0"/>
        <v>7044</v>
      </c>
      <c r="Q8" s="5">
        <f>O8-[2]AUTO!BA9</f>
        <v>0</v>
      </c>
    </row>
    <row r="9" spans="1:17" ht="12.95" customHeight="1">
      <c r="A9" s="21" t="s">
        <v>255</v>
      </c>
      <c r="B9" s="43">
        <f>[2]AUTO!F10</f>
        <v>341882</v>
      </c>
      <c r="C9" s="43">
        <f>[2]AUTO!K10</f>
        <v>0</v>
      </c>
      <c r="D9" s="43">
        <f>[2]AUTO!N10</f>
        <v>0</v>
      </c>
      <c r="E9" s="43">
        <f>[2]AUTO!S10</f>
        <v>0</v>
      </c>
      <c r="F9" s="43"/>
      <c r="G9" s="43">
        <f>[2]AUTO!AD10</f>
        <v>0</v>
      </c>
      <c r="H9" s="43">
        <f>[2]AUTO!AE10</f>
        <v>0</v>
      </c>
      <c r="I9" s="43">
        <f>[2]AUTO!AF10</f>
        <v>0</v>
      </c>
      <c r="J9" s="43">
        <f>[2]AUTO!AG10</f>
        <v>0</v>
      </c>
      <c r="K9" s="43">
        <f>[2]AUTO!AJ10</f>
        <v>0</v>
      </c>
      <c r="L9" s="43">
        <f>[2]AUTO!AM10</f>
        <v>0</v>
      </c>
      <c r="M9" s="43">
        <f>[2]AUTO!AQ10</f>
        <v>0</v>
      </c>
      <c r="N9" s="43">
        <f>[2]AUTO!AR10</f>
        <v>0</v>
      </c>
      <c r="O9" s="43">
        <f t="shared" si="0"/>
        <v>341882</v>
      </c>
      <c r="Q9" s="5">
        <f>O9-[2]AUTO!BA10</f>
        <v>0</v>
      </c>
    </row>
    <row r="10" spans="1:17" ht="12.95" customHeight="1">
      <c r="A10" s="21" t="s">
        <v>256</v>
      </c>
      <c r="B10" s="43">
        <f>[2]AUTO!F11</f>
        <v>371466</v>
      </c>
      <c r="C10" s="43">
        <f>[2]AUTO!K11</f>
        <v>31262</v>
      </c>
      <c r="D10" s="43">
        <f>[2]AUTO!N11</f>
        <v>0</v>
      </c>
      <c r="E10" s="43">
        <f>[2]AUTO!S11</f>
        <v>1368135</v>
      </c>
      <c r="F10" s="43"/>
      <c r="G10" s="43">
        <f>[2]AUTO!AD11</f>
        <v>0</v>
      </c>
      <c r="H10" s="43">
        <f>[2]AUTO!AE11</f>
        <v>0</v>
      </c>
      <c r="I10" s="43">
        <f>[2]AUTO!AF11</f>
        <v>0</v>
      </c>
      <c r="J10" s="43">
        <f>[2]AUTO!AG11</f>
        <v>0</v>
      </c>
      <c r="K10" s="43">
        <f>[2]AUTO!AJ11</f>
        <v>0</v>
      </c>
      <c r="L10" s="43">
        <f>[2]AUTO!AM11</f>
        <v>0</v>
      </c>
      <c r="M10" s="43">
        <f>[2]AUTO!AQ11</f>
        <v>0</v>
      </c>
      <c r="N10" s="43">
        <f>[2]AUTO!AR11</f>
        <v>0</v>
      </c>
      <c r="O10" s="43">
        <f t="shared" si="0"/>
        <v>1770863</v>
      </c>
      <c r="Q10" s="5">
        <f>O10-[2]AUTO!BA11</f>
        <v>0</v>
      </c>
    </row>
    <row r="11" spans="1:17" ht="12.95" customHeight="1">
      <c r="A11" s="21" t="s">
        <v>257</v>
      </c>
      <c r="B11" s="43">
        <f>[2]AUTO!F12</f>
        <v>449438</v>
      </c>
      <c r="C11" s="43">
        <f>[2]AUTO!K12</f>
        <v>0</v>
      </c>
      <c r="D11" s="43">
        <f>[2]AUTO!N12</f>
        <v>0</v>
      </c>
      <c r="E11" s="43">
        <f>[2]AUTO!S12</f>
        <v>0</v>
      </c>
      <c r="F11" s="43"/>
      <c r="G11" s="43">
        <f>[2]AUTO!AD12</f>
        <v>0</v>
      </c>
      <c r="H11" s="43">
        <f>[2]AUTO!AE12</f>
        <v>0</v>
      </c>
      <c r="I11" s="43">
        <f>[2]AUTO!AF12</f>
        <v>0</v>
      </c>
      <c r="J11" s="43">
        <f>[2]AUTO!AG12</f>
        <v>0</v>
      </c>
      <c r="K11" s="43">
        <f>[2]AUTO!AJ12</f>
        <v>0</v>
      </c>
      <c r="L11" s="43">
        <f>[2]AUTO!AM12</f>
        <v>0</v>
      </c>
      <c r="M11" s="43">
        <f>[2]AUTO!AQ12</f>
        <v>0</v>
      </c>
      <c r="N11" s="43">
        <f>[2]AUTO!AR12</f>
        <v>0</v>
      </c>
      <c r="O11" s="43">
        <f t="shared" si="0"/>
        <v>449438</v>
      </c>
      <c r="Q11" s="5">
        <f>O11-[2]AUTO!BA12</f>
        <v>0</v>
      </c>
    </row>
    <row r="12" spans="1:17" ht="12.95" customHeight="1">
      <c r="A12" s="81" t="s">
        <v>258</v>
      </c>
      <c r="B12" s="43">
        <f t="shared" ref="B12:N12" si="1">+B13+B14</f>
        <v>28142606</v>
      </c>
      <c r="C12" s="43">
        <f t="shared" si="1"/>
        <v>48326</v>
      </c>
      <c r="D12" s="43">
        <f t="shared" si="1"/>
        <v>48</v>
      </c>
      <c r="E12" s="43">
        <f t="shared" si="1"/>
        <v>409694</v>
      </c>
      <c r="F12" s="43"/>
      <c r="G12" s="43">
        <f t="shared" si="1"/>
        <v>0</v>
      </c>
      <c r="H12" s="43">
        <f t="shared" si="1"/>
        <v>0</v>
      </c>
      <c r="I12" s="43">
        <f t="shared" si="1"/>
        <v>0</v>
      </c>
      <c r="J12" s="43">
        <f t="shared" si="1"/>
        <v>0</v>
      </c>
      <c r="K12" s="43">
        <f t="shared" si="1"/>
        <v>0</v>
      </c>
      <c r="L12" s="43">
        <f t="shared" si="1"/>
        <v>0</v>
      </c>
      <c r="M12" s="43">
        <f t="shared" si="1"/>
        <v>0</v>
      </c>
      <c r="N12" s="43">
        <f t="shared" si="1"/>
        <v>0</v>
      </c>
      <c r="O12" s="43">
        <f>+O13+O14</f>
        <v>28600674</v>
      </c>
      <c r="Q12" s="5">
        <f>O12-[2]AUTO!BA13</f>
        <v>0</v>
      </c>
    </row>
    <row r="13" spans="1:17" hidden="1">
      <c r="A13" s="81" t="s">
        <v>259</v>
      </c>
      <c r="B13" s="43">
        <f>[2]AUTO!F14</f>
        <v>52557</v>
      </c>
      <c r="C13" s="43">
        <f>[2]AUTO!K14</f>
        <v>48326</v>
      </c>
      <c r="D13" s="43">
        <f>[2]AUTO!N14</f>
        <v>48</v>
      </c>
      <c r="E13" s="43">
        <f>[2]AUTO!S14</f>
        <v>409694</v>
      </c>
      <c r="F13" s="43"/>
      <c r="G13" s="43">
        <f>[2]AUTO!AD14</f>
        <v>0</v>
      </c>
      <c r="H13" s="43">
        <f>[2]AUTO!AE14</f>
        <v>0</v>
      </c>
      <c r="I13" s="43">
        <f>[2]AUTO!AF14</f>
        <v>0</v>
      </c>
      <c r="J13" s="43">
        <f>[2]AUTO!AG14</f>
        <v>0</v>
      </c>
      <c r="K13" s="43">
        <f>[2]AUTO!AJ14</f>
        <v>0</v>
      </c>
      <c r="L13" s="43">
        <f>[2]AUTO!AM14</f>
        <v>0</v>
      </c>
      <c r="M13" s="43">
        <f>[2]AUTO!AQ14</f>
        <v>0</v>
      </c>
      <c r="N13" s="43">
        <f>[2]AUTO!AR14</f>
        <v>0</v>
      </c>
      <c r="O13" s="43">
        <f t="shared" ref="O13:O19" si="2">SUM(B13:N13)</f>
        <v>510625</v>
      </c>
      <c r="Q13" s="5">
        <f>O13-[2]AUTO!BA14</f>
        <v>0</v>
      </c>
    </row>
    <row r="14" spans="1:17" hidden="1">
      <c r="A14" s="81" t="s">
        <v>260</v>
      </c>
      <c r="B14" s="43">
        <f>[2]AUTO!F15</f>
        <v>28090049</v>
      </c>
      <c r="C14" s="43">
        <f>[2]AUTO!K15</f>
        <v>0</v>
      </c>
      <c r="D14" s="43">
        <f>[2]AUTO!N15</f>
        <v>0</v>
      </c>
      <c r="E14" s="43">
        <f>[2]AUTO!S15</f>
        <v>0</v>
      </c>
      <c r="F14" s="43"/>
      <c r="G14" s="43">
        <f>[2]AUTO!AD15</f>
        <v>0</v>
      </c>
      <c r="H14" s="43">
        <f>[2]AUTO!AE15</f>
        <v>0</v>
      </c>
      <c r="I14" s="43">
        <f>[2]AUTO!AF15</f>
        <v>0</v>
      </c>
      <c r="J14" s="43">
        <f>[2]AUTO!AG15</f>
        <v>0</v>
      </c>
      <c r="K14" s="43">
        <f>[2]AUTO!AJ15</f>
        <v>0</v>
      </c>
      <c r="L14" s="43">
        <f>[2]AUTO!AM15</f>
        <v>0</v>
      </c>
      <c r="M14" s="43">
        <f>[2]AUTO!AQ15</f>
        <v>0</v>
      </c>
      <c r="N14" s="43">
        <f>[2]AUTO!AR15</f>
        <v>0</v>
      </c>
      <c r="O14" s="43">
        <f t="shared" si="2"/>
        <v>28090049</v>
      </c>
      <c r="Q14" s="5">
        <f>O14-[2]AUTO!BA15</f>
        <v>0</v>
      </c>
    </row>
    <row r="15" spans="1:17">
      <c r="A15" s="81" t="s">
        <v>261</v>
      </c>
      <c r="B15" s="43">
        <f>[2]AUTO!F16</f>
        <v>3222070</v>
      </c>
      <c r="C15" s="43">
        <f>[2]AUTO!K16</f>
        <v>0</v>
      </c>
      <c r="D15" s="43">
        <f>[2]AUTO!N16</f>
        <v>0</v>
      </c>
      <c r="E15" s="43">
        <f>[2]AUTO!S16</f>
        <v>0</v>
      </c>
      <c r="F15" s="43"/>
      <c r="G15" s="43">
        <f>[2]AUTO!AD16</f>
        <v>0</v>
      </c>
      <c r="H15" s="43">
        <f>[2]AUTO!AE16</f>
        <v>0</v>
      </c>
      <c r="I15" s="43">
        <f>[2]AUTO!AF16</f>
        <v>0</v>
      </c>
      <c r="J15" s="43">
        <f>[2]AUTO!AG16</f>
        <v>0</v>
      </c>
      <c r="K15" s="43">
        <f>[2]AUTO!AJ16</f>
        <v>0</v>
      </c>
      <c r="L15" s="43">
        <f>[2]AUTO!AM16</f>
        <v>0</v>
      </c>
      <c r="M15" s="43">
        <f>[2]AUTO!AQ16</f>
        <v>0</v>
      </c>
      <c r="N15" s="43">
        <f>[2]AUTO!AR16</f>
        <v>0</v>
      </c>
      <c r="O15" s="43">
        <f t="shared" si="2"/>
        <v>3222070</v>
      </c>
      <c r="Q15" s="5">
        <f>O15-[2]AUTO!BA16</f>
        <v>0</v>
      </c>
    </row>
    <row r="16" spans="1:17">
      <c r="A16" s="81" t="s">
        <v>262</v>
      </c>
      <c r="B16" s="43">
        <f>[2]AUTO!F17</f>
        <v>42278</v>
      </c>
      <c r="C16" s="43">
        <f>[2]AUTO!K17</f>
        <v>0</v>
      </c>
      <c r="D16" s="43">
        <f>[2]AUTO!N17</f>
        <v>2844</v>
      </c>
      <c r="E16" s="43">
        <f>[2]AUTO!S17</f>
        <v>996578</v>
      </c>
      <c r="F16" s="43"/>
      <c r="G16" s="43">
        <f>[2]AUTO!AD17</f>
        <v>0</v>
      </c>
      <c r="H16" s="43">
        <f>[2]AUTO!AE17</f>
        <v>0</v>
      </c>
      <c r="I16" s="43">
        <f>[2]AUTO!AF17</f>
        <v>0</v>
      </c>
      <c r="J16" s="43">
        <f>[2]AUTO!AG17</f>
        <v>0</v>
      </c>
      <c r="K16" s="43">
        <f>[2]AUTO!AJ17</f>
        <v>0</v>
      </c>
      <c r="L16" s="43">
        <f>[2]AUTO!AM17</f>
        <v>0</v>
      </c>
      <c r="M16" s="43">
        <f>[2]AUTO!AQ17</f>
        <v>0</v>
      </c>
      <c r="N16" s="43">
        <f>[2]AUTO!AR17</f>
        <v>0</v>
      </c>
      <c r="O16" s="43">
        <f t="shared" si="2"/>
        <v>1041700</v>
      </c>
      <c r="Q16" s="5">
        <f>O16-[2]AUTO!BA17</f>
        <v>0</v>
      </c>
    </row>
    <row r="17" spans="1:17">
      <c r="A17" s="81" t="s">
        <v>263</v>
      </c>
      <c r="B17" s="43">
        <f>[2]AUTO!F18</f>
        <v>667196</v>
      </c>
      <c r="C17" s="43">
        <f>[2]AUTO!K18</f>
        <v>34599</v>
      </c>
      <c r="D17" s="43">
        <f>[2]AUTO!N18</f>
        <v>347</v>
      </c>
      <c r="E17" s="43">
        <f>[2]AUTO!S18</f>
        <v>131323</v>
      </c>
      <c r="F17" s="43"/>
      <c r="G17" s="43">
        <f>[2]AUTO!AD18</f>
        <v>0</v>
      </c>
      <c r="H17" s="43">
        <f>[2]AUTO!AE18</f>
        <v>0</v>
      </c>
      <c r="I17" s="43">
        <f>[2]AUTO!AF18</f>
        <v>0</v>
      </c>
      <c r="J17" s="43">
        <f>[2]AUTO!AG18</f>
        <v>0</v>
      </c>
      <c r="K17" s="43">
        <f>[2]AUTO!AJ18</f>
        <v>0</v>
      </c>
      <c r="L17" s="43">
        <f>[2]AUTO!AM18</f>
        <v>0</v>
      </c>
      <c r="M17" s="43">
        <f>[2]AUTO!AQ18</f>
        <v>0</v>
      </c>
      <c r="N17" s="43">
        <f>[2]AUTO!AR18</f>
        <v>0</v>
      </c>
      <c r="O17" s="43">
        <f t="shared" si="2"/>
        <v>833465</v>
      </c>
      <c r="Q17" s="5">
        <f>O17-[2]AUTO!BA18</f>
        <v>0</v>
      </c>
    </row>
    <row r="18" spans="1:17">
      <c r="A18" s="81" t="s">
        <v>264</v>
      </c>
      <c r="B18" s="43">
        <f>[2]AUTO!F19</f>
        <v>602265</v>
      </c>
      <c r="C18" s="43">
        <f>[2]AUTO!K19</f>
        <v>244850</v>
      </c>
      <c r="D18" s="43">
        <f>[2]AUTO!N19</f>
        <v>5579058</v>
      </c>
      <c r="E18" s="43">
        <f>[2]AUTO!S19</f>
        <v>716642</v>
      </c>
      <c r="F18" s="43"/>
      <c r="G18" s="43">
        <f>[2]AUTO!AD19</f>
        <v>0</v>
      </c>
      <c r="H18" s="43">
        <f>[2]AUTO!AE19</f>
        <v>0</v>
      </c>
      <c r="I18" s="43">
        <f>[2]AUTO!AF19</f>
        <v>0</v>
      </c>
      <c r="J18" s="43">
        <f>[2]AUTO!AG19</f>
        <v>0</v>
      </c>
      <c r="K18" s="43">
        <f>[2]AUTO!AJ19</f>
        <v>0</v>
      </c>
      <c r="L18" s="43">
        <f>[2]AUTO!AM19</f>
        <v>0</v>
      </c>
      <c r="M18" s="43">
        <f>[2]AUTO!AQ19</f>
        <v>0</v>
      </c>
      <c r="N18" s="43">
        <f>[2]AUTO!AR19</f>
        <v>0</v>
      </c>
      <c r="O18" s="43">
        <f t="shared" si="2"/>
        <v>7142815</v>
      </c>
      <c r="Q18" s="5">
        <f>O18-[2]AUTO!BA19</f>
        <v>0</v>
      </c>
    </row>
    <row r="19" spans="1:17">
      <c r="A19" s="81" t="s">
        <v>265</v>
      </c>
      <c r="B19" s="43">
        <f>[2]AUTO!F20</f>
        <v>143199</v>
      </c>
      <c r="C19" s="43">
        <f>[2]AUTO!K20</f>
        <v>0</v>
      </c>
      <c r="D19" s="43">
        <f>[2]AUTO!N20</f>
        <v>0</v>
      </c>
      <c r="E19" s="43">
        <f>[2]AUTO!S20</f>
        <v>0</v>
      </c>
      <c r="F19" s="43"/>
      <c r="G19" s="43">
        <f>[2]AUTO!AD20</f>
        <v>0</v>
      </c>
      <c r="H19" s="43">
        <f>[2]AUTO!AE20</f>
        <v>0</v>
      </c>
      <c r="I19" s="43">
        <f>[2]AUTO!AF20</f>
        <v>0</v>
      </c>
      <c r="J19" s="43">
        <f>[2]AUTO!AG20</f>
        <v>0</v>
      </c>
      <c r="K19" s="43">
        <f>[2]AUTO!AJ20</f>
        <v>0</v>
      </c>
      <c r="L19" s="43">
        <f>[2]AUTO!AM20</f>
        <v>0</v>
      </c>
      <c r="M19" s="43">
        <f>[2]AUTO!AQ20</f>
        <v>0</v>
      </c>
      <c r="N19" s="43">
        <f>[2]AUTO!AR20</f>
        <v>0</v>
      </c>
      <c r="O19" s="43">
        <f t="shared" si="2"/>
        <v>143199</v>
      </c>
      <c r="Q19" s="5">
        <f>O19-[2]AUTO!BA20</f>
        <v>0</v>
      </c>
    </row>
    <row r="20" spans="1:17" ht="12.75" customHeight="1">
      <c r="A20" s="81" t="s">
        <v>266</v>
      </c>
      <c r="B20" s="43">
        <f t="shared" ref="B20:N20" si="3">+B21+B22</f>
        <v>2277439</v>
      </c>
      <c r="C20" s="43">
        <f t="shared" si="3"/>
        <v>175000</v>
      </c>
      <c r="D20" s="43">
        <f t="shared" si="3"/>
        <v>134027</v>
      </c>
      <c r="E20" s="43">
        <f t="shared" si="3"/>
        <v>645439</v>
      </c>
      <c r="F20" s="43"/>
      <c r="G20" s="43">
        <f t="shared" si="3"/>
        <v>0</v>
      </c>
      <c r="H20" s="43">
        <f t="shared" si="3"/>
        <v>0</v>
      </c>
      <c r="I20" s="43">
        <f t="shared" si="3"/>
        <v>0</v>
      </c>
      <c r="J20" s="43">
        <f t="shared" si="3"/>
        <v>0</v>
      </c>
      <c r="K20" s="43">
        <f t="shared" si="3"/>
        <v>0</v>
      </c>
      <c r="L20" s="43">
        <f t="shared" si="3"/>
        <v>0</v>
      </c>
      <c r="M20" s="43">
        <f t="shared" si="3"/>
        <v>0</v>
      </c>
      <c r="N20" s="43">
        <f t="shared" si="3"/>
        <v>0</v>
      </c>
      <c r="O20" s="43">
        <f>+O21+O22</f>
        <v>3231905</v>
      </c>
      <c r="Q20" s="5">
        <f>O20-[2]AUTO!BA21</f>
        <v>0</v>
      </c>
    </row>
    <row r="21" spans="1:17" hidden="1">
      <c r="A21" s="81" t="s">
        <v>259</v>
      </c>
      <c r="B21" s="43">
        <f>[2]AUTO!F22</f>
        <v>630576</v>
      </c>
      <c r="C21" s="43">
        <f>[2]AUTO!K22</f>
        <v>175000</v>
      </c>
      <c r="D21" s="43">
        <f>[2]AUTO!N22</f>
        <v>134027</v>
      </c>
      <c r="E21" s="43">
        <f>[2]AUTO!S22</f>
        <v>645439</v>
      </c>
      <c r="F21" s="43"/>
      <c r="G21" s="43">
        <f>[2]AUTO!AD22</f>
        <v>0</v>
      </c>
      <c r="H21" s="43">
        <f>[2]AUTO!AE22</f>
        <v>0</v>
      </c>
      <c r="I21" s="43">
        <f>[2]AUTO!AF22</f>
        <v>0</v>
      </c>
      <c r="J21" s="43">
        <f>[2]AUTO!AG22</f>
        <v>0</v>
      </c>
      <c r="K21" s="43">
        <f>[2]AUTO!AJ22</f>
        <v>0</v>
      </c>
      <c r="L21" s="43">
        <f>[2]AUTO!AM22</f>
        <v>0</v>
      </c>
      <c r="M21" s="43">
        <f>[2]AUTO!AQ22</f>
        <v>0</v>
      </c>
      <c r="N21" s="43">
        <f>[2]AUTO!AR22</f>
        <v>0</v>
      </c>
      <c r="O21" s="43">
        <f>SUM(B21:N21)</f>
        <v>1585042</v>
      </c>
      <c r="Q21" s="5">
        <f>O21-[2]AUTO!BA22</f>
        <v>0</v>
      </c>
    </row>
    <row r="22" spans="1:17" hidden="1">
      <c r="A22" s="81" t="s">
        <v>260</v>
      </c>
      <c r="B22" s="43">
        <f>[2]AUTO!F23</f>
        <v>1646863</v>
      </c>
      <c r="C22" s="43">
        <f>[2]AUTO!K23</f>
        <v>0</v>
      </c>
      <c r="D22" s="43">
        <f>[2]AUTO!N23</f>
        <v>0</v>
      </c>
      <c r="E22" s="43">
        <f>[2]AUTO!S23</f>
        <v>0</v>
      </c>
      <c r="F22" s="43"/>
      <c r="G22" s="43">
        <f>[2]AUTO!AD23</f>
        <v>0</v>
      </c>
      <c r="H22" s="43">
        <f>[2]AUTO!AE23</f>
        <v>0</v>
      </c>
      <c r="I22" s="43">
        <f>[2]AUTO!AF23</f>
        <v>0</v>
      </c>
      <c r="J22" s="43">
        <f>[2]AUTO!AG23</f>
        <v>0</v>
      </c>
      <c r="K22" s="43">
        <f>[2]AUTO!AJ23</f>
        <v>0</v>
      </c>
      <c r="L22" s="43">
        <f>[2]AUTO!AM23</f>
        <v>0</v>
      </c>
      <c r="M22" s="43">
        <f>[2]AUTO!AQ23</f>
        <v>0</v>
      </c>
      <c r="N22" s="43">
        <f>[2]AUTO!AR23</f>
        <v>0</v>
      </c>
      <c r="O22" s="43">
        <f>SUM(B22:N22)</f>
        <v>1646863</v>
      </c>
      <c r="Q22" s="5">
        <f>O22-[2]AUTO!BA23</f>
        <v>0</v>
      </c>
    </row>
    <row r="23" spans="1:17">
      <c r="A23" s="81" t="s">
        <v>267</v>
      </c>
      <c r="B23" s="43">
        <f>[2]AUTO!F24</f>
        <v>63998</v>
      </c>
      <c r="C23" s="43">
        <f>[2]AUTO!K24</f>
        <v>0</v>
      </c>
      <c r="D23" s="43">
        <f>[2]AUTO!N24</f>
        <v>0</v>
      </c>
      <c r="E23" s="43">
        <f>[2]AUTO!S24</f>
        <v>0</v>
      </c>
      <c r="F23" s="43"/>
      <c r="G23" s="43">
        <f>[2]AUTO!AD24</f>
        <v>0</v>
      </c>
      <c r="H23" s="43">
        <f>[2]AUTO!AE24</f>
        <v>0</v>
      </c>
      <c r="I23" s="43">
        <f>[2]AUTO!AF24</f>
        <v>0</v>
      </c>
      <c r="J23" s="43">
        <f>[2]AUTO!AG24</f>
        <v>0</v>
      </c>
      <c r="K23" s="43">
        <f>[2]AUTO!AJ24</f>
        <v>0</v>
      </c>
      <c r="L23" s="43">
        <f>[2]AUTO!AM24</f>
        <v>0</v>
      </c>
      <c r="M23" s="43">
        <f>[2]AUTO!AQ24</f>
        <v>0</v>
      </c>
      <c r="N23" s="43">
        <f>[2]AUTO!AR24</f>
        <v>0</v>
      </c>
      <c r="O23" s="43">
        <f>SUM(B23:N23)</f>
        <v>63998</v>
      </c>
      <c r="Q23" s="5">
        <f>O23-[2]AUTO!BA24</f>
        <v>0</v>
      </c>
    </row>
    <row r="24" spans="1:17">
      <c r="A24" s="81" t="s">
        <v>268</v>
      </c>
      <c r="B24" s="43">
        <f>[2]AUTO!F25</f>
        <v>601330</v>
      </c>
      <c r="C24" s="43">
        <f>[2]AUTO!K25</f>
        <v>0</v>
      </c>
      <c r="D24" s="43">
        <f>[2]AUTO!N25</f>
        <v>98140</v>
      </c>
      <c r="E24" s="43">
        <f>[2]AUTO!S25</f>
        <v>999993</v>
      </c>
      <c r="F24" s="43"/>
      <c r="G24" s="43">
        <f>[2]AUTO!AD25</f>
        <v>0</v>
      </c>
      <c r="H24" s="43">
        <f>[2]AUTO!AE25</f>
        <v>0</v>
      </c>
      <c r="I24" s="43">
        <f>[2]AUTO!AF25</f>
        <v>0</v>
      </c>
      <c r="J24" s="43">
        <f>[2]AUTO!AG25</f>
        <v>0</v>
      </c>
      <c r="K24" s="43">
        <f>[2]AUTO!AJ25</f>
        <v>0</v>
      </c>
      <c r="L24" s="43">
        <f>[2]AUTO!AM25</f>
        <v>0</v>
      </c>
      <c r="M24" s="43">
        <f>[2]AUTO!AQ25</f>
        <v>0</v>
      </c>
      <c r="N24" s="43">
        <f>[2]AUTO!AR25</f>
        <v>0</v>
      </c>
      <c r="O24" s="43">
        <f>SUM(B24:N24)</f>
        <v>1699463</v>
      </c>
      <c r="Q24" s="5">
        <f>O24-[2]AUTO!BA25</f>
        <v>0</v>
      </c>
    </row>
    <row r="25" spans="1:17">
      <c r="A25" s="81" t="s">
        <v>269</v>
      </c>
      <c r="B25" s="43">
        <f>[2]AUTO!F26</f>
        <v>770155</v>
      </c>
      <c r="C25" s="43">
        <f>[2]AUTO!K26</f>
        <v>0</v>
      </c>
      <c r="D25" s="43">
        <f>[2]AUTO!N26</f>
        <v>0</v>
      </c>
      <c r="E25" s="43">
        <f>[2]AUTO!S26</f>
        <v>502329</v>
      </c>
      <c r="F25" s="43"/>
      <c r="G25" s="43">
        <f>[2]AUTO!AD26</f>
        <v>0</v>
      </c>
      <c r="H25" s="43">
        <f>[2]AUTO!AE26</f>
        <v>0</v>
      </c>
      <c r="I25" s="43">
        <f>[2]AUTO!AF26</f>
        <v>0</v>
      </c>
      <c r="J25" s="43">
        <f>[2]AUTO!AG26</f>
        <v>0</v>
      </c>
      <c r="K25" s="43">
        <f>[2]AUTO!AJ26</f>
        <v>6430</v>
      </c>
      <c r="L25" s="43">
        <f>[2]AUTO!AM26</f>
        <v>0</v>
      </c>
      <c r="M25" s="43">
        <f>[2]AUTO!AQ26</f>
        <v>0</v>
      </c>
      <c r="N25" s="43">
        <f>[2]AUTO!AR26</f>
        <v>0</v>
      </c>
      <c r="O25" s="43">
        <f>SUM(B25:N25)</f>
        <v>1278914</v>
      </c>
      <c r="Q25" s="5">
        <f>O25-[2]AUTO!BA26</f>
        <v>0</v>
      </c>
    </row>
    <row r="26" spans="1:17">
      <c r="A26" s="81" t="s">
        <v>270</v>
      </c>
      <c r="B26" s="43">
        <f t="shared" ref="B26:N26" si="4">+B27+B28</f>
        <v>262566</v>
      </c>
      <c r="C26" s="43">
        <f t="shared" si="4"/>
        <v>0</v>
      </c>
      <c r="D26" s="43">
        <f t="shared" si="4"/>
        <v>0</v>
      </c>
      <c r="E26" s="43">
        <f t="shared" si="4"/>
        <v>232166</v>
      </c>
      <c r="F26" s="43"/>
      <c r="G26" s="43">
        <f t="shared" si="4"/>
        <v>0</v>
      </c>
      <c r="H26" s="43">
        <f t="shared" si="4"/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>+O27+O28</f>
        <v>494732</v>
      </c>
      <c r="Q26" s="5">
        <f>O26-[2]AUTO!BA27</f>
        <v>0</v>
      </c>
    </row>
    <row r="27" spans="1:17" hidden="1">
      <c r="A27" s="81" t="s">
        <v>259</v>
      </c>
      <c r="B27" s="43">
        <f>[2]AUTO!F28</f>
        <v>262566</v>
      </c>
      <c r="C27" s="43">
        <f>[2]AUTO!K28</f>
        <v>0</v>
      </c>
      <c r="D27" s="43">
        <f>[2]AUTO!N28</f>
        <v>0</v>
      </c>
      <c r="E27" s="43">
        <f>[2]AUTO!S28</f>
        <v>232166</v>
      </c>
      <c r="F27" s="43"/>
      <c r="G27" s="43">
        <f>[2]AUTO!AD28</f>
        <v>0</v>
      </c>
      <c r="H27" s="43">
        <f>[2]AUTO!AE28</f>
        <v>0</v>
      </c>
      <c r="I27" s="43">
        <f>[2]AUTO!AF28</f>
        <v>0</v>
      </c>
      <c r="J27" s="43">
        <f>[2]AUTO!AG28</f>
        <v>0</v>
      </c>
      <c r="K27" s="43">
        <f>[2]AUTO!AJ28</f>
        <v>0</v>
      </c>
      <c r="L27" s="43">
        <f>[2]AUTO!AM28</f>
        <v>0</v>
      </c>
      <c r="M27" s="43">
        <f>[2]AUTO!AQ28</f>
        <v>0</v>
      </c>
      <c r="N27" s="43">
        <f>[2]AUTO!AR28</f>
        <v>0</v>
      </c>
      <c r="O27" s="43">
        <f>SUM(B27:N27)</f>
        <v>494732</v>
      </c>
      <c r="Q27" s="5">
        <f>O27-[2]AUTO!BA28</f>
        <v>0</v>
      </c>
    </row>
    <row r="28" spans="1:17" hidden="1">
      <c r="A28" s="81" t="s">
        <v>260</v>
      </c>
      <c r="B28" s="43">
        <f>[2]AUTO!F29</f>
        <v>0</v>
      </c>
      <c r="C28" s="43">
        <f>[2]AUTO!K29</f>
        <v>0</v>
      </c>
      <c r="D28" s="43">
        <f>[2]AUTO!N29</f>
        <v>0</v>
      </c>
      <c r="E28" s="43">
        <f>[2]AUTO!S29</f>
        <v>0</v>
      </c>
      <c r="F28" s="43"/>
      <c r="G28" s="43">
        <f>[2]AUTO!AD29</f>
        <v>0</v>
      </c>
      <c r="H28" s="43">
        <f>[2]AUTO!AE29</f>
        <v>0</v>
      </c>
      <c r="I28" s="43">
        <f>[2]AUTO!AF29</f>
        <v>0</v>
      </c>
      <c r="J28" s="43">
        <f>[2]AUTO!AG29</f>
        <v>0</v>
      </c>
      <c r="K28" s="43">
        <f>[2]AUTO!AJ29</f>
        <v>0</v>
      </c>
      <c r="L28" s="43">
        <f>[2]AUTO!AM29</f>
        <v>0</v>
      </c>
      <c r="M28" s="43">
        <f>[2]AUTO!AQ29</f>
        <v>0</v>
      </c>
      <c r="N28" s="43">
        <f>[2]AUTO!AR29</f>
        <v>0</v>
      </c>
      <c r="O28" s="43">
        <f>SUM(B28:N28)</f>
        <v>0</v>
      </c>
      <c r="Q28" s="5">
        <f>O28-[2]AUTO!BA29</f>
        <v>0</v>
      </c>
    </row>
    <row r="29" spans="1:17">
      <c r="A29" s="81" t="s">
        <v>271</v>
      </c>
      <c r="B29" s="43">
        <f>[2]AUTO!F30</f>
        <v>284425</v>
      </c>
      <c r="C29" s="43">
        <f>[2]AUTO!K30</f>
        <v>0</v>
      </c>
      <c r="D29" s="43">
        <f>[2]AUTO!N30</f>
        <v>625182</v>
      </c>
      <c r="E29" s="43">
        <f>[2]AUTO!S30</f>
        <v>0</v>
      </c>
      <c r="F29" s="43"/>
      <c r="G29" s="43">
        <f>[2]AUTO!AD30</f>
        <v>0</v>
      </c>
      <c r="H29" s="43">
        <f>[2]AUTO!AE30</f>
        <v>0</v>
      </c>
      <c r="I29" s="43">
        <f>[2]AUTO!AF30</f>
        <v>0</v>
      </c>
      <c r="J29" s="43">
        <f>[2]AUTO!AG30</f>
        <v>0</v>
      </c>
      <c r="K29" s="43">
        <f>[2]AUTO!AJ30</f>
        <v>183629</v>
      </c>
      <c r="L29" s="43">
        <f>[2]AUTO!AM30</f>
        <v>0</v>
      </c>
      <c r="M29" s="43">
        <f>[2]AUTO!AQ30</f>
        <v>0</v>
      </c>
      <c r="N29" s="43">
        <f>[2]AUTO!AR30</f>
        <v>0</v>
      </c>
      <c r="O29" s="43">
        <f>SUM(B29:N29)</f>
        <v>1093236</v>
      </c>
      <c r="Q29" s="5">
        <f>O29-[2]AUTO!BA30</f>
        <v>0</v>
      </c>
    </row>
    <row r="30" spans="1:17">
      <c r="A30" s="81" t="s">
        <v>272</v>
      </c>
      <c r="B30" s="43">
        <f t="shared" ref="B30:N30" si="5">+B31+B32</f>
        <v>725773</v>
      </c>
      <c r="C30" s="43">
        <f t="shared" si="5"/>
        <v>18372</v>
      </c>
      <c r="D30" s="43">
        <f t="shared" si="5"/>
        <v>6883</v>
      </c>
      <c r="E30" s="43">
        <f t="shared" si="5"/>
        <v>0</v>
      </c>
      <c r="F30" s="43">
        <f t="shared" si="5"/>
        <v>49958</v>
      </c>
      <c r="G30" s="43">
        <f t="shared" si="5"/>
        <v>0</v>
      </c>
      <c r="H30" s="43">
        <f t="shared" si="5"/>
        <v>0</v>
      </c>
      <c r="I30" s="43">
        <f t="shared" si="5"/>
        <v>0</v>
      </c>
      <c r="J30" s="43">
        <f t="shared" si="5"/>
        <v>0</v>
      </c>
      <c r="K30" s="43">
        <f t="shared" si="5"/>
        <v>0</v>
      </c>
      <c r="L30" s="43">
        <f t="shared" si="5"/>
        <v>0</v>
      </c>
      <c r="M30" s="43">
        <f t="shared" si="5"/>
        <v>0</v>
      </c>
      <c r="N30" s="43">
        <f t="shared" si="5"/>
        <v>0</v>
      </c>
      <c r="O30" s="43">
        <f>+O31+O32</f>
        <v>800986</v>
      </c>
      <c r="Q30" s="5">
        <f>O30-[2]AUTO!BA31</f>
        <v>0</v>
      </c>
    </row>
    <row r="31" spans="1:17" hidden="1">
      <c r="A31" s="81" t="s">
        <v>259</v>
      </c>
      <c r="B31" s="43">
        <f>[2]AUTO!F32</f>
        <v>132881</v>
      </c>
      <c r="C31" s="43">
        <f>[2]AUTO!K32</f>
        <v>18372</v>
      </c>
      <c r="D31" s="43">
        <f>[2]AUTO!N32</f>
        <v>6883</v>
      </c>
      <c r="E31" s="43">
        <f>[2]AUTO!S32</f>
        <v>0</v>
      </c>
      <c r="F31" s="43">
        <f>[2]AUTO!W32</f>
        <v>49958</v>
      </c>
      <c r="G31" s="43">
        <f>[2]AUTO!AD32</f>
        <v>0</v>
      </c>
      <c r="H31" s="43">
        <f>[2]AUTO!AE32</f>
        <v>0</v>
      </c>
      <c r="I31" s="43">
        <f>[2]AUTO!AF32</f>
        <v>0</v>
      </c>
      <c r="J31" s="43">
        <f>[2]AUTO!AG32</f>
        <v>0</v>
      </c>
      <c r="K31" s="43">
        <f>[2]AUTO!AJ32</f>
        <v>0</v>
      </c>
      <c r="L31" s="43">
        <f>[2]AUTO!AM32</f>
        <v>0</v>
      </c>
      <c r="M31" s="43">
        <f>[2]AUTO!AQ32</f>
        <v>0</v>
      </c>
      <c r="N31" s="43">
        <f>[2]AUTO!AR32</f>
        <v>0</v>
      </c>
      <c r="O31" s="43">
        <f t="shared" ref="O31:O47" si="6">SUM(B31:N31)</f>
        <v>208094</v>
      </c>
      <c r="Q31" s="5">
        <f>O31-[2]AUTO!BA32</f>
        <v>0</v>
      </c>
    </row>
    <row r="32" spans="1:17" hidden="1">
      <c r="A32" s="81" t="s">
        <v>260</v>
      </c>
      <c r="B32" s="43">
        <f>[2]AUTO!F33</f>
        <v>592892</v>
      </c>
      <c r="C32" s="43">
        <f>[2]AUTO!K33</f>
        <v>0</v>
      </c>
      <c r="D32" s="43">
        <f>[2]AUTO!N33</f>
        <v>0</v>
      </c>
      <c r="E32" s="43">
        <f>[2]AUTO!S33</f>
        <v>0</v>
      </c>
      <c r="F32" s="43">
        <f>[2]AUTO!W33</f>
        <v>0</v>
      </c>
      <c r="G32" s="43">
        <f>[2]AUTO!AD33</f>
        <v>0</v>
      </c>
      <c r="H32" s="43">
        <f>[2]AUTO!AE33</f>
        <v>0</v>
      </c>
      <c r="I32" s="43">
        <f>[2]AUTO!AF33</f>
        <v>0</v>
      </c>
      <c r="J32" s="43">
        <f>[2]AUTO!AG33</f>
        <v>0</v>
      </c>
      <c r="K32" s="43">
        <f>[2]AUTO!AJ33</f>
        <v>0</v>
      </c>
      <c r="L32" s="43">
        <f>[2]AUTO!AM33</f>
        <v>0</v>
      </c>
      <c r="M32" s="43">
        <f>[2]AUTO!AQ33</f>
        <v>0</v>
      </c>
      <c r="N32" s="43">
        <f>[2]AUTO!AR33</f>
        <v>0</v>
      </c>
      <c r="O32" s="43">
        <f t="shared" si="6"/>
        <v>592892</v>
      </c>
      <c r="Q32" s="5">
        <f>O32-[2]AUTO!BA33</f>
        <v>0</v>
      </c>
    </row>
    <row r="33" spans="1:17">
      <c r="A33" s="81" t="s">
        <v>273</v>
      </c>
      <c r="B33" s="43">
        <f>[2]AUTO!F34</f>
        <v>213381</v>
      </c>
      <c r="C33" s="43">
        <f>[2]AUTO!K34</f>
        <v>3318</v>
      </c>
      <c r="D33" s="43">
        <f>[2]AUTO!N34</f>
        <v>1138</v>
      </c>
      <c r="E33" s="43">
        <f>[2]AUTO!S34</f>
        <v>0</v>
      </c>
      <c r="F33" s="43"/>
      <c r="G33" s="43">
        <f>[2]AUTO!AD34</f>
        <v>0</v>
      </c>
      <c r="H33" s="43">
        <f>[2]AUTO!AE34</f>
        <v>0</v>
      </c>
      <c r="I33" s="43">
        <f>[2]AUTO!AF34</f>
        <v>0</v>
      </c>
      <c r="J33" s="43">
        <f>[2]AUTO!AG34</f>
        <v>0</v>
      </c>
      <c r="K33" s="43">
        <f>[2]AUTO!AJ34</f>
        <v>0</v>
      </c>
      <c r="L33" s="43">
        <f>[2]AUTO!AM34</f>
        <v>0</v>
      </c>
      <c r="M33" s="43">
        <f>[2]AUTO!AQ34</f>
        <v>0</v>
      </c>
      <c r="N33" s="43">
        <f>[2]AUTO!AR34</f>
        <v>0</v>
      </c>
      <c r="O33" s="43">
        <f t="shared" si="6"/>
        <v>217837</v>
      </c>
      <c r="Q33" s="5">
        <f>O33-[2]AUTO!BA34</f>
        <v>0</v>
      </c>
    </row>
    <row r="34" spans="1:17">
      <c r="A34" s="81" t="s">
        <v>274</v>
      </c>
      <c r="B34" s="43">
        <f>[2]AUTO!F35</f>
        <v>122939</v>
      </c>
      <c r="C34" s="43">
        <f>[2]AUTO!K35</f>
        <v>177335</v>
      </c>
      <c r="D34" s="43">
        <f>[2]AUTO!N35</f>
        <v>1552</v>
      </c>
      <c r="E34" s="43">
        <f>[2]AUTO!S35</f>
        <v>0</v>
      </c>
      <c r="F34" s="43"/>
      <c r="G34" s="43">
        <f>[2]AUTO!AD35</f>
        <v>0</v>
      </c>
      <c r="H34" s="43">
        <f>[2]AUTO!AE35</f>
        <v>0</v>
      </c>
      <c r="I34" s="43">
        <f>[2]AUTO!AF35</f>
        <v>0</v>
      </c>
      <c r="J34" s="43">
        <f>[2]AUTO!AG35</f>
        <v>0</v>
      </c>
      <c r="K34" s="43">
        <f>[2]AUTO!AJ35</f>
        <v>0</v>
      </c>
      <c r="L34" s="43">
        <f>[2]AUTO!AM35</f>
        <v>0</v>
      </c>
      <c r="M34" s="43">
        <f>[2]AUTO!AQ35</f>
        <v>0</v>
      </c>
      <c r="N34" s="43">
        <f>[2]AUTO!AR35</f>
        <v>0</v>
      </c>
      <c r="O34" s="43">
        <f t="shared" si="6"/>
        <v>301826</v>
      </c>
      <c r="Q34" s="5">
        <f>O34-[2]AUTO!BA35</f>
        <v>0</v>
      </c>
    </row>
    <row r="35" spans="1:17">
      <c r="A35" s="81" t="s">
        <v>275</v>
      </c>
      <c r="B35" s="43">
        <f>[2]AUTO!F36</f>
        <v>35132</v>
      </c>
      <c r="C35" s="43">
        <f>[2]AUTO!K36</f>
        <v>0</v>
      </c>
      <c r="D35" s="43">
        <f>[2]AUTO!N36</f>
        <v>0</v>
      </c>
      <c r="E35" s="43">
        <f>[2]AUTO!S36</f>
        <v>6239</v>
      </c>
      <c r="F35" s="43"/>
      <c r="G35" s="43">
        <f>[2]AUTO!AD36</f>
        <v>0</v>
      </c>
      <c r="H35" s="43">
        <f>[2]AUTO!AE36</f>
        <v>0</v>
      </c>
      <c r="I35" s="43">
        <f>[2]AUTO!AF36</f>
        <v>0</v>
      </c>
      <c r="J35" s="43">
        <f>[2]AUTO!AG36</f>
        <v>0</v>
      </c>
      <c r="K35" s="43">
        <f>[2]AUTO!AJ36</f>
        <v>0</v>
      </c>
      <c r="L35" s="43">
        <f>[2]AUTO!AM36</f>
        <v>0</v>
      </c>
      <c r="M35" s="43">
        <f>[2]AUTO!AQ36</f>
        <v>0</v>
      </c>
      <c r="N35" s="43">
        <f>[2]AUTO!AR36</f>
        <v>0</v>
      </c>
      <c r="O35" s="43">
        <f t="shared" si="6"/>
        <v>41371</v>
      </c>
      <c r="Q35" s="5">
        <f>O35-[2]AUTO!BA36</f>
        <v>0</v>
      </c>
    </row>
    <row r="36" spans="1:17">
      <c r="A36" s="81" t="s">
        <v>276</v>
      </c>
      <c r="B36" s="43">
        <f>[2]AUTO!F37</f>
        <v>140590</v>
      </c>
      <c r="C36" s="43">
        <f>[2]AUTO!K37</f>
        <v>182547</v>
      </c>
      <c r="D36" s="43">
        <f>[2]AUTO!N37</f>
        <v>0</v>
      </c>
      <c r="E36" s="43">
        <f>[2]AUTO!S37</f>
        <v>21321</v>
      </c>
      <c r="F36" s="43"/>
      <c r="G36" s="43">
        <f>[2]AUTO!AD37</f>
        <v>0</v>
      </c>
      <c r="H36" s="43">
        <f>[2]AUTO!AE37</f>
        <v>0</v>
      </c>
      <c r="I36" s="43">
        <f>[2]AUTO!AF37</f>
        <v>0</v>
      </c>
      <c r="J36" s="43">
        <f>[2]AUTO!AG37</f>
        <v>0</v>
      </c>
      <c r="K36" s="43">
        <f>[2]AUTO!AJ37</f>
        <v>0</v>
      </c>
      <c r="L36" s="43">
        <f>[2]AUTO!AM37</f>
        <v>0</v>
      </c>
      <c r="M36" s="43">
        <f>[2]AUTO!AQ37</f>
        <v>0</v>
      </c>
      <c r="N36" s="43">
        <f>[2]AUTO!AR37</f>
        <v>0</v>
      </c>
      <c r="O36" s="43">
        <f t="shared" si="6"/>
        <v>344458</v>
      </c>
      <c r="Q36" s="5">
        <f>O36-[2]AUTO!BA37</f>
        <v>0</v>
      </c>
    </row>
    <row r="37" spans="1:17">
      <c r="A37" s="81" t="s">
        <v>277</v>
      </c>
      <c r="B37" s="43">
        <f>[2]AUTO!F38</f>
        <v>174767</v>
      </c>
      <c r="C37" s="43">
        <f>[2]AUTO!K38</f>
        <v>0</v>
      </c>
      <c r="D37" s="43">
        <f>[2]AUTO!N38</f>
        <v>1054620</v>
      </c>
      <c r="E37" s="43">
        <f>[2]AUTO!S38</f>
        <v>711573</v>
      </c>
      <c r="F37" s="43">
        <f>[2]AUTO!W38</f>
        <v>0</v>
      </c>
      <c r="G37" s="43">
        <f>[2]AUTO!AD38</f>
        <v>0</v>
      </c>
      <c r="H37" s="43">
        <f>[2]AUTO!AE38</f>
        <v>0</v>
      </c>
      <c r="I37" s="43">
        <f>[2]AUTO!AF38</f>
        <v>0</v>
      </c>
      <c r="J37" s="43">
        <f>[2]AUTO!AG38</f>
        <v>0</v>
      </c>
      <c r="K37" s="43">
        <f>[2]AUTO!AJ38</f>
        <v>0</v>
      </c>
      <c r="L37" s="43">
        <f>[2]AUTO!AM38</f>
        <v>0</v>
      </c>
      <c r="M37" s="43">
        <f>[2]AUTO!AQ38</f>
        <v>0</v>
      </c>
      <c r="N37" s="43">
        <f>[2]AUTO!AR38</f>
        <v>0</v>
      </c>
      <c r="O37" s="43">
        <f t="shared" si="6"/>
        <v>1940960</v>
      </c>
      <c r="Q37" s="5">
        <f>O37-[2]AUTO!BA38</f>
        <v>0</v>
      </c>
    </row>
    <row r="38" spans="1:17">
      <c r="A38" s="81" t="s">
        <v>278</v>
      </c>
      <c r="B38" s="43">
        <f>[2]AUTO!F39</f>
        <v>159378</v>
      </c>
      <c r="C38" s="43">
        <f>[2]AUTO!K39</f>
        <v>66991</v>
      </c>
      <c r="D38" s="43">
        <f>[2]AUTO!N39</f>
        <v>0</v>
      </c>
      <c r="E38" s="43">
        <f>[2]AUTO!S39</f>
        <v>5700</v>
      </c>
      <c r="F38" s="43"/>
      <c r="G38" s="43">
        <f>[2]AUTO!AD39</f>
        <v>0</v>
      </c>
      <c r="H38" s="43">
        <f>[2]AUTO!AE39</f>
        <v>0</v>
      </c>
      <c r="I38" s="43">
        <f>[2]AUTO!AF39</f>
        <v>0</v>
      </c>
      <c r="J38" s="43">
        <f>[2]AUTO!AG39</f>
        <v>0</v>
      </c>
      <c r="K38" s="43">
        <f>[2]AUTO!AJ39</f>
        <v>0</v>
      </c>
      <c r="L38" s="43">
        <f>[2]AUTO!AM39</f>
        <v>0</v>
      </c>
      <c r="M38" s="43">
        <f>[2]AUTO!AQ39</f>
        <v>0</v>
      </c>
      <c r="N38" s="43">
        <f>[2]AUTO!AR39</f>
        <v>0</v>
      </c>
      <c r="O38" s="43">
        <f t="shared" si="6"/>
        <v>232069</v>
      </c>
      <c r="Q38" s="5">
        <f>O38-[2]AUTO!BA39</f>
        <v>0</v>
      </c>
    </row>
    <row r="39" spans="1:17">
      <c r="A39" s="81" t="s">
        <v>279</v>
      </c>
      <c r="B39" s="43">
        <f>[2]AUTO!F40</f>
        <v>53556</v>
      </c>
      <c r="C39" s="43">
        <f>[2]AUTO!K40</f>
        <v>0</v>
      </c>
      <c r="D39" s="43">
        <f>[2]AUTO!N40</f>
        <v>0</v>
      </c>
      <c r="E39" s="43">
        <f>[2]AUTO!S40</f>
        <v>0</v>
      </c>
      <c r="F39" s="43"/>
      <c r="G39" s="43">
        <f>[2]AUTO!AD40</f>
        <v>0</v>
      </c>
      <c r="H39" s="43">
        <f>[2]AUTO!AE40</f>
        <v>0</v>
      </c>
      <c r="I39" s="43">
        <f>[2]AUTO!AF40</f>
        <v>0</v>
      </c>
      <c r="J39" s="43">
        <f>[2]AUTO!AG40</f>
        <v>0</v>
      </c>
      <c r="K39" s="43">
        <f>[2]AUTO!AJ40</f>
        <v>0</v>
      </c>
      <c r="L39" s="43">
        <f>[2]AUTO!AM40</f>
        <v>0</v>
      </c>
      <c r="M39" s="43">
        <f>[2]AUTO!AQ40</f>
        <v>0</v>
      </c>
      <c r="N39" s="43">
        <f>[2]AUTO!AR40</f>
        <v>0</v>
      </c>
      <c r="O39" s="43">
        <f t="shared" si="6"/>
        <v>53556</v>
      </c>
      <c r="Q39" s="5">
        <f>O39-[2]AUTO!BA40</f>
        <v>0</v>
      </c>
    </row>
    <row r="40" spans="1:17">
      <c r="A40" s="81" t="s">
        <v>280</v>
      </c>
      <c r="B40" s="43">
        <f>[2]AUTO!F41</f>
        <v>250777</v>
      </c>
      <c r="C40" s="43">
        <f>[2]AUTO!K41</f>
        <v>0</v>
      </c>
      <c r="D40" s="43">
        <f>[2]AUTO!N41</f>
        <v>0</v>
      </c>
      <c r="E40" s="43">
        <f>[2]AUTO!S41</f>
        <v>0</v>
      </c>
      <c r="F40" s="43"/>
      <c r="G40" s="43">
        <f>[2]AUTO!AD41</f>
        <v>0</v>
      </c>
      <c r="H40" s="43">
        <f>[2]AUTO!AE41</f>
        <v>0</v>
      </c>
      <c r="I40" s="43">
        <f>[2]AUTO!AF41</f>
        <v>0</v>
      </c>
      <c r="J40" s="43">
        <f>[2]AUTO!AG41</f>
        <v>0</v>
      </c>
      <c r="K40" s="43">
        <f>[2]AUTO!AJ41</f>
        <v>0</v>
      </c>
      <c r="L40" s="43">
        <f>[2]AUTO!AM41</f>
        <v>0</v>
      </c>
      <c r="M40" s="43">
        <f>[2]AUTO!AQ41</f>
        <v>0</v>
      </c>
      <c r="N40" s="43">
        <f>[2]AUTO!AR41</f>
        <v>0</v>
      </c>
      <c r="O40" s="43">
        <f t="shared" si="6"/>
        <v>250777</v>
      </c>
      <c r="Q40" s="5">
        <f>O40-[2]AUTO!BA41</f>
        <v>0</v>
      </c>
    </row>
    <row r="41" spans="1:17">
      <c r="A41" s="81" t="s">
        <v>281</v>
      </c>
      <c r="B41" s="43">
        <f>[2]AUTO!F42</f>
        <v>254</v>
      </c>
      <c r="C41" s="43">
        <f>[2]AUTO!K42</f>
        <v>0</v>
      </c>
      <c r="D41" s="43">
        <f>[2]AUTO!N42</f>
        <v>0</v>
      </c>
      <c r="E41" s="43">
        <f>[2]AUTO!S42</f>
        <v>0</v>
      </c>
      <c r="F41" s="43"/>
      <c r="G41" s="43">
        <f>[2]AUTO!AD42</f>
        <v>0</v>
      </c>
      <c r="H41" s="43">
        <f>[2]AUTO!AE42</f>
        <v>0</v>
      </c>
      <c r="I41" s="43">
        <f>[2]AUTO!AF42</f>
        <v>0</v>
      </c>
      <c r="J41" s="43">
        <f>[2]AUTO!AG42</f>
        <v>0</v>
      </c>
      <c r="K41" s="43">
        <f>[2]AUTO!AJ42</f>
        <v>0</v>
      </c>
      <c r="L41" s="43">
        <f>[2]AUTO!AM42</f>
        <v>0</v>
      </c>
      <c r="M41" s="43">
        <f>[2]AUTO!AQ42</f>
        <v>0</v>
      </c>
      <c r="N41" s="43">
        <f>[2]AUTO!AR42</f>
        <v>0</v>
      </c>
      <c r="O41" s="43">
        <f t="shared" si="6"/>
        <v>254</v>
      </c>
      <c r="Q41" s="5">
        <f>O41-[2]AUTO!BA42</f>
        <v>0</v>
      </c>
    </row>
    <row r="42" spans="1:17">
      <c r="A42" s="81" t="s">
        <v>282</v>
      </c>
      <c r="B42" s="43">
        <f>[2]AUTO!F43</f>
        <v>990962</v>
      </c>
      <c r="C42" s="43">
        <f>[2]AUTO!K43</f>
        <v>0</v>
      </c>
      <c r="D42" s="43">
        <f>[2]AUTO!N43</f>
        <v>0</v>
      </c>
      <c r="E42" s="43">
        <f>[2]AUTO!S43</f>
        <v>0</v>
      </c>
      <c r="F42" s="43"/>
      <c r="G42" s="43">
        <f>[2]AUTO!AD43</f>
        <v>0</v>
      </c>
      <c r="H42" s="43">
        <f>[2]AUTO!AE43</f>
        <v>0</v>
      </c>
      <c r="I42" s="43">
        <f>[2]AUTO!AF43</f>
        <v>0</v>
      </c>
      <c r="J42" s="43">
        <f>[2]AUTO!AG43</f>
        <v>0</v>
      </c>
      <c r="K42" s="43">
        <f>[2]AUTO!AJ43</f>
        <v>0</v>
      </c>
      <c r="L42" s="43">
        <f>[2]AUTO!AM43</f>
        <v>0</v>
      </c>
      <c r="M42" s="43">
        <f>[2]AUTO!AQ43</f>
        <v>0</v>
      </c>
      <c r="N42" s="43">
        <f>[2]AUTO!AR43</f>
        <v>0</v>
      </c>
      <c r="O42" s="43">
        <f t="shared" si="6"/>
        <v>990962</v>
      </c>
      <c r="Q42" s="5">
        <f>O42-[2]AUTO!BA43</f>
        <v>0</v>
      </c>
    </row>
    <row r="43" spans="1:17">
      <c r="A43" s="81" t="s">
        <v>283</v>
      </c>
      <c r="B43" s="43">
        <f>[2]AUTO!F44</f>
        <v>97004</v>
      </c>
      <c r="C43" s="43">
        <f>[2]AUTO!K44</f>
        <v>0</v>
      </c>
      <c r="D43" s="43">
        <f>[2]AUTO!N44</f>
        <v>0</v>
      </c>
      <c r="E43" s="43">
        <f>[2]AUTO!S44</f>
        <v>0</v>
      </c>
      <c r="F43" s="43"/>
      <c r="G43" s="43">
        <f>[2]AUTO!AD44</f>
        <v>0</v>
      </c>
      <c r="H43" s="43">
        <f>[2]AUTO!AE44</f>
        <v>0</v>
      </c>
      <c r="I43" s="43">
        <f>[2]AUTO!AF44</f>
        <v>0</v>
      </c>
      <c r="J43" s="43">
        <f>[2]AUTO!AG44</f>
        <v>0</v>
      </c>
      <c r="K43" s="43">
        <f>[2]AUTO!AJ44</f>
        <v>0</v>
      </c>
      <c r="L43" s="43">
        <f>[2]AUTO!AM44</f>
        <v>0</v>
      </c>
      <c r="M43" s="43">
        <f>[2]AUTO!AQ44</f>
        <v>0</v>
      </c>
      <c r="N43" s="43">
        <f>[2]AUTO!AR44</f>
        <v>0</v>
      </c>
      <c r="O43" s="43">
        <f t="shared" si="6"/>
        <v>97004</v>
      </c>
      <c r="Q43" s="5">
        <f>O43-[2]AUTO!BA44</f>
        <v>0</v>
      </c>
    </row>
    <row r="44" spans="1:17">
      <c r="A44" s="81" t="s">
        <v>284</v>
      </c>
      <c r="B44" s="43">
        <f>[2]AUTO!F45</f>
        <v>924232</v>
      </c>
      <c r="C44" s="43">
        <f>[2]AUTO!K45</f>
        <v>0</v>
      </c>
      <c r="D44" s="43">
        <f>[2]AUTO!N45</f>
        <v>0</v>
      </c>
      <c r="E44" s="43">
        <f>[2]AUTO!S45</f>
        <v>0</v>
      </c>
      <c r="F44" s="43"/>
      <c r="G44" s="43">
        <f>[2]AUTO!AD45</f>
        <v>0</v>
      </c>
      <c r="H44" s="43">
        <f>[2]AUTO!AE45</f>
        <v>0</v>
      </c>
      <c r="I44" s="43">
        <f>[2]AUTO!AF45</f>
        <v>0</v>
      </c>
      <c r="J44" s="43">
        <f>[2]AUTO!AG45</f>
        <v>0</v>
      </c>
      <c r="K44" s="43">
        <f>[2]AUTO!AJ45</f>
        <v>0</v>
      </c>
      <c r="L44" s="43">
        <f>[2]AUTO!AM45</f>
        <v>0</v>
      </c>
      <c r="M44" s="43">
        <f>[2]AUTO!AQ45</f>
        <v>0</v>
      </c>
      <c r="N44" s="43">
        <f>[2]AUTO!AR45</f>
        <v>0</v>
      </c>
      <c r="O44" s="43">
        <f t="shared" si="6"/>
        <v>924232</v>
      </c>
      <c r="Q44" s="5">
        <f>O44-[2]AUTO!BA45</f>
        <v>0</v>
      </c>
    </row>
    <row r="45" spans="1:17">
      <c r="A45" s="81" t="s">
        <v>285</v>
      </c>
      <c r="B45" s="43">
        <f>[2]AUTO!F46</f>
        <v>219013</v>
      </c>
      <c r="C45" s="43">
        <f>[2]AUTO!K46</f>
        <v>0</v>
      </c>
      <c r="D45" s="43">
        <f>[2]AUTO!N46</f>
        <v>0</v>
      </c>
      <c r="E45" s="43">
        <f>[2]AUTO!S46</f>
        <v>0</v>
      </c>
      <c r="F45" s="43"/>
      <c r="G45" s="43">
        <f>[2]AUTO!AD46</f>
        <v>0</v>
      </c>
      <c r="H45" s="43">
        <f>[2]AUTO!AE46</f>
        <v>0</v>
      </c>
      <c r="I45" s="43">
        <f>[2]AUTO!AF46</f>
        <v>0</v>
      </c>
      <c r="J45" s="43">
        <f>[2]AUTO!AG46</f>
        <v>0</v>
      </c>
      <c r="K45" s="43">
        <f>[2]AUTO!AJ46</f>
        <v>0</v>
      </c>
      <c r="L45" s="43">
        <f>[2]AUTO!AM46</f>
        <v>0</v>
      </c>
      <c r="M45" s="43">
        <f>[2]AUTO!AQ46</f>
        <v>0</v>
      </c>
      <c r="N45" s="43">
        <f>[2]AUTO!AR46</f>
        <v>0</v>
      </c>
      <c r="O45" s="43">
        <f t="shared" si="6"/>
        <v>219013</v>
      </c>
      <c r="Q45" s="5">
        <f>O45-[2]AUTO!BA46</f>
        <v>0</v>
      </c>
    </row>
    <row r="46" spans="1:17">
      <c r="A46" s="81" t="s">
        <v>286</v>
      </c>
      <c r="B46" s="43">
        <f>[2]AUTO!F47</f>
        <v>91084</v>
      </c>
      <c r="C46" s="43">
        <f>[2]AUTO!K47</f>
        <v>0</v>
      </c>
      <c r="D46" s="43">
        <f>[2]AUTO!N47</f>
        <v>0</v>
      </c>
      <c r="E46" s="43">
        <f>[2]AUTO!S47</f>
        <v>0</v>
      </c>
      <c r="F46" s="43"/>
      <c r="G46" s="43">
        <f>[2]AUTO!AD47</f>
        <v>0</v>
      </c>
      <c r="H46" s="43">
        <f>[2]AUTO!AE47</f>
        <v>0</v>
      </c>
      <c r="I46" s="43">
        <f>[2]AUTO!AF47</f>
        <v>0</v>
      </c>
      <c r="J46" s="43">
        <f>[2]AUTO!AG47</f>
        <v>0</v>
      </c>
      <c r="K46" s="43">
        <f>[2]AUTO!AJ47</f>
        <v>0</v>
      </c>
      <c r="L46" s="43">
        <f>[2]AUTO!AM47</f>
        <v>0</v>
      </c>
      <c r="M46" s="43">
        <f>[2]AUTO!AQ47</f>
        <v>0</v>
      </c>
      <c r="N46" s="43">
        <f>[2]AUTO!AR47</f>
        <v>0</v>
      </c>
      <c r="O46" s="43">
        <f t="shared" si="6"/>
        <v>91084</v>
      </c>
      <c r="Q46" s="5">
        <f>O46-[2]AUTO!BA47</f>
        <v>0</v>
      </c>
    </row>
    <row r="47" spans="1:17">
      <c r="A47" s="81" t="s">
        <v>287</v>
      </c>
      <c r="B47" s="43">
        <f>[2]AUTO!F48</f>
        <v>26104</v>
      </c>
      <c r="C47" s="43">
        <f>[2]AUTO!K48</f>
        <v>0</v>
      </c>
      <c r="D47" s="43">
        <f>[2]AUTO!N48</f>
        <v>0</v>
      </c>
      <c r="E47" s="43">
        <f>[2]AUTO!S48</f>
        <v>0</v>
      </c>
      <c r="F47" s="43"/>
      <c r="G47" s="43">
        <f>[2]AUTO!AD48</f>
        <v>0</v>
      </c>
      <c r="H47" s="43">
        <f>[2]AUTO!AE48</f>
        <v>0</v>
      </c>
      <c r="I47" s="43">
        <f>[2]AUTO!AF48</f>
        <v>0</v>
      </c>
      <c r="J47" s="43">
        <f>[2]AUTO!AG48</f>
        <v>0</v>
      </c>
      <c r="K47" s="43">
        <f>[2]AUTO!AJ48</f>
        <v>0</v>
      </c>
      <c r="L47" s="43">
        <f>[2]AUTO!AM48</f>
        <v>0</v>
      </c>
      <c r="M47" s="43">
        <f>[2]AUTO!AQ48</f>
        <v>0</v>
      </c>
      <c r="N47" s="43">
        <f>[2]AUTO!AR48</f>
        <v>0</v>
      </c>
      <c r="O47" s="43">
        <f t="shared" si="6"/>
        <v>26104</v>
      </c>
      <c r="Q47" s="5">
        <f>O47-[2]AUTO!BA48</f>
        <v>0</v>
      </c>
    </row>
    <row r="48" spans="1:17" hidden="1">
      <c r="A48" s="81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Q48" s="5">
        <f>O48-[2]AUTO!BA49</f>
        <v>0</v>
      </c>
    </row>
    <row r="49" spans="1:17">
      <c r="A49" s="81" t="s">
        <v>319</v>
      </c>
      <c r="B49" s="52">
        <f>SUM(B50:B53)+SUM(B56:B69)+SUM(B74:B90)</f>
        <v>617108</v>
      </c>
      <c r="C49" s="52">
        <f t="shared" ref="C49:O49" si="7">SUM(C50:C53)+SUM(C56:C69)+SUM(C74:C90)</f>
        <v>64081</v>
      </c>
      <c r="D49" s="52">
        <f t="shared" si="7"/>
        <v>6808</v>
      </c>
      <c r="E49" s="52">
        <f t="shared" si="7"/>
        <v>2245637</v>
      </c>
      <c r="F49" s="52">
        <f t="shared" si="7"/>
        <v>0</v>
      </c>
      <c r="G49" s="52">
        <f t="shared" si="7"/>
        <v>0</v>
      </c>
      <c r="H49" s="52">
        <f t="shared" si="7"/>
        <v>0</v>
      </c>
      <c r="I49" s="52">
        <f t="shared" si="7"/>
        <v>0</v>
      </c>
      <c r="J49" s="52">
        <f t="shared" si="7"/>
        <v>0</v>
      </c>
      <c r="K49" s="52">
        <f t="shared" si="7"/>
        <v>0</v>
      </c>
      <c r="L49" s="52">
        <f t="shared" si="7"/>
        <v>0</v>
      </c>
      <c r="M49" s="52">
        <f t="shared" si="7"/>
        <v>0</v>
      </c>
      <c r="N49" s="52">
        <f t="shared" si="7"/>
        <v>0</v>
      </c>
      <c r="O49" s="52">
        <f t="shared" si="7"/>
        <v>2933634</v>
      </c>
      <c r="Q49" s="5">
        <f>O49-[2]AUTO!BA50</f>
        <v>0</v>
      </c>
    </row>
    <row r="50" spans="1:17" hidden="1">
      <c r="A50" s="81" t="s">
        <v>94</v>
      </c>
      <c r="B50" s="43">
        <f>[2]AUTO!F51</f>
        <v>0</v>
      </c>
      <c r="C50" s="43">
        <f>[2]AUTO!K51</f>
        <v>0</v>
      </c>
      <c r="D50" s="43">
        <f>[2]AUTO!N51</f>
        <v>0</v>
      </c>
      <c r="E50" s="43">
        <f>[2]AUTO!S51</f>
        <v>0</v>
      </c>
      <c r="F50" s="43"/>
      <c r="G50" s="43">
        <f>[2]AUTO!AD51</f>
        <v>0</v>
      </c>
      <c r="H50" s="43">
        <f>[2]AUTO!AE51</f>
        <v>0</v>
      </c>
      <c r="I50" s="43">
        <f>[2]AUTO!AF51</f>
        <v>0</v>
      </c>
      <c r="J50" s="43">
        <f>[2]AUTO!AG51</f>
        <v>0</v>
      </c>
      <c r="K50" s="43">
        <f>[2]AUTO!AJ51</f>
        <v>0</v>
      </c>
      <c r="L50" s="43">
        <f>[2]AUTO!AM51</f>
        <v>0</v>
      </c>
      <c r="M50" s="43">
        <f>[2]AUTO!AQ51</f>
        <v>0</v>
      </c>
      <c r="N50" s="43">
        <f>[2]AUTO!AR51</f>
        <v>0</v>
      </c>
      <c r="O50" s="43">
        <f>SUM(B50:N50)</f>
        <v>0</v>
      </c>
      <c r="Q50" s="5">
        <f>O50-[2]AUTO!BA51</f>
        <v>0</v>
      </c>
    </row>
    <row r="51" spans="1:17">
      <c r="A51" s="81" t="s">
        <v>95</v>
      </c>
      <c r="B51" s="43">
        <f>[2]AUTO!F52</f>
        <v>2773</v>
      </c>
      <c r="C51" s="43">
        <f>[2]AUTO!K52</f>
        <v>0</v>
      </c>
      <c r="D51" s="43">
        <f>[2]AUTO!N52</f>
        <v>0</v>
      </c>
      <c r="E51" s="43">
        <f>[2]AUTO!S52</f>
        <v>0</v>
      </c>
      <c r="F51" s="43"/>
      <c r="G51" s="43">
        <f>[2]AUTO!AD52</f>
        <v>0</v>
      </c>
      <c r="H51" s="43">
        <f>[2]AUTO!AE52</f>
        <v>0</v>
      </c>
      <c r="I51" s="43">
        <f>[2]AUTO!AF52</f>
        <v>0</v>
      </c>
      <c r="J51" s="43">
        <f>[2]AUTO!AG52</f>
        <v>0</v>
      </c>
      <c r="K51" s="43">
        <f>[2]AUTO!AJ52</f>
        <v>0</v>
      </c>
      <c r="L51" s="43">
        <f>[2]AUTO!AM52</f>
        <v>0</v>
      </c>
      <c r="M51" s="43">
        <f>[2]AUTO!AQ52</f>
        <v>0</v>
      </c>
      <c r="N51" s="43">
        <f>[2]AUTO!AR52</f>
        <v>0</v>
      </c>
      <c r="O51" s="43">
        <f>SUM(B51:N51)</f>
        <v>2773</v>
      </c>
      <c r="Q51" s="5">
        <f>O51-[2]AUTO!BA52</f>
        <v>0</v>
      </c>
    </row>
    <row r="52" spans="1:17">
      <c r="A52" s="81" t="s">
        <v>96</v>
      </c>
      <c r="B52" s="43">
        <f>[2]AUTO!F53</f>
        <v>2784</v>
      </c>
      <c r="C52" s="43">
        <f>[2]AUTO!K53</f>
        <v>0</v>
      </c>
      <c r="D52" s="43">
        <f>[2]AUTO!N53</f>
        <v>0</v>
      </c>
      <c r="E52" s="43">
        <f>[2]AUTO!S53</f>
        <v>0</v>
      </c>
      <c r="F52" s="43"/>
      <c r="G52" s="43">
        <f>[2]AUTO!AD53</f>
        <v>0</v>
      </c>
      <c r="H52" s="43">
        <f>[2]AUTO!AE53</f>
        <v>0</v>
      </c>
      <c r="I52" s="43">
        <f>[2]AUTO!AF53</f>
        <v>0</v>
      </c>
      <c r="J52" s="43">
        <f>[2]AUTO!AG53</f>
        <v>0</v>
      </c>
      <c r="K52" s="43">
        <f>[2]AUTO!AJ53</f>
        <v>0</v>
      </c>
      <c r="L52" s="43">
        <f>[2]AUTO!AM53</f>
        <v>0</v>
      </c>
      <c r="M52" s="43">
        <f>[2]AUTO!AQ53</f>
        <v>0</v>
      </c>
      <c r="N52" s="43">
        <f>[2]AUTO!AR53</f>
        <v>0</v>
      </c>
      <c r="O52" s="43">
        <f>SUM(B52:N52)</f>
        <v>2784</v>
      </c>
      <c r="Q52" s="5">
        <f>O52-[2]AUTO!BA53</f>
        <v>0</v>
      </c>
    </row>
    <row r="53" spans="1:17" ht="14.25" customHeight="1">
      <c r="A53" s="81" t="s">
        <v>97</v>
      </c>
      <c r="B53" s="43">
        <f t="shared" ref="B53:M53" si="8">+B54+B55</f>
        <v>34066</v>
      </c>
      <c r="C53" s="43">
        <f t="shared" si="8"/>
        <v>0</v>
      </c>
      <c r="D53" s="43">
        <f t="shared" si="8"/>
        <v>0</v>
      </c>
      <c r="E53" s="43">
        <f t="shared" si="8"/>
        <v>1073691</v>
      </c>
      <c r="F53" s="43"/>
      <c r="G53" s="43">
        <f t="shared" si="8"/>
        <v>0</v>
      </c>
      <c r="H53" s="43">
        <f t="shared" si="8"/>
        <v>0</v>
      </c>
      <c r="I53" s="43">
        <f t="shared" si="8"/>
        <v>0</v>
      </c>
      <c r="J53" s="43">
        <f t="shared" si="8"/>
        <v>0</v>
      </c>
      <c r="K53" s="43">
        <f t="shared" si="8"/>
        <v>0</v>
      </c>
      <c r="L53" s="43">
        <f t="shared" si="8"/>
        <v>0</v>
      </c>
      <c r="M53" s="43">
        <f t="shared" si="8"/>
        <v>0</v>
      </c>
      <c r="N53" s="43">
        <f>+N54+N55</f>
        <v>0</v>
      </c>
      <c r="O53" s="43">
        <f>+O54+O55</f>
        <v>1107757</v>
      </c>
      <c r="Q53" s="5">
        <f>O53-[2]AUTO!BA54</f>
        <v>0</v>
      </c>
    </row>
    <row r="54" spans="1:17" ht="15" hidden="1" customHeight="1">
      <c r="A54" s="81" t="s">
        <v>98</v>
      </c>
      <c r="B54" s="43">
        <f>[2]AUTO!F55</f>
        <v>12531</v>
      </c>
      <c r="C54" s="43">
        <f>[2]AUTO!K55</f>
        <v>0</v>
      </c>
      <c r="D54" s="43">
        <f>[2]AUTO!N55</f>
        <v>0</v>
      </c>
      <c r="E54" s="43">
        <f>[2]AUTO!S55</f>
        <v>1073691</v>
      </c>
      <c r="F54" s="43"/>
      <c r="G54" s="43">
        <f>[2]AUTO!AD55</f>
        <v>0</v>
      </c>
      <c r="H54" s="43">
        <f>[2]AUTO!AE55</f>
        <v>0</v>
      </c>
      <c r="I54" s="43">
        <f>[2]AUTO!AF55</f>
        <v>0</v>
      </c>
      <c r="J54" s="43">
        <f>[2]AUTO!AG55</f>
        <v>0</v>
      </c>
      <c r="K54" s="43">
        <f>[2]AUTO!AJ55</f>
        <v>0</v>
      </c>
      <c r="L54" s="43">
        <f>[2]AUTO!AM55</f>
        <v>0</v>
      </c>
      <c r="M54" s="43">
        <f>[2]AUTO!AQ55</f>
        <v>0</v>
      </c>
      <c r="N54" s="43">
        <f>[2]AUTO!AR55</f>
        <v>0</v>
      </c>
      <c r="O54" s="43">
        <f t="shared" ref="O54:O60" si="9">SUM(B54:N54)</f>
        <v>1086222</v>
      </c>
      <c r="Q54" s="5">
        <f>O54-[2]AUTO!BA55</f>
        <v>0</v>
      </c>
    </row>
    <row r="55" spans="1:17" ht="13.5" hidden="1" customHeight="1">
      <c r="A55" s="81" t="s">
        <v>99</v>
      </c>
      <c r="B55" s="43">
        <f>[2]AUTO!F56</f>
        <v>21535</v>
      </c>
      <c r="C55" s="43">
        <f>[2]AUTO!K56</f>
        <v>0</v>
      </c>
      <c r="D55" s="43">
        <f>[2]AUTO!N56</f>
        <v>0</v>
      </c>
      <c r="E55" s="43">
        <f>[2]AUTO!S56</f>
        <v>0</v>
      </c>
      <c r="F55" s="43"/>
      <c r="G55" s="43">
        <f>[2]AUTO!AD56</f>
        <v>0</v>
      </c>
      <c r="H55" s="43">
        <f>[2]AUTO!AE56</f>
        <v>0</v>
      </c>
      <c r="I55" s="43">
        <f>[2]AUTO!AF56</f>
        <v>0</v>
      </c>
      <c r="J55" s="43">
        <f>[2]AUTO!AG56</f>
        <v>0</v>
      </c>
      <c r="K55" s="43">
        <f>[2]AUTO!AJ56</f>
        <v>0</v>
      </c>
      <c r="L55" s="43">
        <f>[2]AUTO!AM56</f>
        <v>0</v>
      </c>
      <c r="M55" s="43">
        <f>[2]AUTO!AQ56</f>
        <v>0</v>
      </c>
      <c r="N55" s="43">
        <f>[2]AUTO!AR56</f>
        <v>0</v>
      </c>
      <c r="O55" s="43">
        <f t="shared" si="9"/>
        <v>21535</v>
      </c>
      <c r="Q55" s="5">
        <f>O55-[2]AUTO!BA56</f>
        <v>0</v>
      </c>
    </row>
    <row r="56" spans="1:17">
      <c r="A56" s="81" t="s">
        <v>100</v>
      </c>
      <c r="B56" s="43">
        <f>[2]AUTO!F57</f>
        <v>3653</v>
      </c>
      <c r="C56" s="43">
        <f>[2]AUTO!K57</f>
        <v>0</v>
      </c>
      <c r="D56" s="43">
        <f>[2]AUTO!N57</f>
        <v>0</v>
      </c>
      <c r="E56" s="43">
        <f>[2]AUTO!S57</f>
        <v>0</v>
      </c>
      <c r="F56" s="43"/>
      <c r="G56" s="43">
        <f>[2]AUTO!AD57</f>
        <v>0</v>
      </c>
      <c r="H56" s="43">
        <f>[2]AUTO!AE57</f>
        <v>0</v>
      </c>
      <c r="I56" s="43">
        <f>[2]AUTO!AF57</f>
        <v>0</v>
      </c>
      <c r="J56" s="43">
        <f>[2]AUTO!AG57</f>
        <v>0</v>
      </c>
      <c r="K56" s="43">
        <f>[2]AUTO!AJ57</f>
        <v>0</v>
      </c>
      <c r="L56" s="43">
        <f>[2]AUTO!AM57</f>
        <v>0</v>
      </c>
      <c r="M56" s="43">
        <f>[2]AUTO!AQ57</f>
        <v>0</v>
      </c>
      <c r="N56" s="43">
        <f>[2]AUTO!AR57</f>
        <v>0</v>
      </c>
      <c r="O56" s="43">
        <f t="shared" si="9"/>
        <v>3653</v>
      </c>
      <c r="Q56" s="5">
        <f>O56-[2]AUTO!BA57</f>
        <v>0</v>
      </c>
    </row>
    <row r="57" spans="1:17">
      <c r="A57" s="81" t="s">
        <v>101</v>
      </c>
      <c r="B57" s="43">
        <f>[2]AUTO!F58</f>
        <v>29086</v>
      </c>
      <c r="C57" s="43">
        <f>[2]AUTO!K58</f>
        <v>0</v>
      </c>
      <c r="D57" s="43">
        <f>[2]AUTO!N58</f>
        <v>0</v>
      </c>
      <c r="E57" s="43">
        <f>[2]AUTO!S58</f>
        <v>0</v>
      </c>
      <c r="F57" s="43"/>
      <c r="G57" s="43">
        <f>[2]AUTO!AD58</f>
        <v>0</v>
      </c>
      <c r="H57" s="43">
        <f>[2]AUTO!AE58</f>
        <v>0</v>
      </c>
      <c r="I57" s="43">
        <f>[2]AUTO!AF58</f>
        <v>0</v>
      </c>
      <c r="J57" s="43">
        <f>[2]AUTO!AG58</f>
        <v>0</v>
      </c>
      <c r="K57" s="43">
        <f>[2]AUTO!AJ58</f>
        <v>0</v>
      </c>
      <c r="L57" s="43">
        <f>[2]AUTO!AM58</f>
        <v>0</v>
      </c>
      <c r="M57" s="43">
        <f>[2]AUTO!AQ58</f>
        <v>0</v>
      </c>
      <c r="N57" s="43">
        <f>[2]AUTO!AR58</f>
        <v>0</v>
      </c>
      <c r="O57" s="43">
        <f t="shared" si="9"/>
        <v>29086</v>
      </c>
      <c r="Q57" s="5">
        <f>O57-[2]AUTO!BA58</f>
        <v>0</v>
      </c>
    </row>
    <row r="58" spans="1:17">
      <c r="A58" s="81" t="s">
        <v>102</v>
      </c>
      <c r="B58" s="43">
        <f>[2]AUTO!F59</f>
        <v>5014</v>
      </c>
      <c r="C58" s="43">
        <f>[2]AUTO!K59</f>
        <v>0</v>
      </c>
      <c r="D58" s="43">
        <f>[2]AUTO!N59</f>
        <v>0</v>
      </c>
      <c r="E58" s="43">
        <f>[2]AUTO!S59</f>
        <v>77000</v>
      </c>
      <c r="F58" s="43"/>
      <c r="G58" s="43">
        <f>[2]AUTO!AD59</f>
        <v>0</v>
      </c>
      <c r="H58" s="43">
        <f>[2]AUTO!AE59</f>
        <v>0</v>
      </c>
      <c r="I58" s="43">
        <f>[2]AUTO!AF59</f>
        <v>0</v>
      </c>
      <c r="J58" s="43">
        <f>[2]AUTO!AG59</f>
        <v>0</v>
      </c>
      <c r="K58" s="43">
        <f>[2]AUTO!AJ59</f>
        <v>0</v>
      </c>
      <c r="L58" s="43">
        <f>[2]AUTO!AM59</f>
        <v>0</v>
      </c>
      <c r="M58" s="43">
        <f>[2]AUTO!AQ59</f>
        <v>0</v>
      </c>
      <c r="N58" s="43">
        <f>[2]AUTO!AR59</f>
        <v>0</v>
      </c>
      <c r="O58" s="43">
        <f t="shared" si="9"/>
        <v>82014</v>
      </c>
      <c r="Q58" s="5">
        <f>O58-[2]AUTO!BA59</f>
        <v>0</v>
      </c>
    </row>
    <row r="59" spans="1:17">
      <c r="A59" s="81" t="s">
        <v>103</v>
      </c>
      <c r="B59" s="43">
        <f>[2]AUTO!F60</f>
        <v>15380</v>
      </c>
      <c r="C59" s="43">
        <f>[2]AUTO!K60</f>
        <v>0</v>
      </c>
      <c r="D59" s="43">
        <f>[2]AUTO!N60</f>
        <v>0</v>
      </c>
      <c r="E59" s="43">
        <f>[2]AUTO!S60</f>
        <v>0</v>
      </c>
      <c r="F59" s="43"/>
      <c r="G59" s="43">
        <f>[2]AUTO!AD60</f>
        <v>0</v>
      </c>
      <c r="H59" s="43">
        <f>[2]AUTO!AE60</f>
        <v>0</v>
      </c>
      <c r="I59" s="43">
        <f>[2]AUTO!AF60</f>
        <v>0</v>
      </c>
      <c r="J59" s="43">
        <f>[2]AUTO!AG60</f>
        <v>0</v>
      </c>
      <c r="K59" s="43">
        <f>[2]AUTO!AJ60</f>
        <v>0</v>
      </c>
      <c r="L59" s="43">
        <f>[2]AUTO!AM60</f>
        <v>0</v>
      </c>
      <c r="M59" s="43">
        <f>[2]AUTO!AQ60</f>
        <v>0</v>
      </c>
      <c r="N59" s="43">
        <f>[2]AUTO!AR60</f>
        <v>0</v>
      </c>
      <c r="O59" s="43">
        <f t="shared" si="9"/>
        <v>15380</v>
      </c>
      <c r="Q59" s="5">
        <f>O59-[2]AUTO!BA60</f>
        <v>0</v>
      </c>
    </row>
    <row r="60" spans="1:17">
      <c r="A60" s="81" t="s">
        <v>104</v>
      </c>
      <c r="B60" s="43">
        <f>[2]AUTO!F61</f>
        <v>1365</v>
      </c>
      <c r="C60" s="43">
        <f>[2]AUTO!K61</f>
        <v>0</v>
      </c>
      <c r="D60" s="43">
        <f>[2]AUTO!N61</f>
        <v>0</v>
      </c>
      <c r="E60" s="43">
        <f>[2]AUTO!S61</f>
        <v>36243</v>
      </c>
      <c r="F60" s="43"/>
      <c r="G60" s="43">
        <f>[2]AUTO!AD61</f>
        <v>0</v>
      </c>
      <c r="H60" s="43">
        <f>[2]AUTO!AE61</f>
        <v>0</v>
      </c>
      <c r="I60" s="43">
        <f>[2]AUTO!AF61</f>
        <v>0</v>
      </c>
      <c r="J60" s="43">
        <f>[2]AUTO!AG61</f>
        <v>0</v>
      </c>
      <c r="K60" s="43">
        <f>[2]AUTO!AJ61</f>
        <v>0</v>
      </c>
      <c r="L60" s="43">
        <f>[2]AUTO!AM61</f>
        <v>0</v>
      </c>
      <c r="M60" s="43">
        <f>[2]AUTO!AQ61</f>
        <v>0</v>
      </c>
      <c r="N60" s="43">
        <f>[2]AUTO!AR61</f>
        <v>0</v>
      </c>
      <c r="O60" s="43">
        <f t="shared" si="9"/>
        <v>37608</v>
      </c>
      <c r="Q60" s="5">
        <f>O60-[2]AUTO!BA61</f>
        <v>0</v>
      </c>
    </row>
    <row r="61" spans="1:17">
      <c r="A61" s="81" t="s">
        <v>105</v>
      </c>
      <c r="B61" s="43">
        <f>[2]AUTO!F62</f>
        <v>7339</v>
      </c>
      <c r="C61" s="43">
        <f>[2]AUTO!K62</f>
        <v>0</v>
      </c>
      <c r="D61" s="43">
        <f>[2]AUTO!N62</f>
        <v>0</v>
      </c>
      <c r="E61" s="43">
        <f>[2]AUTO!S62</f>
        <v>0</v>
      </c>
      <c r="F61" s="43"/>
      <c r="G61" s="43">
        <f>[2]AUTO!AD62</f>
        <v>0</v>
      </c>
      <c r="H61" s="43">
        <f>[2]AUTO!AE62</f>
        <v>0</v>
      </c>
      <c r="I61" s="43">
        <f>[2]AUTO!AF62</f>
        <v>0</v>
      </c>
      <c r="J61" s="43">
        <f>[2]AUTO!AG62</f>
        <v>0</v>
      </c>
      <c r="K61" s="43">
        <f>[2]AUTO!AJ62</f>
        <v>0</v>
      </c>
      <c r="L61" s="43">
        <f>[2]AUTO!AM62</f>
        <v>0</v>
      </c>
      <c r="M61" s="43">
        <f>[2]AUTO!AQ62</f>
        <v>0</v>
      </c>
      <c r="N61" s="43">
        <f>[2]AUTO!AR62</f>
        <v>0</v>
      </c>
      <c r="O61" s="43">
        <f t="shared" ref="O61:O68" si="10">SUM(B61:N61)</f>
        <v>7339</v>
      </c>
      <c r="Q61" s="5">
        <f>O61-[2]AUTO!BA62</f>
        <v>0</v>
      </c>
    </row>
    <row r="62" spans="1:17">
      <c r="A62" s="81" t="s">
        <v>106</v>
      </c>
      <c r="B62" s="43">
        <f>[2]AUTO!F63</f>
        <v>6376</v>
      </c>
      <c r="C62" s="43">
        <f>[2]AUTO!K63</f>
        <v>0</v>
      </c>
      <c r="D62" s="43">
        <f>[2]AUTO!N63</f>
        <v>0</v>
      </c>
      <c r="E62" s="43">
        <f>[2]AUTO!S63</f>
        <v>9500</v>
      </c>
      <c r="F62" s="43"/>
      <c r="G62" s="43">
        <f>[2]AUTO!AD63</f>
        <v>0</v>
      </c>
      <c r="H62" s="43">
        <f>[2]AUTO!AE63</f>
        <v>0</v>
      </c>
      <c r="I62" s="43">
        <f>[2]AUTO!AF63</f>
        <v>0</v>
      </c>
      <c r="J62" s="43">
        <f>[2]AUTO!AG63</f>
        <v>0</v>
      </c>
      <c r="K62" s="43">
        <f>[2]AUTO!AJ63</f>
        <v>0</v>
      </c>
      <c r="L62" s="43">
        <f>[2]AUTO!AM63</f>
        <v>0</v>
      </c>
      <c r="M62" s="43">
        <f>[2]AUTO!AQ63</f>
        <v>0</v>
      </c>
      <c r="N62" s="43">
        <f>[2]AUTO!AR63</f>
        <v>0</v>
      </c>
      <c r="O62" s="43">
        <f t="shared" si="10"/>
        <v>15876</v>
      </c>
      <c r="Q62" s="5">
        <f>O62-[2]AUTO!BA63</f>
        <v>0</v>
      </c>
    </row>
    <row r="63" spans="1:17">
      <c r="A63" s="81" t="s">
        <v>107</v>
      </c>
      <c r="B63" s="43">
        <f>[2]AUTO!F64</f>
        <v>5848</v>
      </c>
      <c r="C63" s="43">
        <f>[2]AUTO!K64</f>
        <v>0</v>
      </c>
      <c r="D63" s="43">
        <f>[2]AUTO!N64</f>
        <v>0</v>
      </c>
      <c r="E63" s="43">
        <f>[2]AUTO!S64</f>
        <v>0</v>
      </c>
      <c r="F63" s="43"/>
      <c r="G63" s="43">
        <f>[2]AUTO!AD64</f>
        <v>0</v>
      </c>
      <c r="H63" s="43">
        <f>[2]AUTO!AE64</f>
        <v>0</v>
      </c>
      <c r="I63" s="43">
        <f>[2]AUTO!AF64</f>
        <v>0</v>
      </c>
      <c r="J63" s="43">
        <f>[2]AUTO!AG64</f>
        <v>0</v>
      </c>
      <c r="K63" s="43">
        <f>[2]AUTO!AJ64</f>
        <v>0</v>
      </c>
      <c r="L63" s="43">
        <f>[2]AUTO!AM64</f>
        <v>0</v>
      </c>
      <c r="M63" s="43">
        <f>[2]AUTO!AQ64</f>
        <v>0</v>
      </c>
      <c r="N63" s="43">
        <f>[2]AUTO!AR64</f>
        <v>0</v>
      </c>
      <c r="O63" s="43">
        <f t="shared" si="10"/>
        <v>5848</v>
      </c>
      <c r="Q63" s="5">
        <f>O63-[2]AUTO!BA64</f>
        <v>0</v>
      </c>
    </row>
    <row r="64" spans="1:17">
      <c r="A64" s="81" t="s">
        <v>108</v>
      </c>
      <c r="B64" s="43">
        <f>[2]AUTO!F65</f>
        <v>22196</v>
      </c>
      <c r="C64" s="43">
        <f>[2]AUTO!K65</f>
        <v>0</v>
      </c>
      <c r="D64" s="43">
        <f>[2]AUTO!N65</f>
        <v>0</v>
      </c>
      <c r="E64" s="43">
        <f>[2]AUTO!S65</f>
        <v>280128</v>
      </c>
      <c r="F64" s="43"/>
      <c r="G64" s="43">
        <f>[2]AUTO!AD65</f>
        <v>0</v>
      </c>
      <c r="H64" s="43">
        <f>[2]AUTO!AE65</f>
        <v>0</v>
      </c>
      <c r="I64" s="43">
        <f>[2]AUTO!AF65</f>
        <v>0</v>
      </c>
      <c r="J64" s="43">
        <f>[2]AUTO!AG65</f>
        <v>0</v>
      </c>
      <c r="K64" s="43">
        <f>[2]AUTO!AJ65</f>
        <v>0</v>
      </c>
      <c r="L64" s="43">
        <f>[2]AUTO!AM65</f>
        <v>0</v>
      </c>
      <c r="M64" s="43">
        <f>[2]AUTO!AQ65</f>
        <v>0</v>
      </c>
      <c r="N64" s="43">
        <f>[2]AUTO!AR65</f>
        <v>0</v>
      </c>
      <c r="O64" s="43">
        <f t="shared" si="10"/>
        <v>302324</v>
      </c>
      <c r="Q64" s="5">
        <f>O64-[2]AUTO!BA65</f>
        <v>0</v>
      </c>
    </row>
    <row r="65" spans="1:17">
      <c r="A65" s="81" t="s">
        <v>109</v>
      </c>
      <c r="B65" s="43">
        <f>[2]AUTO!F66</f>
        <v>3899</v>
      </c>
      <c r="C65" s="43">
        <f>[2]AUTO!K66</f>
        <v>0</v>
      </c>
      <c r="D65" s="43">
        <f>[2]AUTO!N66</f>
        <v>0</v>
      </c>
      <c r="E65" s="43">
        <f>[2]AUTO!S66</f>
        <v>0</v>
      </c>
      <c r="F65" s="43"/>
      <c r="G65" s="43">
        <f>[2]AUTO!AD66</f>
        <v>0</v>
      </c>
      <c r="H65" s="43">
        <f>[2]AUTO!AE66</f>
        <v>0</v>
      </c>
      <c r="I65" s="43">
        <f>[2]AUTO!AF66</f>
        <v>0</v>
      </c>
      <c r="J65" s="43">
        <f>[2]AUTO!AG66</f>
        <v>0</v>
      </c>
      <c r="K65" s="43">
        <f>[2]AUTO!AJ66</f>
        <v>0</v>
      </c>
      <c r="L65" s="43">
        <f>[2]AUTO!AM66</f>
        <v>0</v>
      </c>
      <c r="M65" s="43">
        <f>[2]AUTO!AQ66</f>
        <v>0</v>
      </c>
      <c r="N65" s="43">
        <f>[2]AUTO!AR66</f>
        <v>0</v>
      </c>
      <c r="O65" s="43">
        <f t="shared" si="10"/>
        <v>3899</v>
      </c>
      <c r="Q65" s="5">
        <f>O65-[2]AUTO!BA66</f>
        <v>0</v>
      </c>
    </row>
    <row r="66" spans="1:17">
      <c r="A66" s="81" t="s">
        <v>110</v>
      </c>
      <c r="B66" s="43">
        <f>[2]AUTO!F67</f>
        <v>5294</v>
      </c>
      <c r="C66" s="43">
        <f>[2]AUTO!K67</f>
        <v>0</v>
      </c>
      <c r="D66" s="43">
        <f>[2]AUTO!N67</f>
        <v>0</v>
      </c>
      <c r="E66" s="43">
        <f>[2]AUTO!S67</f>
        <v>0</v>
      </c>
      <c r="F66" s="43"/>
      <c r="G66" s="43">
        <f>[2]AUTO!AD67</f>
        <v>0</v>
      </c>
      <c r="H66" s="43">
        <f>[2]AUTO!AE67</f>
        <v>0</v>
      </c>
      <c r="I66" s="43">
        <f>[2]AUTO!AF67</f>
        <v>0</v>
      </c>
      <c r="J66" s="43">
        <f>[2]AUTO!AG67</f>
        <v>0</v>
      </c>
      <c r="K66" s="43">
        <f>[2]AUTO!AJ67</f>
        <v>0</v>
      </c>
      <c r="L66" s="43">
        <f>[2]AUTO!AM67</f>
        <v>0</v>
      </c>
      <c r="M66" s="43">
        <f>[2]AUTO!AQ67</f>
        <v>0</v>
      </c>
      <c r="N66" s="43">
        <f>[2]AUTO!AR67</f>
        <v>0</v>
      </c>
      <c r="O66" s="43">
        <f t="shared" si="10"/>
        <v>5294</v>
      </c>
      <c r="Q66" s="5">
        <f>O66-[2]AUTO!BA67</f>
        <v>0</v>
      </c>
    </row>
    <row r="67" spans="1:17">
      <c r="A67" s="81" t="s">
        <v>111</v>
      </c>
      <c r="B67" s="43">
        <f>[2]AUTO!F68</f>
        <v>2047</v>
      </c>
      <c r="C67" s="43">
        <f>[2]AUTO!K68</f>
        <v>0</v>
      </c>
      <c r="D67" s="43">
        <f>[2]AUTO!N68</f>
        <v>0</v>
      </c>
      <c r="E67" s="43">
        <f>[2]AUTO!S68</f>
        <v>57518</v>
      </c>
      <c r="F67" s="43"/>
      <c r="G67" s="43">
        <f>[2]AUTO!AD68</f>
        <v>0</v>
      </c>
      <c r="H67" s="43">
        <f>[2]AUTO!AE68</f>
        <v>0</v>
      </c>
      <c r="I67" s="43">
        <f>[2]AUTO!AF68</f>
        <v>0</v>
      </c>
      <c r="J67" s="43">
        <f>[2]AUTO!AG68</f>
        <v>0</v>
      </c>
      <c r="K67" s="43">
        <f>[2]AUTO!AJ68</f>
        <v>0</v>
      </c>
      <c r="L67" s="43">
        <f>[2]AUTO!AM68</f>
        <v>0</v>
      </c>
      <c r="M67" s="43">
        <f>[2]AUTO!AQ68</f>
        <v>0</v>
      </c>
      <c r="N67" s="43">
        <f>[2]AUTO!AR68</f>
        <v>0</v>
      </c>
      <c r="O67" s="43">
        <f t="shared" si="10"/>
        <v>59565</v>
      </c>
      <c r="Q67" s="5">
        <f>O67-[2]AUTO!BA68</f>
        <v>0</v>
      </c>
    </row>
    <row r="68" spans="1:17">
      <c r="A68" s="81" t="s">
        <v>112</v>
      </c>
      <c r="B68" s="43">
        <f>[2]AUTO!F69</f>
        <v>3737</v>
      </c>
      <c r="C68" s="43">
        <f>[2]AUTO!K69</f>
        <v>4243</v>
      </c>
      <c r="D68" s="43">
        <f>[2]AUTO!N69</f>
        <v>0</v>
      </c>
      <c r="E68" s="43">
        <f>[2]AUTO!S69</f>
        <v>0</v>
      </c>
      <c r="F68" s="43"/>
      <c r="G68" s="43">
        <f>[2]AUTO!AD69</f>
        <v>0</v>
      </c>
      <c r="H68" s="43">
        <f>[2]AUTO!AE69</f>
        <v>0</v>
      </c>
      <c r="I68" s="43">
        <f>[2]AUTO!AF69</f>
        <v>0</v>
      </c>
      <c r="J68" s="43">
        <f>[2]AUTO!AG69</f>
        <v>0</v>
      </c>
      <c r="K68" s="43">
        <f>[2]AUTO!AJ69</f>
        <v>0</v>
      </c>
      <c r="L68" s="43">
        <f>[2]AUTO!AM69</f>
        <v>0</v>
      </c>
      <c r="M68" s="43">
        <f>[2]AUTO!AQ69</f>
        <v>0</v>
      </c>
      <c r="N68" s="43">
        <f>[2]AUTO!AR69</f>
        <v>0</v>
      </c>
      <c r="O68" s="43">
        <f t="shared" si="10"/>
        <v>7980</v>
      </c>
      <c r="Q68" s="5">
        <f>O68-[2]AUTO!BA69</f>
        <v>0</v>
      </c>
    </row>
    <row r="69" spans="1:17">
      <c r="A69" s="141" t="s">
        <v>113</v>
      </c>
      <c r="B69" s="52">
        <f t="shared" ref="B69:N69" si="11">SUM(B70:B73)</f>
        <v>18136</v>
      </c>
      <c r="C69" s="52">
        <f t="shared" si="11"/>
        <v>0</v>
      </c>
      <c r="D69" s="52">
        <f t="shared" si="11"/>
        <v>0</v>
      </c>
      <c r="E69" s="52">
        <f t="shared" si="11"/>
        <v>688478</v>
      </c>
      <c r="F69" s="52"/>
      <c r="G69" s="52">
        <f t="shared" si="11"/>
        <v>0</v>
      </c>
      <c r="H69" s="52">
        <f t="shared" si="11"/>
        <v>0</v>
      </c>
      <c r="I69" s="52">
        <f t="shared" si="11"/>
        <v>0</v>
      </c>
      <c r="J69" s="52">
        <f t="shared" si="11"/>
        <v>0</v>
      </c>
      <c r="K69" s="52">
        <f t="shared" si="11"/>
        <v>0</v>
      </c>
      <c r="L69" s="52">
        <f t="shared" si="11"/>
        <v>0</v>
      </c>
      <c r="M69" s="52">
        <f t="shared" si="11"/>
        <v>0</v>
      </c>
      <c r="N69" s="52">
        <f t="shared" si="11"/>
        <v>0</v>
      </c>
      <c r="O69" s="52">
        <f>SUM(O70:O73)</f>
        <v>706614</v>
      </c>
      <c r="Q69" s="5">
        <f>O69-[2]AUTO!BA70</f>
        <v>0</v>
      </c>
    </row>
    <row r="70" spans="1:17">
      <c r="A70" s="141" t="s">
        <v>114</v>
      </c>
      <c r="B70" s="43">
        <f>[2]AUTO!F71</f>
        <v>1960</v>
      </c>
      <c r="C70" s="43">
        <f>[2]AUTO!K71</f>
        <v>0</v>
      </c>
      <c r="D70" s="43">
        <f>[2]AUTO!N71</f>
        <v>0</v>
      </c>
      <c r="E70" s="43">
        <f>[2]AUTO!S71</f>
        <v>688478</v>
      </c>
      <c r="F70" s="43"/>
      <c r="G70" s="43">
        <f>[2]AUTO!AD71</f>
        <v>0</v>
      </c>
      <c r="H70" s="43">
        <f>[2]AUTO!AE71</f>
        <v>0</v>
      </c>
      <c r="I70" s="43">
        <f>[2]AUTO!AF71</f>
        <v>0</v>
      </c>
      <c r="J70" s="43">
        <f>[2]AUTO!AG71</f>
        <v>0</v>
      </c>
      <c r="K70" s="43">
        <f>[2]AUTO!AJ71</f>
        <v>0</v>
      </c>
      <c r="L70" s="43">
        <f>[2]AUTO!AM71</f>
        <v>0</v>
      </c>
      <c r="M70" s="43">
        <f>[2]AUTO!AQ71</f>
        <v>0</v>
      </c>
      <c r="N70" s="43">
        <f>[2]AUTO!AR71</f>
        <v>0</v>
      </c>
      <c r="O70" s="43">
        <f t="shared" ref="O70:O92" si="12">SUM(B70:N70)</f>
        <v>690438</v>
      </c>
      <c r="Q70" s="5">
        <f>O70-[2]AUTO!BA71</f>
        <v>0</v>
      </c>
    </row>
    <row r="71" spans="1:17">
      <c r="A71" s="141" t="s">
        <v>115</v>
      </c>
      <c r="B71" s="43">
        <f>[2]AUTO!F72</f>
        <v>5937</v>
      </c>
      <c r="C71" s="43">
        <f>[2]AUTO!K72</f>
        <v>0</v>
      </c>
      <c r="D71" s="43">
        <f>[2]AUTO!N72</f>
        <v>0</v>
      </c>
      <c r="E71" s="43">
        <f>[2]AUTO!S72</f>
        <v>0</v>
      </c>
      <c r="F71" s="43"/>
      <c r="G71" s="43">
        <f>[2]AUTO!AD72</f>
        <v>0</v>
      </c>
      <c r="H71" s="43">
        <f>[2]AUTO!AE72</f>
        <v>0</v>
      </c>
      <c r="I71" s="43">
        <f>[2]AUTO!AF72</f>
        <v>0</v>
      </c>
      <c r="J71" s="43">
        <f>[2]AUTO!AG72</f>
        <v>0</v>
      </c>
      <c r="K71" s="43">
        <f>[2]AUTO!AJ72</f>
        <v>0</v>
      </c>
      <c r="L71" s="43">
        <f>[2]AUTO!AM72</f>
        <v>0</v>
      </c>
      <c r="M71" s="43">
        <f>[2]AUTO!AQ72</f>
        <v>0</v>
      </c>
      <c r="N71" s="43">
        <f>[2]AUTO!AR72</f>
        <v>0</v>
      </c>
      <c r="O71" s="43">
        <f t="shared" si="12"/>
        <v>5937</v>
      </c>
      <c r="Q71" s="5">
        <f>O71-[2]AUTO!BA72</f>
        <v>0</v>
      </c>
    </row>
    <row r="72" spans="1:17">
      <c r="A72" s="141" t="s">
        <v>116</v>
      </c>
      <c r="B72" s="43">
        <f>[2]AUTO!F73</f>
        <v>5632</v>
      </c>
      <c r="C72" s="43">
        <f>[2]AUTO!K73</f>
        <v>0</v>
      </c>
      <c r="D72" s="43">
        <f>[2]AUTO!N73</f>
        <v>0</v>
      </c>
      <c r="E72" s="43">
        <f>[2]AUTO!S73</f>
        <v>0</v>
      </c>
      <c r="F72" s="43"/>
      <c r="G72" s="43">
        <f>[2]AUTO!AD73</f>
        <v>0</v>
      </c>
      <c r="H72" s="43">
        <f>[2]AUTO!AE73</f>
        <v>0</v>
      </c>
      <c r="I72" s="43">
        <f>[2]AUTO!AF73</f>
        <v>0</v>
      </c>
      <c r="J72" s="43">
        <f>[2]AUTO!AG73</f>
        <v>0</v>
      </c>
      <c r="K72" s="43">
        <f>[2]AUTO!AJ73</f>
        <v>0</v>
      </c>
      <c r="L72" s="43">
        <f>[2]AUTO!AM73</f>
        <v>0</v>
      </c>
      <c r="M72" s="43">
        <f>[2]AUTO!AQ73</f>
        <v>0</v>
      </c>
      <c r="N72" s="43">
        <f>[2]AUTO!AR73</f>
        <v>0</v>
      </c>
      <c r="O72" s="43">
        <f t="shared" si="12"/>
        <v>5632</v>
      </c>
      <c r="Q72" s="5">
        <f>O72-[2]AUTO!BA73</f>
        <v>0</v>
      </c>
    </row>
    <row r="73" spans="1:17">
      <c r="A73" s="141" t="s">
        <v>117</v>
      </c>
      <c r="B73" s="43">
        <f>[2]AUTO!F74</f>
        <v>4607</v>
      </c>
      <c r="C73" s="43">
        <f>[2]AUTO!K74</f>
        <v>0</v>
      </c>
      <c r="D73" s="43">
        <f>[2]AUTO!N74</f>
        <v>0</v>
      </c>
      <c r="E73" s="43">
        <f>[2]AUTO!S74</f>
        <v>0</v>
      </c>
      <c r="F73" s="43"/>
      <c r="G73" s="43">
        <f>[2]AUTO!AD74</f>
        <v>0</v>
      </c>
      <c r="H73" s="43">
        <f>[2]AUTO!AE74</f>
        <v>0</v>
      </c>
      <c r="I73" s="43">
        <f>[2]AUTO!AF74</f>
        <v>0</v>
      </c>
      <c r="J73" s="43">
        <f>[2]AUTO!AG74</f>
        <v>0</v>
      </c>
      <c r="K73" s="43">
        <f>[2]AUTO!AJ74</f>
        <v>0</v>
      </c>
      <c r="L73" s="43">
        <f>[2]AUTO!AM74</f>
        <v>0</v>
      </c>
      <c r="M73" s="43">
        <f>[2]AUTO!AQ74</f>
        <v>0</v>
      </c>
      <c r="N73" s="43">
        <f>[2]AUTO!AR74</f>
        <v>0</v>
      </c>
      <c r="O73" s="43">
        <f t="shared" si="12"/>
        <v>4607</v>
      </c>
      <c r="Q73" s="5">
        <f>O73-[2]AUTO!BA74</f>
        <v>0</v>
      </c>
    </row>
    <row r="74" spans="1:17">
      <c r="A74" s="141" t="s">
        <v>118</v>
      </c>
      <c r="B74" s="43">
        <f>[2]AUTO!F75</f>
        <v>55424</v>
      </c>
      <c r="C74" s="43">
        <f>[2]AUTO!K75</f>
        <v>0</v>
      </c>
      <c r="D74" s="43">
        <f>[2]AUTO!N75</f>
        <v>746</v>
      </c>
      <c r="E74" s="43">
        <f>[2]AUTO!S75</f>
        <v>0</v>
      </c>
      <c r="F74" s="43"/>
      <c r="G74" s="43">
        <f>[2]AUTO!AD75</f>
        <v>0</v>
      </c>
      <c r="H74" s="43">
        <f>[2]AUTO!AE75</f>
        <v>0</v>
      </c>
      <c r="I74" s="43">
        <f>[2]AUTO!AF75</f>
        <v>0</v>
      </c>
      <c r="J74" s="43">
        <f>[2]AUTO!AG75</f>
        <v>0</v>
      </c>
      <c r="K74" s="43">
        <f>[2]AUTO!AJ75</f>
        <v>0</v>
      </c>
      <c r="L74" s="43">
        <f>[2]AUTO!AM75</f>
        <v>0</v>
      </c>
      <c r="M74" s="43">
        <f>[2]AUTO!AQ75</f>
        <v>0</v>
      </c>
      <c r="N74" s="43">
        <f>[2]AUTO!AR75</f>
        <v>0</v>
      </c>
      <c r="O74" s="43">
        <f t="shared" si="12"/>
        <v>56170</v>
      </c>
      <c r="Q74" s="5">
        <f>O74-[2]AUTO!BA75</f>
        <v>0</v>
      </c>
    </row>
    <row r="75" spans="1:17">
      <c r="A75" s="141" t="s">
        <v>119</v>
      </c>
      <c r="B75" s="43">
        <f>[2]AUTO!F76</f>
        <v>38796</v>
      </c>
      <c r="C75" s="43">
        <f>[2]AUTO!K76</f>
        <v>0</v>
      </c>
      <c r="D75" s="43">
        <f>[2]AUTO!N76</f>
        <v>0</v>
      </c>
      <c r="E75" s="43">
        <f>[2]AUTO!S76</f>
        <v>0</v>
      </c>
      <c r="F75" s="43"/>
      <c r="G75" s="43">
        <f>[2]AUTO!AD76</f>
        <v>0</v>
      </c>
      <c r="H75" s="43">
        <f>[2]AUTO!AE76</f>
        <v>0</v>
      </c>
      <c r="I75" s="43">
        <f>[2]AUTO!AF76</f>
        <v>0</v>
      </c>
      <c r="J75" s="43">
        <f>[2]AUTO!AG76</f>
        <v>0</v>
      </c>
      <c r="K75" s="43">
        <f>[2]AUTO!AJ76</f>
        <v>0</v>
      </c>
      <c r="L75" s="43">
        <f>[2]AUTO!AM76</f>
        <v>0</v>
      </c>
      <c r="M75" s="43">
        <f>[2]AUTO!AQ76</f>
        <v>0</v>
      </c>
      <c r="N75" s="43">
        <f>[2]AUTO!AR76</f>
        <v>0</v>
      </c>
      <c r="O75" s="43">
        <f t="shared" si="12"/>
        <v>38796</v>
      </c>
      <c r="Q75" s="5">
        <f>O75-[2]AUTO!BA76</f>
        <v>0</v>
      </c>
    </row>
    <row r="76" spans="1:17">
      <c r="A76" s="141" t="s">
        <v>120</v>
      </c>
      <c r="B76" s="43">
        <f>[2]AUTO!F77</f>
        <v>45042</v>
      </c>
      <c r="C76" s="43">
        <f>[2]AUTO!K77</f>
        <v>0</v>
      </c>
      <c r="D76" s="43">
        <f>[2]AUTO!N77</f>
        <v>0</v>
      </c>
      <c r="E76" s="43">
        <f>[2]AUTO!S77</f>
        <v>0</v>
      </c>
      <c r="F76" s="43"/>
      <c r="G76" s="43">
        <f>[2]AUTO!AD77</f>
        <v>0</v>
      </c>
      <c r="H76" s="43">
        <f>[2]AUTO!AE77</f>
        <v>0</v>
      </c>
      <c r="I76" s="43">
        <f>[2]AUTO!AF77</f>
        <v>0</v>
      </c>
      <c r="J76" s="43">
        <f>[2]AUTO!AG77</f>
        <v>0</v>
      </c>
      <c r="K76" s="43">
        <f>[2]AUTO!AJ77</f>
        <v>0</v>
      </c>
      <c r="L76" s="43">
        <f>[2]AUTO!AM77</f>
        <v>0</v>
      </c>
      <c r="M76" s="43">
        <f>[2]AUTO!AQ77</f>
        <v>0</v>
      </c>
      <c r="N76" s="43">
        <f>[2]AUTO!AR77</f>
        <v>0</v>
      </c>
      <c r="O76" s="43">
        <f t="shared" si="12"/>
        <v>45042</v>
      </c>
      <c r="Q76" s="5">
        <f>O76-[2]AUTO!BA77</f>
        <v>0</v>
      </c>
    </row>
    <row r="77" spans="1:17">
      <c r="A77" s="141" t="s">
        <v>121</v>
      </c>
      <c r="B77" s="43">
        <f>[2]AUTO!F78</f>
        <v>6523</v>
      </c>
      <c r="C77" s="43">
        <f>[2]AUTO!K78</f>
        <v>0</v>
      </c>
      <c r="D77" s="43">
        <f>[2]AUTO!N78</f>
        <v>0</v>
      </c>
      <c r="E77" s="43">
        <f>[2]AUTO!S78</f>
        <v>0</v>
      </c>
      <c r="F77" s="43"/>
      <c r="G77" s="43">
        <f>[2]AUTO!AD78</f>
        <v>0</v>
      </c>
      <c r="H77" s="43">
        <f>[2]AUTO!AE78</f>
        <v>0</v>
      </c>
      <c r="I77" s="43">
        <f>[2]AUTO!AF78</f>
        <v>0</v>
      </c>
      <c r="J77" s="43">
        <f>[2]AUTO!AG78</f>
        <v>0</v>
      </c>
      <c r="K77" s="43">
        <f>[2]AUTO!AJ78</f>
        <v>0</v>
      </c>
      <c r="L77" s="43">
        <f>[2]AUTO!AM78</f>
        <v>0</v>
      </c>
      <c r="M77" s="43">
        <f>[2]AUTO!AQ78</f>
        <v>0</v>
      </c>
      <c r="N77" s="43">
        <f>[2]AUTO!AR78</f>
        <v>0</v>
      </c>
      <c r="O77" s="43">
        <f t="shared" si="12"/>
        <v>6523</v>
      </c>
      <c r="Q77" s="5">
        <f>O77-[2]AUTO!BA78</f>
        <v>0</v>
      </c>
    </row>
    <row r="78" spans="1:17">
      <c r="A78" s="141" t="s">
        <v>122</v>
      </c>
      <c r="B78" s="43">
        <f>[2]AUTO!F79</f>
        <v>3791</v>
      </c>
      <c r="C78" s="43">
        <f>[2]AUTO!K79</f>
        <v>0</v>
      </c>
      <c r="D78" s="43">
        <f>[2]AUTO!N79</f>
        <v>0</v>
      </c>
      <c r="E78" s="43">
        <f>[2]AUTO!S79</f>
        <v>0</v>
      </c>
      <c r="F78" s="43"/>
      <c r="G78" s="43">
        <f>[2]AUTO!AD79</f>
        <v>0</v>
      </c>
      <c r="H78" s="43">
        <f>[2]AUTO!AE79</f>
        <v>0</v>
      </c>
      <c r="I78" s="43">
        <f>[2]AUTO!AF79</f>
        <v>0</v>
      </c>
      <c r="J78" s="43">
        <f>[2]AUTO!AG79</f>
        <v>0</v>
      </c>
      <c r="K78" s="43">
        <f>[2]AUTO!AJ79</f>
        <v>0</v>
      </c>
      <c r="L78" s="43">
        <f>[2]AUTO!AM79</f>
        <v>0</v>
      </c>
      <c r="M78" s="43">
        <f>[2]AUTO!AQ79</f>
        <v>0</v>
      </c>
      <c r="N78" s="43">
        <f>[2]AUTO!AR79</f>
        <v>0</v>
      </c>
      <c r="O78" s="43">
        <f t="shared" si="12"/>
        <v>3791</v>
      </c>
      <c r="Q78" s="5">
        <f>O78-[2]AUTO!BA79</f>
        <v>0</v>
      </c>
    </row>
    <row r="79" spans="1:17">
      <c r="A79" s="141" t="s">
        <v>123</v>
      </c>
      <c r="B79" s="43">
        <f>[2]AUTO!F80</f>
        <v>0</v>
      </c>
      <c r="C79" s="43">
        <f>[2]AUTO!K80</f>
        <v>27386</v>
      </c>
      <c r="D79" s="43">
        <f>[2]AUTO!N80</f>
        <v>0</v>
      </c>
      <c r="E79" s="43">
        <f>[2]AUTO!S80</f>
        <v>0</v>
      </c>
      <c r="F79" s="43"/>
      <c r="G79" s="43">
        <f>[2]AUTO!AD80</f>
        <v>0</v>
      </c>
      <c r="H79" s="43">
        <f>[2]AUTO!AE80</f>
        <v>0</v>
      </c>
      <c r="I79" s="43">
        <f>[2]AUTO!AF80</f>
        <v>0</v>
      </c>
      <c r="J79" s="43">
        <f>[2]AUTO!AG80</f>
        <v>0</v>
      </c>
      <c r="K79" s="43">
        <f>[2]AUTO!AJ80</f>
        <v>0</v>
      </c>
      <c r="L79" s="43">
        <f>[2]AUTO!AM80</f>
        <v>0</v>
      </c>
      <c r="M79" s="43">
        <f>[2]AUTO!AQ80</f>
        <v>0</v>
      </c>
      <c r="N79" s="43">
        <f>[2]AUTO!AR80</f>
        <v>0</v>
      </c>
      <c r="O79" s="43">
        <f t="shared" si="12"/>
        <v>27386</v>
      </c>
      <c r="Q79" s="5">
        <f>O79-[2]AUTO!BA80</f>
        <v>0</v>
      </c>
    </row>
    <row r="80" spans="1:17">
      <c r="A80" s="141" t="s">
        <v>320</v>
      </c>
      <c r="B80" s="43">
        <f>[2]AUTO!F81</f>
        <v>3084</v>
      </c>
      <c r="C80" s="43">
        <f>[2]AUTO!K81</f>
        <v>0</v>
      </c>
      <c r="D80" s="43">
        <f>[2]AUTO!N81</f>
        <v>0</v>
      </c>
      <c r="E80" s="43">
        <f>[2]AUTO!S81</f>
        <v>0</v>
      </c>
      <c r="F80" s="43"/>
      <c r="G80" s="43">
        <f>[2]AUTO!AD81</f>
        <v>0</v>
      </c>
      <c r="H80" s="43">
        <f>[2]AUTO!AE81</f>
        <v>0</v>
      </c>
      <c r="I80" s="43">
        <f>[2]AUTO!AF81</f>
        <v>0</v>
      </c>
      <c r="J80" s="43">
        <f>[2]AUTO!AG81</f>
        <v>0</v>
      </c>
      <c r="K80" s="43">
        <f>[2]AUTO!AJ81</f>
        <v>0</v>
      </c>
      <c r="L80" s="43">
        <f>[2]AUTO!AM81</f>
        <v>0</v>
      </c>
      <c r="M80" s="43">
        <f>[2]AUTO!AQ81</f>
        <v>0</v>
      </c>
      <c r="N80" s="43">
        <f>[2]AUTO!AR81</f>
        <v>0</v>
      </c>
      <c r="O80" s="43">
        <f t="shared" si="12"/>
        <v>3084</v>
      </c>
      <c r="Q80" s="5">
        <f>O80-[2]AUTO!BA81</f>
        <v>0</v>
      </c>
    </row>
    <row r="81" spans="1:17">
      <c r="A81" s="141" t="s">
        <v>166</v>
      </c>
      <c r="B81" s="43">
        <f>[2]AUTO!F82</f>
        <v>1385</v>
      </c>
      <c r="C81" s="43">
        <f>[2]AUTO!K82</f>
        <v>0</v>
      </c>
      <c r="D81" s="43">
        <f>[2]AUTO!N82</f>
        <v>0</v>
      </c>
      <c r="E81" s="43">
        <f>[2]AUTO!S82</f>
        <v>0</v>
      </c>
      <c r="F81" s="43"/>
      <c r="G81" s="43">
        <f>[2]AUTO!AD82</f>
        <v>0</v>
      </c>
      <c r="H81" s="43">
        <f>[2]AUTO!AE82</f>
        <v>0</v>
      </c>
      <c r="I81" s="43">
        <f>[2]AUTO!AF82</f>
        <v>0</v>
      </c>
      <c r="J81" s="43">
        <f>[2]AUTO!AG82</f>
        <v>0</v>
      </c>
      <c r="K81" s="43">
        <f>[2]AUTO!AJ82</f>
        <v>0</v>
      </c>
      <c r="L81" s="43">
        <f>[2]AUTO!AM82</f>
        <v>0</v>
      </c>
      <c r="M81" s="43">
        <f>[2]AUTO!AQ82</f>
        <v>0</v>
      </c>
      <c r="N81" s="43">
        <f>[2]AUTO!AR82</f>
        <v>0</v>
      </c>
      <c r="O81" s="43">
        <f t="shared" si="12"/>
        <v>1385</v>
      </c>
      <c r="Q81" s="5">
        <f>O81-[2]AUTO!BA82</f>
        <v>0</v>
      </c>
    </row>
    <row r="82" spans="1:17">
      <c r="A82" s="141" t="s">
        <v>167</v>
      </c>
      <c r="B82" s="43">
        <f>[2]AUTO!F83</f>
        <v>3014</v>
      </c>
      <c r="C82" s="43">
        <f>[2]AUTO!K83</f>
        <v>32452</v>
      </c>
      <c r="D82" s="43">
        <f>[2]AUTO!N83</f>
        <v>0</v>
      </c>
      <c r="E82" s="43">
        <f>[2]AUTO!S83</f>
        <v>0</v>
      </c>
      <c r="F82" s="43"/>
      <c r="G82" s="43">
        <f>[2]AUTO!AD83</f>
        <v>0</v>
      </c>
      <c r="H82" s="43">
        <f>[2]AUTO!AE83</f>
        <v>0</v>
      </c>
      <c r="I82" s="43">
        <f>[2]AUTO!AF83</f>
        <v>0</v>
      </c>
      <c r="J82" s="43">
        <f>[2]AUTO!AG83</f>
        <v>0</v>
      </c>
      <c r="K82" s="43">
        <f>[2]AUTO!AJ83</f>
        <v>0</v>
      </c>
      <c r="L82" s="43">
        <f>[2]AUTO!AM83</f>
        <v>0</v>
      </c>
      <c r="M82" s="43">
        <f>[2]AUTO!AQ83</f>
        <v>0</v>
      </c>
      <c r="N82" s="43">
        <f>[2]AUTO!AR83</f>
        <v>0</v>
      </c>
      <c r="O82" s="43">
        <f t="shared" si="12"/>
        <v>35466</v>
      </c>
      <c r="Q82" s="5">
        <f>O82-[2]AUTO!BA83</f>
        <v>0</v>
      </c>
    </row>
    <row r="83" spans="1:17">
      <c r="A83" s="141" t="s">
        <v>168</v>
      </c>
      <c r="B83" s="43">
        <f>[2]AUTO!F84</f>
        <v>13188</v>
      </c>
      <c r="C83" s="43">
        <f>[2]AUTO!K84</f>
        <v>0</v>
      </c>
      <c r="D83" s="43">
        <f>[2]AUTO!N84</f>
        <v>0</v>
      </c>
      <c r="E83" s="43">
        <f>[2]AUTO!S84</f>
        <v>0</v>
      </c>
      <c r="F83" s="43"/>
      <c r="G83" s="43">
        <f>[2]AUTO!AD84</f>
        <v>0</v>
      </c>
      <c r="H83" s="43">
        <f>[2]AUTO!AE84</f>
        <v>0</v>
      </c>
      <c r="I83" s="43">
        <f>[2]AUTO!AF84</f>
        <v>0</v>
      </c>
      <c r="J83" s="43">
        <f>[2]AUTO!AG84</f>
        <v>0</v>
      </c>
      <c r="K83" s="43">
        <f>[2]AUTO!AJ84</f>
        <v>0</v>
      </c>
      <c r="L83" s="43">
        <f>[2]AUTO!AM84</f>
        <v>0</v>
      </c>
      <c r="M83" s="43">
        <f>[2]AUTO!AQ84</f>
        <v>0</v>
      </c>
      <c r="N83" s="43">
        <f>[2]AUTO!AR84</f>
        <v>0</v>
      </c>
      <c r="O83" s="43">
        <f t="shared" si="12"/>
        <v>13188</v>
      </c>
      <c r="Q83" s="5">
        <f>O83-[2]AUTO!BA84</f>
        <v>0</v>
      </c>
    </row>
    <row r="84" spans="1:17">
      <c r="A84" s="141" t="s">
        <v>169</v>
      </c>
      <c r="B84" s="43">
        <f>[2]AUTO!F85</f>
        <v>78162</v>
      </c>
      <c r="C84" s="43">
        <f>[2]AUTO!K85</f>
        <v>0</v>
      </c>
      <c r="D84" s="43">
        <f>[2]AUTO!N85</f>
        <v>5880</v>
      </c>
      <c r="E84" s="43">
        <f>[2]AUTO!S85</f>
        <v>0</v>
      </c>
      <c r="F84" s="43"/>
      <c r="G84" s="43">
        <f>[2]AUTO!AD85</f>
        <v>0</v>
      </c>
      <c r="H84" s="43">
        <f>[2]AUTO!AE85</f>
        <v>0</v>
      </c>
      <c r="I84" s="43">
        <f>[2]AUTO!AF85</f>
        <v>0</v>
      </c>
      <c r="J84" s="43">
        <f>[2]AUTO!AG85</f>
        <v>0</v>
      </c>
      <c r="K84" s="43">
        <f>[2]AUTO!AJ85</f>
        <v>0</v>
      </c>
      <c r="L84" s="43">
        <f>[2]AUTO!AM85</f>
        <v>0</v>
      </c>
      <c r="M84" s="43">
        <f>[2]AUTO!AQ85</f>
        <v>0</v>
      </c>
      <c r="N84" s="43">
        <f>[2]AUTO!AR85</f>
        <v>0</v>
      </c>
      <c r="O84" s="43">
        <f t="shared" si="12"/>
        <v>84042</v>
      </c>
      <c r="Q84" s="5">
        <f>O84-[2]AUTO!BA85</f>
        <v>0</v>
      </c>
    </row>
    <row r="85" spans="1:17">
      <c r="A85" s="141" t="s">
        <v>170</v>
      </c>
      <c r="B85" s="43">
        <f>[2]AUTO!F86</f>
        <v>3129</v>
      </c>
      <c r="C85" s="43">
        <f>[2]AUTO!K86</f>
        <v>0</v>
      </c>
      <c r="D85" s="43">
        <f>[2]AUTO!N86</f>
        <v>0</v>
      </c>
      <c r="E85" s="43">
        <f>[2]AUTO!S86</f>
        <v>0</v>
      </c>
      <c r="F85" s="43"/>
      <c r="G85" s="43">
        <f>[2]AUTO!AD86</f>
        <v>0</v>
      </c>
      <c r="H85" s="43">
        <f>[2]AUTO!AE86</f>
        <v>0</v>
      </c>
      <c r="I85" s="43">
        <f>[2]AUTO!AF86</f>
        <v>0</v>
      </c>
      <c r="J85" s="43">
        <f>[2]AUTO!AG86</f>
        <v>0</v>
      </c>
      <c r="K85" s="43">
        <f>[2]AUTO!AJ86</f>
        <v>0</v>
      </c>
      <c r="L85" s="43">
        <f>[2]AUTO!AM86</f>
        <v>0</v>
      </c>
      <c r="M85" s="43">
        <f>[2]AUTO!AQ86</f>
        <v>0</v>
      </c>
      <c r="N85" s="43">
        <f>[2]AUTO!AR86</f>
        <v>0</v>
      </c>
      <c r="O85" s="43">
        <f t="shared" si="12"/>
        <v>3129</v>
      </c>
      <c r="Q85" s="5">
        <f>O85-[2]AUTO!BA86</f>
        <v>0</v>
      </c>
    </row>
    <row r="86" spans="1:17" ht="14.25" customHeight="1">
      <c r="A86" s="141" t="s">
        <v>171</v>
      </c>
      <c r="B86" s="43">
        <f>[2]AUTO!F87</f>
        <v>5226</v>
      </c>
      <c r="C86" s="43">
        <f>[2]AUTO!K87</f>
        <v>0</v>
      </c>
      <c r="D86" s="43">
        <f>[2]AUTO!N87</f>
        <v>0</v>
      </c>
      <c r="E86" s="43">
        <f>[2]AUTO!S87</f>
        <v>23079</v>
      </c>
      <c r="F86" s="43"/>
      <c r="G86" s="43">
        <f>[2]AUTO!AD87</f>
        <v>0</v>
      </c>
      <c r="H86" s="43">
        <f>[2]AUTO!AE87</f>
        <v>0</v>
      </c>
      <c r="I86" s="43">
        <f>[2]AUTO!AF87</f>
        <v>0</v>
      </c>
      <c r="J86" s="43">
        <f>[2]AUTO!AG87</f>
        <v>0</v>
      </c>
      <c r="K86" s="43">
        <f>[2]AUTO!AJ87</f>
        <v>0</v>
      </c>
      <c r="L86" s="43">
        <f>[2]AUTO!AM87</f>
        <v>0</v>
      </c>
      <c r="M86" s="43">
        <f>[2]AUTO!AQ87</f>
        <v>0</v>
      </c>
      <c r="N86" s="43">
        <f>[2]AUTO!AR87</f>
        <v>0</v>
      </c>
      <c r="O86" s="43">
        <f t="shared" si="12"/>
        <v>28305</v>
      </c>
      <c r="Q86" s="5">
        <f>O86-[2]AUTO!BA87</f>
        <v>0</v>
      </c>
    </row>
    <row r="87" spans="1:17">
      <c r="A87" s="141" t="s">
        <v>172</v>
      </c>
      <c r="B87" s="43">
        <f>[2]AUTO!F88</f>
        <v>7343</v>
      </c>
      <c r="C87" s="43">
        <f>[2]AUTO!K88</f>
        <v>0</v>
      </c>
      <c r="D87" s="43">
        <f>[2]AUTO!N88</f>
        <v>0</v>
      </c>
      <c r="E87" s="43">
        <f>[2]AUTO!S88</f>
        <v>0</v>
      </c>
      <c r="F87" s="43"/>
      <c r="G87" s="43">
        <f>[2]AUTO!AD88</f>
        <v>0</v>
      </c>
      <c r="H87" s="43">
        <f>[2]AUTO!AE88</f>
        <v>0</v>
      </c>
      <c r="I87" s="43">
        <f>[2]AUTO!AF88</f>
        <v>0</v>
      </c>
      <c r="J87" s="43">
        <f>[2]AUTO!AG88</f>
        <v>0</v>
      </c>
      <c r="K87" s="43">
        <f>[2]AUTO!AJ88</f>
        <v>0</v>
      </c>
      <c r="L87" s="43">
        <f>[2]AUTO!AM88</f>
        <v>0</v>
      </c>
      <c r="M87" s="43">
        <f>[2]AUTO!AQ88</f>
        <v>0</v>
      </c>
      <c r="N87" s="43">
        <f>[2]AUTO!AR88</f>
        <v>0</v>
      </c>
      <c r="O87" s="43">
        <f t="shared" si="12"/>
        <v>7343</v>
      </c>
      <c r="Q87" s="5">
        <f>O87-[2]AUTO!BA88</f>
        <v>0</v>
      </c>
    </row>
    <row r="88" spans="1:17">
      <c r="A88" s="141" t="s">
        <v>173</v>
      </c>
      <c r="B88" s="43">
        <f>[2]AUTO!F89</f>
        <v>3059</v>
      </c>
      <c r="C88" s="43">
        <f>[2]AUTO!K89</f>
        <v>0</v>
      </c>
      <c r="D88" s="43">
        <f>[2]AUTO!N89</f>
        <v>0</v>
      </c>
      <c r="E88" s="43">
        <f>[2]AUTO!S89</f>
        <v>0</v>
      </c>
      <c r="F88" s="43"/>
      <c r="G88" s="43">
        <f>[2]AUTO!AD89</f>
        <v>0</v>
      </c>
      <c r="H88" s="43">
        <f>[2]AUTO!AE89</f>
        <v>0</v>
      </c>
      <c r="I88" s="43">
        <f>[2]AUTO!AF89</f>
        <v>0</v>
      </c>
      <c r="J88" s="43">
        <f>[2]AUTO!AG89</f>
        <v>0</v>
      </c>
      <c r="K88" s="43">
        <f>[2]AUTO!AJ89</f>
        <v>0</v>
      </c>
      <c r="L88" s="43">
        <f>[2]AUTO!AM89</f>
        <v>0</v>
      </c>
      <c r="M88" s="43">
        <f>[2]AUTO!AQ89</f>
        <v>0</v>
      </c>
      <c r="N88" s="43">
        <f>[2]AUTO!AR89</f>
        <v>0</v>
      </c>
      <c r="O88" s="43">
        <f t="shared" si="12"/>
        <v>3059</v>
      </c>
      <c r="Q88" s="5">
        <f>O88-[2]AUTO!BA89</f>
        <v>0</v>
      </c>
    </row>
    <row r="89" spans="1:17" ht="14.25" customHeight="1">
      <c r="A89" s="141" t="s">
        <v>174</v>
      </c>
      <c r="B89" s="43">
        <f>[2]AUTO!F90</f>
        <v>19152</v>
      </c>
      <c r="C89" s="43">
        <f>[2]AUTO!K90</f>
        <v>0</v>
      </c>
      <c r="D89" s="43">
        <f>[2]AUTO!N90</f>
        <v>0</v>
      </c>
      <c r="E89" s="43">
        <f>[2]AUTO!S90</f>
        <v>0</v>
      </c>
      <c r="F89" s="43"/>
      <c r="G89" s="43">
        <f>[2]AUTO!AD90</f>
        <v>0</v>
      </c>
      <c r="H89" s="43">
        <f>[2]AUTO!AE90</f>
        <v>0</v>
      </c>
      <c r="I89" s="43">
        <f>[2]AUTO!AF90</f>
        <v>0</v>
      </c>
      <c r="J89" s="43">
        <f>[2]AUTO!AG90</f>
        <v>0</v>
      </c>
      <c r="K89" s="43">
        <f>[2]AUTO!AJ90</f>
        <v>0</v>
      </c>
      <c r="L89" s="43">
        <f>[2]AUTO!AM90</f>
        <v>0</v>
      </c>
      <c r="M89" s="43">
        <f>[2]AUTO!AQ90</f>
        <v>0</v>
      </c>
      <c r="N89" s="43">
        <f>[2]AUTO!AR90</f>
        <v>0</v>
      </c>
      <c r="O89" s="43">
        <f t="shared" si="12"/>
        <v>19152</v>
      </c>
      <c r="Q89" s="5">
        <f>O89-[2]AUTO!BA90</f>
        <v>0</v>
      </c>
    </row>
    <row r="90" spans="1:17">
      <c r="A90" s="343" t="s">
        <v>176</v>
      </c>
      <c r="B90" s="43">
        <f>SUM(B91:B92)</f>
        <v>161797</v>
      </c>
      <c r="C90" s="43">
        <f t="shared" ref="C90:O90" si="13">SUM(C91:C92)</f>
        <v>0</v>
      </c>
      <c r="D90" s="43">
        <f t="shared" si="13"/>
        <v>182</v>
      </c>
      <c r="E90" s="43">
        <f t="shared" si="13"/>
        <v>0</v>
      </c>
      <c r="F90" s="43">
        <f t="shared" si="13"/>
        <v>0</v>
      </c>
      <c r="G90" s="43">
        <f t="shared" si="13"/>
        <v>0</v>
      </c>
      <c r="H90" s="43">
        <f t="shared" si="13"/>
        <v>0</v>
      </c>
      <c r="I90" s="43">
        <f t="shared" si="13"/>
        <v>0</v>
      </c>
      <c r="J90" s="43">
        <f t="shared" si="13"/>
        <v>0</v>
      </c>
      <c r="K90" s="43">
        <f t="shared" si="13"/>
        <v>0</v>
      </c>
      <c r="L90" s="43">
        <f t="shared" si="13"/>
        <v>0</v>
      </c>
      <c r="M90" s="43">
        <f t="shared" si="13"/>
        <v>0</v>
      </c>
      <c r="N90" s="43">
        <f t="shared" si="13"/>
        <v>0</v>
      </c>
      <c r="O90" s="43">
        <f t="shared" si="13"/>
        <v>161979</v>
      </c>
      <c r="Q90" s="5">
        <f>O90-[2]AUTO!BA91</f>
        <v>0</v>
      </c>
    </row>
    <row r="91" spans="1:17" hidden="1">
      <c r="A91" s="343" t="s">
        <v>135</v>
      </c>
      <c r="B91" s="43">
        <f>[2]AUTO!F92</f>
        <v>15600</v>
      </c>
      <c r="C91" s="43">
        <f>[2]AUTO!K92</f>
        <v>0</v>
      </c>
      <c r="D91" s="43">
        <f>[2]AUTO!N92</f>
        <v>182</v>
      </c>
      <c r="E91" s="43">
        <f>[2]AUTO!S92</f>
        <v>0</v>
      </c>
      <c r="F91" s="43"/>
      <c r="G91" s="43">
        <f>[2]AUTO!AD92</f>
        <v>0</v>
      </c>
      <c r="H91" s="43">
        <f>[2]AUTO!AE92</f>
        <v>0</v>
      </c>
      <c r="I91" s="43">
        <f>[2]AUTO!AF92</f>
        <v>0</v>
      </c>
      <c r="J91" s="43">
        <f>[2]AUTO!AG92</f>
        <v>0</v>
      </c>
      <c r="K91" s="43">
        <f>[2]AUTO!AJ92</f>
        <v>0</v>
      </c>
      <c r="L91" s="43">
        <f>[2]AUTO!AM92</f>
        <v>0</v>
      </c>
      <c r="M91" s="43">
        <f>[2]AUTO!AQ92</f>
        <v>0</v>
      </c>
      <c r="N91" s="43">
        <f>[2]AUTO!AR92</f>
        <v>0</v>
      </c>
      <c r="O91" s="43">
        <f t="shared" ref="O91" si="14">SUM(B91:N91)</f>
        <v>15782</v>
      </c>
      <c r="Q91" s="5">
        <f>O91-[2]AUTO!BA92</f>
        <v>0</v>
      </c>
    </row>
    <row r="92" spans="1:17" hidden="1">
      <c r="A92" s="343" t="s">
        <v>136</v>
      </c>
      <c r="B92" s="43">
        <f>[2]AUTO!F93</f>
        <v>146197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>
        <f t="shared" si="12"/>
        <v>146197</v>
      </c>
      <c r="Q92" s="5">
        <f>O92-[2]AUTO!BA93</f>
        <v>0</v>
      </c>
    </row>
    <row r="93" spans="1:17" hidden="1">
      <c r="A93" s="3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Q93" s="5">
        <f>O93-[2]AUTO!BA94</f>
        <v>0</v>
      </c>
    </row>
    <row r="94" spans="1:17">
      <c r="A94" s="81" t="s">
        <v>290</v>
      </c>
      <c r="B94" s="43">
        <f>[2]AUTO!F95</f>
        <v>0</v>
      </c>
      <c r="C94" s="43">
        <f>[2]AUTO!K95</f>
        <v>0</v>
      </c>
      <c r="D94" s="43">
        <f>[2]AUTO!N95</f>
        <v>2834924</v>
      </c>
      <c r="E94" s="43">
        <f>[2]AUTO!S95</f>
        <v>2053980</v>
      </c>
      <c r="F94" s="43"/>
      <c r="G94" s="43">
        <f>[2]AUTO!AD95</f>
        <v>0</v>
      </c>
      <c r="H94" s="43">
        <f>[2]AUTO!AE95</f>
        <v>0</v>
      </c>
      <c r="I94" s="43">
        <f>[2]AUTO!AF95</f>
        <v>0</v>
      </c>
      <c r="J94" s="43">
        <f>[2]AUTO!AG95</f>
        <v>1371000</v>
      </c>
      <c r="K94" s="43">
        <f>[2]AUTO!AJ95</f>
        <v>0</v>
      </c>
      <c r="L94" s="43">
        <f>[2]AUTO!AM95</f>
        <v>0</v>
      </c>
      <c r="M94" s="43">
        <f>[2]AUTO!AQ95</f>
        <v>0</v>
      </c>
      <c r="N94" s="43">
        <f>[2]AUTO!AR95</f>
        <v>0</v>
      </c>
      <c r="O94" s="43">
        <f>SUM(B94:N94)</f>
        <v>6259904</v>
      </c>
      <c r="Q94" s="5">
        <f>O94-[2]AUTO!BA95</f>
        <v>0</v>
      </c>
    </row>
    <row r="95" spans="1:17" ht="13.5" customHeight="1">
      <c r="A95" s="345" t="s">
        <v>321</v>
      </c>
      <c r="B95" s="43">
        <f t="shared" ref="B95:K95" si="15">SUM(B96:B97)</f>
        <v>0</v>
      </c>
      <c r="C95" s="43">
        <f t="shared" si="15"/>
        <v>0</v>
      </c>
      <c r="D95" s="43">
        <f t="shared" si="15"/>
        <v>0</v>
      </c>
      <c r="E95" s="43">
        <f t="shared" si="15"/>
        <v>0</v>
      </c>
      <c r="F95" s="43"/>
      <c r="G95" s="43">
        <f t="shared" si="15"/>
        <v>0</v>
      </c>
      <c r="H95" s="43">
        <f t="shared" si="15"/>
        <v>0</v>
      </c>
      <c r="I95" s="43">
        <f t="shared" si="15"/>
        <v>0</v>
      </c>
      <c r="J95" s="43">
        <f t="shared" si="15"/>
        <v>0</v>
      </c>
      <c r="K95" s="43">
        <f t="shared" si="15"/>
        <v>8419</v>
      </c>
      <c r="L95" s="43">
        <f>SUM(L96:L97)</f>
        <v>0</v>
      </c>
      <c r="M95" s="43">
        <f>SUM(M96:M97)</f>
        <v>522748165</v>
      </c>
      <c r="N95" s="43">
        <f>SUM(N96:N97)</f>
        <v>0</v>
      </c>
      <c r="O95" s="43">
        <f>SUM(O96:O97)</f>
        <v>522756584</v>
      </c>
      <c r="Q95" s="5">
        <f>O95-[2]AUTO!BA96</f>
        <v>0</v>
      </c>
    </row>
    <row r="96" spans="1:17" hidden="1">
      <c r="A96" s="345" t="s">
        <v>292</v>
      </c>
      <c r="B96" s="43">
        <f>[2]AUTO!F97</f>
        <v>0</v>
      </c>
      <c r="C96" s="43">
        <f>[2]AUTO!K97</f>
        <v>0</v>
      </c>
      <c r="D96" s="43">
        <f>[2]AUTO!N97</f>
        <v>0</v>
      </c>
      <c r="E96" s="43">
        <f>[2]AUTO!S97</f>
        <v>0</v>
      </c>
      <c r="F96" s="43"/>
      <c r="G96" s="43">
        <f>[2]AUTO!AD97</f>
        <v>0</v>
      </c>
      <c r="H96" s="43">
        <f>[2]AUTO!AE97</f>
        <v>0</v>
      </c>
      <c r="I96" s="43">
        <f>[2]AUTO!AF97</f>
        <v>0</v>
      </c>
      <c r="J96" s="43">
        <f>[2]AUTO!AG97</f>
        <v>0</v>
      </c>
      <c r="K96" s="43">
        <f>[2]AUTO!AJ97</f>
        <v>8419</v>
      </c>
      <c r="L96" s="43">
        <f>[2]AUTO!AM97</f>
        <v>0</v>
      </c>
      <c r="M96" s="43">
        <f>[2]AUTO!AQ97</f>
        <v>522748165</v>
      </c>
      <c r="N96" s="43">
        <f>[2]AUTO!AR97</f>
        <v>0</v>
      </c>
      <c r="O96" s="43">
        <f>SUM(B96:N96)</f>
        <v>522756584</v>
      </c>
      <c r="Q96" s="5">
        <f>O96-[2]AUTO!BA97</f>
        <v>0</v>
      </c>
    </row>
    <row r="97" spans="1:17" hidden="1">
      <c r="A97" s="345" t="s">
        <v>293</v>
      </c>
      <c r="B97" s="43">
        <f>[2]AUTO!F98</f>
        <v>0</v>
      </c>
      <c r="C97" s="43">
        <f>[2]AUTO!K98</f>
        <v>0</v>
      </c>
      <c r="D97" s="43">
        <f>[2]AUTO!N98</f>
        <v>0</v>
      </c>
      <c r="E97" s="43">
        <f>[2]AUTO!S98</f>
        <v>0</v>
      </c>
      <c r="F97" s="43"/>
      <c r="G97" s="43">
        <f>[2]AUTO!AD98</f>
        <v>0</v>
      </c>
      <c r="H97" s="43">
        <f>[2]AUTO!AE98</f>
        <v>0</v>
      </c>
      <c r="I97" s="43">
        <f>[2]AUTO!AF98</f>
        <v>0</v>
      </c>
      <c r="J97" s="43">
        <f>[2]AUTO!AG98</f>
        <v>0</v>
      </c>
      <c r="K97" s="43">
        <f>[2]AUTO!AJ98</f>
        <v>0</v>
      </c>
      <c r="L97" s="43">
        <f>[2]AUTO!AM98</f>
        <v>0</v>
      </c>
      <c r="M97" s="43">
        <f>[2]AUTO!AQ98</f>
        <v>0</v>
      </c>
      <c r="N97" s="43">
        <f>[2]AUTO!AR98</f>
        <v>0</v>
      </c>
      <c r="O97" s="43">
        <f>SUM(B97:N97)</f>
        <v>0</v>
      </c>
      <c r="Q97" s="5">
        <f>O97-[2]AUTO!BA98</f>
        <v>0</v>
      </c>
    </row>
    <row r="98" spans="1:17">
      <c r="A98" s="81" t="s">
        <v>294</v>
      </c>
      <c r="B98" s="43">
        <f>[2]AUTO!F99</f>
        <v>4138</v>
      </c>
      <c r="C98" s="43">
        <f>[2]AUTO!K99</f>
        <v>0</v>
      </c>
      <c r="D98" s="43">
        <f>[2]AUTO!N99</f>
        <v>0</v>
      </c>
      <c r="E98" s="43">
        <f>[2]AUTO!S99</f>
        <v>0</v>
      </c>
      <c r="F98" s="43"/>
      <c r="G98" s="43">
        <f>[2]AUTO!AD99</f>
        <v>0</v>
      </c>
      <c r="H98" s="43">
        <f>[2]AUTO!AE99</f>
        <v>0</v>
      </c>
      <c r="I98" s="43">
        <f>[2]AUTO!AF99</f>
        <v>0</v>
      </c>
      <c r="J98" s="43">
        <f>[2]AUTO!AG99</f>
        <v>0</v>
      </c>
      <c r="K98" s="43">
        <f>[2]AUTO!AJ99</f>
        <v>0</v>
      </c>
      <c r="L98" s="43">
        <f>[2]AUTO!AM99</f>
        <v>0</v>
      </c>
      <c r="M98" s="43">
        <f>[2]AUTO!AQ99</f>
        <v>0</v>
      </c>
      <c r="N98" s="43">
        <f>[2]AUTO!AR99</f>
        <v>0</v>
      </c>
      <c r="O98" s="43">
        <f>SUM(B98:N98)</f>
        <v>4138</v>
      </c>
      <c r="Q98" s="5">
        <f>O98-[2]AUTO!BA99</f>
        <v>0</v>
      </c>
    </row>
    <row r="99" spans="1:17" ht="13.5" customHeight="1">
      <c r="A99" s="343" t="s">
        <v>304</v>
      </c>
      <c r="B99" s="43">
        <f>[2]AUTO!F100</f>
        <v>0</v>
      </c>
      <c r="C99" s="43">
        <f>[2]AUTO!K100</f>
        <v>0</v>
      </c>
      <c r="D99" s="43">
        <f>[2]AUTO!N100</f>
        <v>0</v>
      </c>
      <c r="E99" s="43">
        <f>[2]AUTO!S100</f>
        <v>0</v>
      </c>
      <c r="F99" s="43"/>
      <c r="G99" s="43">
        <f>[2]AUTO!AD100</f>
        <v>0</v>
      </c>
      <c r="H99" s="43">
        <f>[2]AUTO!AE100</f>
        <v>0</v>
      </c>
      <c r="I99" s="43">
        <f>[2]AUTO!AF100</f>
        <v>354010000</v>
      </c>
      <c r="J99" s="43">
        <f>[2]AUTO!AG100</f>
        <v>0</v>
      </c>
      <c r="K99" s="43">
        <f>[2]AUTO!AJ100</f>
        <v>0</v>
      </c>
      <c r="L99" s="43">
        <f>[2]AUTO!AM100</f>
        <v>0</v>
      </c>
      <c r="M99" s="43">
        <f>[2]AUTO!AQ100</f>
        <v>0</v>
      </c>
      <c r="N99" s="43">
        <f>[2]AUTO!AR100</f>
        <v>0</v>
      </c>
      <c r="O99" s="43">
        <f>SUM(B99:N99)</f>
        <v>354010000</v>
      </c>
      <c r="Q99" s="5">
        <f>O99-[2]AUTO!BA100</f>
        <v>0</v>
      </c>
    </row>
    <row r="100" spans="1:17" ht="17.25" customHeight="1" thickBot="1">
      <c r="A100" s="377" t="s">
        <v>42</v>
      </c>
      <c r="B100" s="372">
        <f>SUM(B6:B12)+SUM(B15:B20)+SUM(B23:B26)+SUM(B29:B30)+SUM(B33:B49)+B95+B99+B94+B98</f>
        <v>43669138</v>
      </c>
      <c r="C100" s="372">
        <f t="shared" ref="C100:O100" si="16">SUM(C6:C12)+SUM(C15:C20)+SUM(C23:C26)+SUM(C29:C30)+SUM(C33:C49)+C95+C99+C94+C98</f>
        <v>1046681</v>
      </c>
      <c r="D100" s="372">
        <f t="shared" si="16"/>
        <v>10345571</v>
      </c>
      <c r="E100" s="372">
        <f t="shared" si="16"/>
        <v>11046749</v>
      </c>
      <c r="F100" s="372">
        <f t="shared" si="16"/>
        <v>49958</v>
      </c>
      <c r="G100" s="372">
        <f t="shared" si="16"/>
        <v>0</v>
      </c>
      <c r="H100" s="372">
        <f t="shared" si="16"/>
        <v>480</v>
      </c>
      <c r="I100" s="372">
        <f t="shared" si="16"/>
        <v>354010000</v>
      </c>
      <c r="J100" s="372">
        <f t="shared" si="16"/>
        <v>1371000</v>
      </c>
      <c r="K100" s="372">
        <f t="shared" si="16"/>
        <v>198478</v>
      </c>
      <c r="L100" s="372">
        <f t="shared" si="16"/>
        <v>0</v>
      </c>
      <c r="M100" s="372">
        <f t="shared" si="16"/>
        <v>522748165</v>
      </c>
      <c r="N100" s="372">
        <f t="shared" si="16"/>
        <v>0</v>
      </c>
      <c r="O100" s="372">
        <f t="shared" si="16"/>
        <v>944486220</v>
      </c>
      <c r="Q100" s="5">
        <f>O100-[2]AUTO!BA101</f>
        <v>0</v>
      </c>
    </row>
    <row r="101" spans="1:17" ht="13.5" thickTop="1"/>
  </sheetData>
  <printOptions gridLines="1"/>
  <pageMargins left="0.37" right="0.2" top="0.26" bottom="0.3" header="0.17" footer="0.17"/>
  <pageSetup paperSize="9" scale="74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I101"/>
  <sheetViews>
    <sheetView zoomScale="145" zoomScaleNormal="145" workbookViewId="0">
      <pane xSplit="1" ySplit="5" topLeftCell="B58" activePane="bottomRight" state="frozen"/>
      <selection pane="topRight" activeCell="B1" sqref="B1"/>
      <selection pane="bottomLeft" activeCell="A7" sqref="A7"/>
      <selection pane="bottomRight" activeCell="E63" sqref="E63"/>
    </sheetView>
  </sheetViews>
  <sheetFormatPr defaultRowHeight="12.75"/>
  <cols>
    <col min="1" max="1" width="15.42578125" style="220" customWidth="1"/>
    <col min="2" max="2" width="11.85546875" style="220" customWidth="1"/>
    <col min="3" max="3" width="12.140625" style="220" customWidth="1"/>
    <col min="4" max="4" width="11.5703125" style="220" customWidth="1"/>
    <col min="5" max="5" width="12" style="220" customWidth="1"/>
    <col min="6" max="6" width="12.140625" style="220" customWidth="1"/>
    <col min="7" max="7" width="11.7109375" style="220" customWidth="1"/>
    <col min="8" max="8" width="12.28515625" style="220" customWidth="1"/>
    <col min="9" max="9" width="12" style="5" bestFit="1" customWidth="1"/>
    <col min="10" max="16384" width="9.140625" style="5"/>
  </cols>
  <sheetData>
    <row r="1" spans="1:9" s="335" customFormat="1">
      <c r="A1" s="334" t="str">
        <f>[2]SUM!A1</f>
        <v>CY 2018 ALLOTMENT RELEASES</v>
      </c>
      <c r="B1" s="334"/>
      <c r="C1" s="334"/>
      <c r="H1" s="336"/>
    </row>
    <row r="2" spans="1:9" s="335" customFormat="1">
      <c r="A2" s="337" t="s">
        <v>249</v>
      </c>
      <c r="B2" s="337"/>
      <c r="C2" s="337"/>
      <c r="E2" s="1"/>
    </row>
    <row r="3" spans="1:9" s="335" customFormat="1">
      <c r="A3" s="334" t="str">
        <f>[2]SUM!A3</f>
        <v>JANUARY 1-JULY 31, 2018</v>
      </c>
      <c r="B3" s="334"/>
      <c r="C3" s="334"/>
      <c r="E3" s="338"/>
      <c r="G3" s="339"/>
    </row>
    <row r="4" spans="1:9" s="335" customFormat="1">
      <c r="A4" s="334" t="s">
        <v>1</v>
      </c>
      <c r="B4" s="334"/>
      <c r="C4" s="334"/>
    </row>
    <row r="5" spans="1:9" s="340" customFormat="1" ht="55.5" customHeight="1">
      <c r="A5" s="397" t="s">
        <v>2</v>
      </c>
      <c r="B5" s="398" t="s">
        <v>138</v>
      </c>
      <c r="C5" s="398" t="s">
        <v>250</v>
      </c>
      <c r="D5" s="398" t="s">
        <v>145</v>
      </c>
      <c r="E5" s="374" t="s">
        <v>251</v>
      </c>
      <c r="F5" s="399" t="s">
        <v>147</v>
      </c>
      <c r="G5" s="398" t="s">
        <v>148</v>
      </c>
      <c r="H5" s="11" t="s">
        <v>42</v>
      </c>
    </row>
    <row r="6" spans="1:9" ht="15" hidden="1" customHeight="1">
      <c r="A6" s="196" t="s">
        <v>252</v>
      </c>
      <c r="B6" s="44">
        <f>'[2]NEW GAA'!H7</f>
        <v>0</v>
      </c>
      <c r="C6" s="44">
        <f>'[2]NEW GAA'!L7</f>
        <v>0</v>
      </c>
      <c r="D6" s="341">
        <f>'[2]NEW GAA'!O7</f>
        <v>0</v>
      </c>
      <c r="E6" s="43">
        <f>'[2]NEW GAA'!P7</f>
        <v>0</v>
      </c>
      <c r="F6" s="44">
        <f>'[2]NEW GAA'!U7</f>
        <v>0</v>
      </c>
      <c r="G6" s="44">
        <f>'[2]NEW GAA'!X7</f>
        <v>0</v>
      </c>
      <c r="H6" s="341">
        <f t="shared" ref="H6:H11" si="0">SUM(B6:G6)</f>
        <v>0</v>
      </c>
    </row>
    <row r="7" spans="1:9" ht="15" customHeight="1">
      <c r="A7" s="21" t="s">
        <v>253</v>
      </c>
      <c r="B7" s="44">
        <f>'[2]NEW GAA'!H8</f>
        <v>0</v>
      </c>
      <c r="C7" s="44">
        <f>'[2]NEW GAA'!L8</f>
        <v>0</v>
      </c>
      <c r="D7" s="43">
        <f>'[2]NEW GAA'!O8</f>
        <v>0</v>
      </c>
      <c r="E7" s="43">
        <f>'[2]NEW GAA'!P8</f>
        <v>0</v>
      </c>
      <c r="F7" s="44">
        <f>'[2]NEW GAA'!U8</f>
        <v>0</v>
      </c>
      <c r="G7" s="44">
        <f>'[2]NEW GAA'!X8</f>
        <v>10852</v>
      </c>
      <c r="H7" s="43">
        <f t="shared" si="0"/>
        <v>10852</v>
      </c>
      <c r="I7" s="342"/>
    </row>
    <row r="8" spans="1:9" ht="15" customHeight="1">
      <c r="A8" s="21" t="s">
        <v>254</v>
      </c>
      <c r="B8" s="44">
        <f>'[2]NEW GAA'!H9</f>
        <v>0</v>
      </c>
      <c r="C8" s="44">
        <f>'[2]NEW GAA'!L9</f>
        <v>0</v>
      </c>
      <c r="D8" s="43">
        <f>'[2]NEW GAA'!O9</f>
        <v>0</v>
      </c>
      <c r="E8" s="43">
        <f>'[2]NEW GAA'!P9</f>
        <v>0</v>
      </c>
      <c r="F8" s="44">
        <f>'[2]NEW GAA'!U9</f>
        <v>0</v>
      </c>
      <c r="G8" s="44">
        <f>'[2]NEW GAA'!X9</f>
        <v>2182</v>
      </c>
      <c r="H8" s="43">
        <f t="shared" si="0"/>
        <v>2182</v>
      </c>
      <c r="I8" s="342"/>
    </row>
    <row r="9" spans="1:9" ht="15" customHeight="1">
      <c r="A9" s="21" t="s">
        <v>255</v>
      </c>
      <c r="B9" s="44">
        <f>'[2]NEW GAA'!H10</f>
        <v>0</v>
      </c>
      <c r="C9" s="44">
        <f>'[2]NEW GAA'!L10</f>
        <v>0</v>
      </c>
      <c r="D9" s="43">
        <f>'[2]NEW GAA'!O10</f>
        <v>0</v>
      </c>
      <c r="E9" s="43">
        <f>'[2]NEW GAA'!R10</f>
        <v>0</v>
      </c>
      <c r="F9" s="44">
        <f>'[2]NEW GAA'!U10</f>
        <v>0</v>
      </c>
      <c r="G9" s="44">
        <f>'[2]NEW GAA'!X10</f>
        <v>40657</v>
      </c>
      <c r="H9" s="43">
        <f t="shared" si="0"/>
        <v>40657</v>
      </c>
      <c r="I9" s="342"/>
    </row>
    <row r="10" spans="1:9" ht="15" customHeight="1">
      <c r="A10" s="21" t="s">
        <v>256</v>
      </c>
      <c r="B10" s="44">
        <f>'[2]NEW GAA'!H11</f>
        <v>0</v>
      </c>
      <c r="C10" s="44">
        <f>'[2]NEW GAA'!L11</f>
        <v>0</v>
      </c>
      <c r="D10" s="43">
        <f>'[2]NEW GAA'!O11</f>
        <v>2027</v>
      </c>
      <c r="E10" s="43">
        <f>'[2]NEW GAA'!P11</f>
        <v>89615</v>
      </c>
      <c r="F10" s="44">
        <f>'[2]NEW GAA'!U11</f>
        <v>279592</v>
      </c>
      <c r="G10" s="44">
        <f>'[2]NEW GAA'!X11</f>
        <v>45343</v>
      </c>
      <c r="H10" s="43">
        <f t="shared" si="0"/>
        <v>416577</v>
      </c>
      <c r="I10" s="342"/>
    </row>
    <row r="11" spans="1:9" ht="15" customHeight="1">
      <c r="A11" s="21" t="s">
        <v>257</v>
      </c>
      <c r="B11" s="44">
        <f>'[2]NEW GAA'!H12</f>
        <v>0</v>
      </c>
      <c r="C11" s="44">
        <f>'[2]NEW GAA'!L12</f>
        <v>0</v>
      </c>
      <c r="D11" s="43">
        <f>'[2]NEW GAA'!O12</f>
        <v>0</v>
      </c>
      <c r="E11" s="43">
        <f>'[2]NEW GAA'!P12</f>
        <v>0</v>
      </c>
      <c r="F11" s="44">
        <f>'[2]NEW GAA'!U12</f>
        <v>0</v>
      </c>
      <c r="G11" s="44">
        <f>'[2]NEW GAA'!X12</f>
        <v>19159</v>
      </c>
      <c r="H11" s="43">
        <f t="shared" si="0"/>
        <v>19159</v>
      </c>
      <c r="I11" s="342"/>
    </row>
    <row r="12" spans="1:9" ht="15" customHeight="1">
      <c r="A12" s="81" t="s">
        <v>258</v>
      </c>
      <c r="B12" s="43">
        <f t="shared" ref="B12:H12" si="1">SUM(B13:B14)</f>
        <v>0</v>
      </c>
      <c r="C12" s="58">
        <f t="shared" si="1"/>
        <v>0</v>
      </c>
      <c r="D12" s="43">
        <f t="shared" si="1"/>
        <v>0</v>
      </c>
      <c r="E12" s="43">
        <f t="shared" si="1"/>
        <v>9330648</v>
      </c>
      <c r="F12" s="44">
        <f>SUM(F13:F14)</f>
        <v>0</v>
      </c>
      <c r="G12" s="44">
        <f t="shared" si="1"/>
        <v>1029012</v>
      </c>
      <c r="H12" s="43">
        <f t="shared" si="1"/>
        <v>10359660</v>
      </c>
      <c r="I12" s="342"/>
    </row>
    <row r="13" spans="1:9" ht="15" hidden="1" customHeight="1">
      <c r="A13" s="81" t="s">
        <v>259</v>
      </c>
      <c r="B13" s="44">
        <f>'[2]NEW GAA'!H14</f>
        <v>0</v>
      </c>
      <c r="C13" s="44">
        <f>'[2]NEW GAA'!L14</f>
        <v>0</v>
      </c>
      <c r="D13" s="43">
        <f>'[2]NEW GAA'!O14</f>
        <v>0</v>
      </c>
      <c r="E13" s="43">
        <f>'[2]NEW GAA'!P14</f>
        <v>5146</v>
      </c>
      <c r="F13" s="44">
        <f>'[2]NEW GAA'!U14</f>
        <v>0</v>
      </c>
      <c r="G13" s="44">
        <f>'[2]NEW GAA'!X14</f>
        <v>9874</v>
      </c>
      <c r="H13" s="43">
        <f t="shared" ref="H13:H19" si="2">SUM(B13:G13)</f>
        <v>15020</v>
      </c>
      <c r="I13" s="342"/>
    </row>
    <row r="14" spans="1:9" ht="15" hidden="1" customHeight="1">
      <c r="A14" s="81" t="s">
        <v>260</v>
      </c>
      <c r="B14" s="44">
        <f>'[2]NEW GAA'!H15</f>
        <v>0</v>
      </c>
      <c r="C14" s="44">
        <f>'[2]NEW GAA'!L15</f>
        <v>0</v>
      </c>
      <c r="D14" s="43">
        <f>'[2]NEW GAA'!O15</f>
        <v>0</v>
      </c>
      <c r="E14" s="43">
        <f>'[2]NEW GAA'!P15</f>
        <v>9325502</v>
      </c>
      <c r="F14" s="44">
        <f>'[2]NEW GAA'!U15</f>
        <v>0</v>
      </c>
      <c r="G14" s="44">
        <f>'[2]NEW GAA'!X15</f>
        <v>1019138</v>
      </c>
      <c r="H14" s="43">
        <f t="shared" si="2"/>
        <v>10344640</v>
      </c>
      <c r="I14" s="342"/>
    </row>
    <row r="15" spans="1:9" ht="15" customHeight="1">
      <c r="A15" s="81" t="s">
        <v>261</v>
      </c>
      <c r="B15" s="44">
        <f>'[2]NEW GAA'!H16</f>
        <v>0</v>
      </c>
      <c r="C15" s="44">
        <f>'[2]NEW GAA'!L16</f>
        <v>0</v>
      </c>
      <c r="D15" s="43">
        <f>'[2]NEW GAA'!O16</f>
        <v>0</v>
      </c>
      <c r="E15" s="43">
        <f>'[2]NEW GAA'!P16</f>
        <v>507643</v>
      </c>
      <c r="F15" s="44">
        <f>'[2]NEW GAA'!U16</f>
        <v>14318</v>
      </c>
      <c r="G15" s="44">
        <f>'[2]NEW GAA'!X16</f>
        <v>373131</v>
      </c>
      <c r="H15" s="43">
        <f t="shared" si="2"/>
        <v>895092</v>
      </c>
      <c r="I15" s="342"/>
    </row>
    <row r="16" spans="1:9" ht="15" customHeight="1">
      <c r="A16" s="81" t="s">
        <v>262</v>
      </c>
      <c r="B16" s="44">
        <f>'[2]NEW GAA'!H17</f>
        <v>0</v>
      </c>
      <c r="C16" s="44">
        <f>'[2]NEW GAA'!L17</f>
        <v>0</v>
      </c>
      <c r="D16" s="43">
        <f>'[2]NEW GAA'!O17</f>
        <v>0</v>
      </c>
      <c r="E16" s="43">
        <f>'[2]NEW GAA'!P17</f>
        <v>0</v>
      </c>
      <c r="F16" s="44">
        <f>'[2]NEW GAA'!U17</f>
        <v>0</v>
      </c>
      <c r="G16" s="44">
        <f>'[2]NEW GAA'!X17</f>
        <v>10015</v>
      </c>
      <c r="H16" s="43">
        <f t="shared" si="2"/>
        <v>10015</v>
      </c>
      <c r="I16" s="342"/>
    </row>
    <row r="17" spans="1:9" ht="15" customHeight="1">
      <c r="A17" s="81" t="s">
        <v>263</v>
      </c>
      <c r="B17" s="44">
        <f>'[2]NEW GAA'!H18</f>
        <v>0</v>
      </c>
      <c r="C17" s="44">
        <f>'[2]NEW GAA'!L18</f>
        <v>0</v>
      </c>
      <c r="D17" s="43">
        <f>'[2]NEW GAA'!O18</f>
        <v>0</v>
      </c>
      <c r="E17" s="43">
        <f>'[2]NEW GAA'!P18</f>
        <v>0</v>
      </c>
      <c r="F17" s="44">
        <f>'[2]NEW GAA'!U18</f>
        <v>565372</v>
      </c>
      <c r="G17" s="44">
        <f>'[2]NEW GAA'!X18</f>
        <v>74990</v>
      </c>
      <c r="H17" s="43">
        <f t="shared" si="2"/>
        <v>640362</v>
      </c>
      <c r="I17" s="342"/>
    </row>
    <row r="18" spans="1:9" ht="15" customHeight="1">
      <c r="A18" s="81" t="s">
        <v>264</v>
      </c>
      <c r="B18" s="44">
        <f>'[2]NEW GAA'!H19</f>
        <v>0</v>
      </c>
      <c r="C18" s="44">
        <f>'[2]NEW GAA'!L19</f>
        <v>0</v>
      </c>
      <c r="D18" s="43">
        <f>'[2]NEW GAA'!O19</f>
        <v>0</v>
      </c>
      <c r="E18" s="43">
        <f>'[2]NEW GAA'!P19</f>
        <v>0</v>
      </c>
      <c r="F18" s="44">
        <f>'[2]NEW GAA'!U19</f>
        <v>0</v>
      </c>
      <c r="G18" s="44">
        <f>'[2]NEW GAA'!X19</f>
        <v>79549</v>
      </c>
      <c r="H18" s="43">
        <f t="shared" si="2"/>
        <v>79549</v>
      </c>
      <c r="I18" s="342"/>
    </row>
    <row r="19" spans="1:9" ht="15" customHeight="1">
      <c r="A19" s="81" t="s">
        <v>265</v>
      </c>
      <c r="B19" s="44">
        <f>'[2]NEW GAA'!H20</f>
        <v>0</v>
      </c>
      <c r="C19" s="44">
        <f>'[2]NEW GAA'!L20</f>
        <v>0</v>
      </c>
      <c r="D19" s="43">
        <f>'[2]NEW GAA'!O20</f>
        <v>1068</v>
      </c>
      <c r="E19" s="43">
        <f>'[2]NEW GAA'!P20</f>
        <v>14</v>
      </c>
      <c r="F19" s="44">
        <f>'[2]NEW GAA'!U20</f>
        <v>0</v>
      </c>
      <c r="G19" s="44">
        <f>'[2]NEW GAA'!X20</f>
        <v>62951</v>
      </c>
      <c r="H19" s="43">
        <f t="shared" si="2"/>
        <v>64033</v>
      </c>
      <c r="I19" s="342"/>
    </row>
    <row r="20" spans="1:9" ht="15" customHeight="1">
      <c r="A20" s="81" t="s">
        <v>266</v>
      </c>
      <c r="B20" s="44">
        <f t="shared" ref="B20:H20" si="3">SUM(B21:B22)</f>
        <v>0</v>
      </c>
      <c r="C20" s="44">
        <f t="shared" si="3"/>
        <v>0</v>
      </c>
      <c r="D20" s="43">
        <f t="shared" si="3"/>
        <v>0</v>
      </c>
      <c r="E20" s="43">
        <f t="shared" si="3"/>
        <v>1127624</v>
      </c>
      <c r="F20" s="44">
        <f>SUM(F21:F22)</f>
        <v>0</v>
      </c>
      <c r="G20" s="44">
        <f t="shared" si="3"/>
        <v>293525</v>
      </c>
      <c r="H20" s="43">
        <f t="shared" si="3"/>
        <v>1421149</v>
      </c>
      <c r="I20" s="342"/>
    </row>
    <row r="21" spans="1:9" ht="15" hidden="1" customHeight="1">
      <c r="A21" s="81" t="s">
        <v>259</v>
      </c>
      <c r="B21" s="44">
        <f>'[2]NEW GAA'!H22</f>
        <v>0</v>
      </c>
      <c r="C21" s="44">
        <f>'[2]NEW GAA'!L22</f>
        <v>0</v>
      </c>
      <c r="D21" s="43">
        <f>'[2]NEW GAA'!O22</f>
        <v>0</v>
      </c>
      <c r="E21" s="43">
        <f>'[2]NEW GAA'!P22</f>
        <v>606576</v>
      </c>
      <c r="F21" s="44">
        <f>'[2]NEW GAA'!U22</f>
        <v>0</v>
      </c>
      <c r="G21" s="44">
        <f>'[2]NEW GAA'!X22</f>
        <v>101768</v>
      </c>
      <c r="H21" s="43">
        <f>SUM(B21:G21)</f>
        <v>708344</v>
      </c>
      <c r="I21" s="342"/>
    </row>
    <row r="22" spans="1:9" ht="15" hidden="1" customHeight="1">
      <c r="A22" s="81" t="s">
        <v>260</v>
      </c>
      <c r="B22" s="44">
        <f>'[2]NEW GAA'!H23</f>
        <v>0</v>
      </c>
      <c r="C22" s="44">
        <f>'[2]NEW GAA'!L23</f>
        <v>0</v>
      </c>
      <c r="D22" s="43">
        <f>'[2]NEW GAA'!O23</f>
        <v>0</v>
      </c>
      <c r="E22" s="43">
        <f>'[2]NEW GAA'!P23</f>
        <v>521048</v>
      </c>
      <c r="F22" s="44">
        <f>'[2]NEW GAA'!U23</f>
        <v>0</v>
      </c>
      <c r="G22" s="44">
        <f>'[2]NEW GAA'!X23</f>
        <v>191757</v>
      </c>
      <c r="H22" s="43">
        <f>SUM(B22:G22)</f>
        <v>712805</v>
      </c>
      <c r="I22" s="342"/>
    </row>
    <row r="23" spans="1:9" ht="15" customHeight="1">
      <c r="A23" s="81" t="s">
        <v>267</v>
      </c>
      <c r="B23" s="44"/>
      <c r="C23" s="44"/>
      <c r="D23" s="43"/>
      <c r="E23" s="43">
        <f>'[2]NEW GAA'!P24</f>
        <v>0</v>
      </c>
      <c r="F23" s="44"/>
      <c r="G23" s="44">
        <f>'[2]NEW GAA'!X24</f>
        <v>4999</v>
      </c>
      <c r="H23" s="43">
        <f>SUM(B23:G23)</f>
        <v>4999</v>
      </c>
      <c r="I23" s="342"/>
    </row>
    <row r="24" spans="1:9" ht="15" customHeight="1">
      <c r="A24" s="81" t="s">
        <v>268</v>
      </c>
      <c r="B24" s="44">
        <f>'[2]NEW GAA'!H25</f>
        <v>0</v>
      </c>
      <c r="C24" s="44">
        <f>'[2]NEW GAA'!L25</f>
        <v>512618</v>
      </c>
      <c r="D24" s="43">
        <f>'[2]NEW GAA'!O25</f>
        <v>3151207</v>
      </c>
      <c r="E24" s="43">
        <f>'[2]NEW GAA'!P25</f>
        <v>34961878</v>
      </c>
      <c r="F24" s="44">
        <f>'[2]NEW GAA'!U25</f>
        <v>15000</v>
      </c>
      <c r="G24" s="44">
        <f>'[2]NEW GAA'!X25</f>
        <v>26955296</v>
      </c>
      <c r="H24" s="43">
        <f>SUM(B24:G24)</f>
        <v>65595999</v>
      </c>
      <c r="I24" s="342"/>
    </row>
    <row r="25" spans="1:9" ht="15" customHeight="1">
      <c r="A25" s="81" t="s">
        <v>269</v>
      </c>
      <c r="B25" s="44">
        <f>'[2]NEW GAA'!H26</f>
        <v>0</v>
      </c>
      <c r="C25" s="44">
        <f>'[2]NEW GAA'!L26</f>
        <v>0</v>
      </c>
      <c r="D25" s="43">
        <f>'[2]NEW GAA'!O26</f>
        <v>22625</v>
      </c>
      <c r="E25" s="43">
        <f>'[2]NEW GAA'!P26</f>
        <v>72050</v>
      </c>
      <c r="F25" s="44">
        <f>'[2]NEW GAA'!U26</f>
        <v>0</v>
      </c>
      <c r="G25" s="44">
        <f>'[2]NEW GAA'!X26</f>
        <v>600549</v>
      </c>
      <c r="H25" s="43">
        <f>SUM(B25:G25)</f>
        <v>695224</v>
      </c>
      <c r="I25" s="342"/>
    </row>
    <row r="26" spans="1:9" ht="15" customHeight="1">
      <c r="A26" s="81" t="s">
        <v>270</v>
      </c>
      <c r="B26" s="44">
        <f t="shared" ref="B26:E26" si="4">+B27+B28</f>
        <v>0</v>
      </c>
      <c r="C26" s="44">
        <f t="shared" si="4"/>
        <v>0</v>
      </c>
      <c r="D26" s="43">
        <f t="shared" si="4"/>
        <v>448000</v>
      </c>
      <c r="E26" s="43">
        <f t="shared" si="4"/>
        <v>0</v>
      </c>
      <c r="F26" s="44">
        <f>+F27+F28</f>
        <v>0</v>
      </c>
      <c r="G26" s="44">
        <f>+G27+G28</f>
        <v>170775</v>
      </c>
      <c r="H26" s="43">
        <f>+H27+H28</f>
        <v>618775</v>
      </c>
      <c r="I26" s="342"/>
    </row>
    <row r="27" spans="1:9" ht="15" hidden="1" customHeight="1">
      <c r="A27" s="81" t="s">
        <v>259</v>
      </c>
      <c r="B27" s="44">
        <f>'[2]NEW GAA'!H28</f>
        <v>0</v>
      </c>
      <c r="C27" s="44">
        <f>'[2]NEW GAA'!L28</f>
        <v>0</v>
      </c>
      <c r="D27" s="43">
        <f>'[2]NEW GAA'!O28</f>
        <v>448000</v>
      </c>
      <c r="E27" s="43">
        <f>'[2]NEW GAA'!P28</f>
        <v>0</v>
      </c>
      <c r="F27" s="44">
        <f>'[2]NEW GAA'!U28</f>
        <v>0</v>
      </c>
      <c r="G27" s="44">
        <f>'[2]NEW GAA'!X28</f>
        <v>170775</v>
      </c>
      <c r="H27" s="43">
        <f>SUM(B27:G27)</f>
        <v>618775</v>
      </c>
      <c r="I27" s="342"/>
    </row>
    <row r="28" spans="1:9" ht="15" hidden="1" customHeight="1">
      <c r="A28" s="81" t="s">
        <v>260</v>
      </c>
      <c r="B28" s="44">
        <f>'[2]NEW GAA'!H29</f>
        <v>0</v>
      </c>
      <c r="C28" s="44">
        <f>'[2]NEW GAA'!L29</f>
        <v>0</v>
      </c>
      <c r="D28" s="43">
        <f>'[2]NEW GAA'!O29</f>
        <v>0</v>
      </c>
      <c r="E28" s="43">
        <f>'[2]NEW GAA'!P29</f>
        <v>0</v>
      </c>
      <c r="F28" s="44">
        <f>'[2]NEW GAA'!U29</f>
        <v>0</v>
      </c>
      <c r="G28" s="44">
        <f>'[2]NEW GAA'!X29</f>
        <v>0</v>
      </c>
      <c r="H28" s="43">
        <f>SUM(B28:G28)</f>
        <v>0</v>
      </c>
      <c r="I28" s="342"/>
    </row>
    <row r="29" spans="1:9" ht="15" customHeight="1">
      <c r="A29" s="81" t="s">
        <v>271</v>
      </c>
      <c r="B29" s="44">
        <f>'[2]NEW GAA'!H30</f>
        <v>0</v>
      </c>
      <c r="C29" s="44">
        <f>'[2]NEW GAA'!L30</f>
        <v>0</v>
      </c>
      <c r="D29" s="43">
        <f>'[2]NEW GAA'!O30</f>
        <v>2911765</v>
      </c>
      <c r="E29" s="43">
        <f>'[2]NEW GAA'!P30</f>
        <v>25463693</v>
      </c>
      <c r="F29" s="44">
        <f>'[2]NEW GAA'!U30</f>
        <v>61228</v>
      </c>
      <c r="G29" s="44">
        <f>'[2]NEW GAA'!X30</f>
        <v>38496477</v>
      </c>
      <c r="H29" s="43">
        <f>SUM(B29:G29)</f>
        <v>66933163</v>
      </c>
      <c r="I29" s="342"/>
    </row>
    <row r="30" spans="1:9" ht="15" customHeight="1">
      <c r="A30" s="81" t="s">
        <v>272</v>
      </c>
      <c r="B30" s="44">
        <f t="shared" ref="B30:H30" si="5">+B31+B32</f>
        <v>0</v>
      </c>
      <c r="C30" s="44">
        <f t="shared" si="5"/>
        <v>0</v>
      </c>
      <c r="D30" s="43">
        <f t="shared" si="5"/>
        <v>0</v>
      </c>
      <c r="E30" s="43">
        <f t="shared" si="5"/>
        <v>297045</v>
      </c>
      <c r="F30" s="44">
        <f>+F31+F32</f>
        <v>6298052</v>
      </c>
      <c r="G30" s="43">
        <f t="shared" si="5"/>
        <v>84106</v>
      </c>
      <c r="H30" s="43">
        <f t="shared" si="5"/>
        <v>6679203</v>
      </c>
      <c r="I30" s="342"/>
    </row>
    <row r="31" spans="1:9" ht="15" hidden="1" customHeight="1">
      <c r="A31" s="81" t="s">
        <v>259</v>
      </c>
      <c r="B31" s="44">
        <f>'[2]NEW GAA'!H32</f>
        <v>0</v>
      </c>
      <c r="C31" s="44">
        <f>'[2]NEW GAA'!L32</f>
        <v>0</v>
      </c>
      <c r="D31" s="43">
        <f>'[2]NEW GAA'!O32</f>
        <v>0</v>
      </c>
      <c r="E31" s="43">
        <f>'[2]NEW GAA'!P32</f>
        <v>232593</v>
      </c>
      <c r="F31" s="44">
        <f>'[2]NEW GAA'!U32</f>
        <v>6298052</v>
      </c>
      <c r="G31" s="44">
        <f>'[2]NEW GAA'!X32</f>
        <v>12073</v>
      </c>
      <c r="H31" s="43">
        <f t="shared" ref="H31:H47" si="6">SUM(B31:G31)</f>
        <v>6542718</v>
      </c>
      <c r="I31" s="342"/>
    </row>
    <row r="32" spans="1:9" ht="15" hidden="1" customHeight="1">
      <c r="A32" s="81" t="s">
        <v>260</v>
      </c>
      <c r="B32" s="44">
        <f>'[2]NEW GAA'!H33</f>
        <v>0</v>
      </c>
      <c r="C32" s="44">
        <f>'[2]NEW GAA'!L33</f>
        <v>0</v>
      </c>
      <c r="D32" s="43">
        <f>'[2]NEW GAA'!O33</f>
        <v>0</v>
      </c>
      <c r="E32" s="43">
        <f>'[2]NEW GAA'!P33</f>
        <v>64452</v>
      </c>
      <c r="F32" s="44">
        <f>'[2]NEW GAA'!U33</f>
        <v>0</v>
      </c>
      <c r="G32" s="44">
        <f>'[2]NEW GAA'!X33</f>
        <v>72033</v>
      </c>
      <c r="H32" s="43">
        <f t="shared" si="6"/>
        <v>136485</v>
      </c>
      <c r="I32" s="342"/>
    </row>
    <row r="33" spans="1:9" ht="15" customHeight="1">
      <c r="A33" s="81" t="s">
        <v>273</v>
      </c>
      <c r="B33" s="44">
        <f>'[2]NEW GAA'!H34</f>
        <v>0</v>
      </c>
      <c r="C33" s="44">
        <f>'[2]NEW GAA'!L34</f>
        <v>0</v>
      </c>
      <c r="D33" s="43">
        <f>'[2]NEW GAA'!O34</f>
        <v>0</v>
      </c>
      <c r="E33" s="43">
        <f>'[2]NEW GAA'!P34</f>
        <v>0</v>
      </c>
      <c r="F33" s="44">
        <f>'[2]NEW GAA'!U34</f>
        <v>7526</v>
      </c>
      <c r="G33" s="44">
        <f>'[2]NEW GAA'!X34</f>
        <v>31858</v>
      </c>
      <c r="H33" s="43">
        <f t="shared" si="6"/>
        <v>39384</v>
      </c>
      <c r="I33" s="342"/>
    </row>
    <row r="34" spans="1:9" ht="15" customHeight="1">
      <c r="A34" s="81" t="s">
        <v>274</v>
      </c>
      <c r="B34" s="44">
        <f>'[2]NEW GAA'!H35</f>
        <v>0</v>
      </c>
      <c r="C34" s="44">
        <f>'[2]NEW GAA'!L35</f>
        <v>0</v>
      </c>
      <c r="D34" s="43">
        <f>'[2]NEW GAA'!O35</f>
        <v>0</v>
      </c>
      <c r="E34" s="43">
        <f>'[2]NEW GAA'!P35</f>
        <v>0</v>
      </c>
      <c r="F34" s="44">
        <f>'[2]NEW GAA'!U35</f>
        <v>662500</v>
      </c>
      <c r="G34" s="44">
        <f>'[2]NEW GAA'!X35</f>
        <v>23744</v>
      </c>
      <c r="H34" s="43">
        <f t="shared" si="6"/>
        <v>686244</v>
      </c>
      <c r="I34" s="342"/>
    </row>
    <row r="35" spans="1:9" ht="15" customHeight="1">
      <c r="A35" s="81" t="s">
        <v>275</v>
      </c>
      <c r="B35" s="44">
        <f>'[2]NEW GAA'!H36</f>
        <v>0</v>
      </c>
      <c r="C35" s="44">
        <f>'[2]NEW GAA'!L36</f>
        <v>0</v>
      </c>
      <c r="D35" s="43">
        <f>'[2]NEW GAA'!O36</f>
        <v>0</v>
      </c>
      <c r="E35" s="43">
        <f>'[2]NEW GAA'!P36</f>
        <v>0</v>
      </c>
      <c r="F35" s="44">
        <f>'[2]NEW GAA'!U36</f>
        <v>0</v>
      </c>
      <c r="G35" s="44">
        <f>'[2]NEW GAA'!X36</f>
        <v>1531</v>
      </c>
      <c r="H35" s="43">
        <f t="shared" si="6"/>
        <v>1531</v>
      </c>
      <c r="I35" s="342"/>
    </row>
    <row r="36" spans="1:9" ht="15" customHeight="1">
      <c r="A36" s="81" t="s">
        <v>276</v>
      </c>
      <c r="B36" s="44">
        <f>'[2]NEW GAA'!H37</f>
        <v>0</v>
      </c>
      <c r="C36" s="44">
        <f>'[2]NEW GAA'!L37</f>
        <v>0</v>
      </c>
      <c r="D36" s="43">
        <f>'[2]NEW GAA'!O37</f>
        <v>0</v>
      </c>
      <c r="E36" s="43">
        <f>'[2]NEW GAA'!P37</f>
        <v>0</v>
      </c>
      <c r="F36" s="44">
        <f>'[2]NEW GAA'!U37</f>
        <v>872740</v>
      </c>
      <c r="G36" s="44">
        <f>'[2]NEW GAA'!X37</f>
        <v>23974</v>
      </c>
      <c r="H36" s="43">
        <f t="shared" si="6"/>
        <v>896714</v>
      </c>
      <c r="I36" s="342"/>
    </row>
    <row r="37" spans="1:9" ht="15" customHeight="1">
      <c r="A37" s="81" t="s">
        <v>277</v>
      </c>
      <c r="B37" s="44">
        <f>'[2]NEW GAA'!H38</f>
        <v>0</v>
      </c>
      <c r="C37" s="44">
        <f>'[2]NEW GAA'!L38</f>
        <v>0</v>
      </c>
      <c r="D37" s="43">
        <f>'[2]NEW GAA'!O38</f>
        <v>0</v>
      </c>
      <c r="E37" s="43">
        <f>'[2]NEW GAA'!P38</f>
        <v>43557</v>
      </c>
      <c r="F37" s="44">
        <f>'[2]NEW GAA'!U38</f>
        <v>123486</v>
      </c>
      <c r="G37" s="44">
        <f>'[2]NEW GAA'!X38</f>
        <v>650493</v>
      </c>
      <c r="H37" s="43">
        <f t="shared" si="6"/>
        <v>817536</v>
      </c>
      <c r="I37" s="342"/>
    </row>
    <row r="38" spans="1:9" ht="15" customHeight="1">
      <c r="A38" s="81" t="s">
        <v>278</v>
      </c>
      <c r="B38" s="44">
        <f>'[2]NEW GAA'!H39</f>
        <v>0</v>
      </c>
      <c r="C38" s="44">
        <f>'[2]NEW GAA'!L39</f>
        <v>0</v>
      </c>
      <c r="D38" s="43">
        <f>'[2]NEW GAA'!O39</f>
        <v>0</v>
      </c>
      <c r="E38" s="43">
        <f>'[2]NEW GAA'!P39</f>
        <v>0</v>
      </c>
      <c r="F38" s="44">
        <f>'[2]NEW GAA'!U39</f>
        <v>0</v>
      </c>
      <c r="G38" s="44">
        <f>'[2]NEW GAA'!X39</f>
        <v>18632</v>
      </c>
      <c r="H38" s="43">
        <f t="shared" si="6"/>
        <v>18632</v>
      </c>
      <c r="I38" s="342"/>
    </row>
    <row r="39" spans="1:9" ht="15" customHeight="1">
      <c r="A39" s="81" t="s">
        <v>279</v>
      </c>
      <c r="B39" s="44">
        <f>'[2]NEW GAA'!H40</f>
        <v>0</v>
      </c>
      <c r="C39" s="44">
        <f>'[2]NEW GAA'!L40</f>
        <v>0</v>
      </c>
      <c r="D39" s="43">
        <f>'[2]NEW GAA'!O40</f>
        <v>0</v>
      </c>
      <c r="E39" s="43">
        <f>'[2]NEW GAA'!P40</f>
        <v>0</v>
      </c>
      <c r="F39" s="44">
        <f>'[2]NEW GAA'!U40</f>
        <v>0</v>
      </c>
      <c r="G39" s="44">
        <f>'[2]NEW GAA'!X40</f>
        <v>13884</v>
      </c>
      <c r="H39" s="43">
        <f t="shared" si="6"/>
        <v>13884</v>
      </c>
      <c r="I39" s="342"/>
    </row>
    <row r="40" spans="1:9" ht="15" customHeight="1">
      <c r="A40" s="81" t="s">
        <v>280</v>
      </c>
      <c r="B40" s="44">
        <f>'[2]NEW GAA'!H41</f>
        <v>0</v>
      </c>
      <c r="C40" s="44">
        <f>'[2]NEW GAA'!L41</f>
        <v>0</v>
      </c>
      <c r="D40" s="43">
        <f>'[2]NEW GAA'!O41</f>
        <v>0</v>
      </c>
      <c r="E40" s="43">
        <f>'[2]NEW GAA'!P41</f>
        <v>38306</v>
      </c>
      <c r="F40" s="44">
        <f>'[2]NEW GAA'!U41</f>
        <v>0</v>
      </c>
      <c r="G40" s="44">
        <f>'[2]NEW GAA'!X41</f>
        <v>228049</v>
      </c>
      <c r="H40" s="43">
        <f t="shared" si="6"/>
        <v>266355</v>
      </c>
      <c r="I40" s="342"/>
    </row>
    <row r="41" spans="1:9" ht="15" hidden="1" customHeight="1">
      <c r="A41" s="81" t="s">
        <v>281</v>
      </c>
      <c r="B41" s="44">
        <f>'[2]NEW GAA'!H42</f>
        <v>0</v>
      </c>
      <c r="C41" s="44">
        <f>'[2]NEW GAA'!L42</f>
        <v>0</v>
      </c>
      <c r="D41" s="43">
        <f>'[2]NEW GAA'!O42</f>
        <v>0</v>
      </c>
      <c r="E41" s="43">
        <f>'[2]NEW GAA'!P42</f>
        <v>0</v>
      </c>
      <c r="F41" s="44">
        <f>'[2]NEW GAA'!U42</f>
        <v>0</v>
      </c>
      <c r="G41" s="44">
        <f>'[2]NEW GAA'!X42</f>
        <v>0</v>
      </c>
      <c r="H41" s="43">
        <f t="shared" si="6"/>
        <v>0</v>
      </c>
      <c r="I41" s="342"/>
    </row>
    <row r="42" spans="1:9" ht="15" customHeight="1">
      <c r="A42" s="81" t="s">
        <v>282</v>
      </c>
      <c r="B42" s="44">
        <f>'[2]NEW GAA'!H43</f>
        <v>0</v>
      </c>
      <c r="C42" s="44">
        <f>'[2]NEW GAA'!L43</f>
        <v>0</v>
      </c>
      <c r="D42" s="43">
        <f>'[2]NEW GAA'!O43</f>
        <v>0</v>
      </c>
      <c r="E42" s="43">
        <f>'[2]NEW GAA'!P43</f>
        <v>0</v>
      </c>
      <c r="F42" s="44">
        <f>'[2]NEW GAA'!U43</f>
        <v>0</v>
      </c>
      <c r="G42" s="44">
        <f>'[2]NEW GAA'!X43</f>
        <v>599150</v>
      </c>
      <c r="H42" s="43">
        <f t="shared" si="6"/>
        <v>599150</v>
      </c>
      <c r="I42" s="342"/>
    </row>
    <row r="43" spans="1:9" ht="15" customHeight="1">
      <c r="A43" s="81" t="s">
        <v>283</v>
      </c>
      <c r="B43" s="44">
        <f>'[2]NEW GAA'!H44</f>
        <v>0</v>
      </c>
      <c r="C43" s="44">
        <f>'[2]NEW GAA'!L44</f>
        <v>0</v>
      </c>
      <c r="D43" s="43">
        <f>'[2]NEW GAA'!O44</f>
        <v>0</v>
      </c>
      <c r="E43" s="43">
        <f>'[2]NEW GAA'!P44</f>
        <v>0</v>
      </c>
      <c r="F43" s="44">
        <f>'[2]NEW GAA'!U44</f>
        <v>0</v>
      </c>
      <c r="G43" s="44">
        <f>'[2]NEW GAA'!X44</f>
        <v>40914</v>
      </c>
      <c r="H43" s="43">
        <f t="shared" si="6"/>
        <v>40914</v>
      </c>
      <c r="I43" s="342"/>
    </row>
    <row r="44" spans="1:9" ht="15" customHeight="1">
      <c r="A44" s="81" t="s">
        <v>284</v>
      </c>
      <c r="B44" s="44">
        <f>'[2]NEW GAA'!H45</f>
        <v>0</v>
      </c>
      <c r="C44" s="44">
        <f>'[2]NEW GAA'!L45</f>
        <v>0</v>
      </c>
      <c r="D44" s="43">
        <f>'[2]NEW GAA'!O45</f>
        <v>0</v>
      </c>
      <c r="E44" s="43">
        <f>'[2]NEW GAA'!P45</f>
        <v>0</v>
      </c>
      <c r="F44" s="44">
        <f>'[2]NEW GAA'!U45</f>
        <v>0</v>
      </c>
      <c r="G44" s="44">
        <f>'[2]NEW GAA'!X45</f>
        <v>115818</v>
      </c>
      <c r="H44" s="43">
        <f t="shared" si="6"/>
        <v>115818</v>
      </c>
      <c r="I44" s="342"/>
    </row>
    <row r="45" spans="1:9" ht="15" customHeight="1">
      <c r="A45" s="81" t="s">
        <v>285</v>
      </c>
      <c r="B45" s="44">
        <f>'[2]NEW GAA'!H46</f>
        <v>0</v>
      </c>
      <c r="C45" s="44">
        <f>'[2]NEW GAA'!L46</f>
        <v>0</v>
      </c>
      <c r="D45" s="43">
        <f>'[2]NEW GAA'!O46</f>
        <v>0</v>
      </c>
      <c r="E45" s="43">
        <f>'[2]NEW GAA'!P46</f>
        <v>0</v>
      </c>
      <c r="F45" s="44">
        <f>'[2]NEW GAA'!U46</f>
        <v>0</v>
      </c>
      <c r="G45" s="44">
        <f>'[2]NEW GAA'!X46</f>
        <v>66803</v>
      </c>
      <c r="H45" s="43">
        <f t="shared" si="6"/>
        <v>66803</v>
      </c>
      <c r="I45" s="342"/>
    </row>
    <row r="46" spans="1:9" ht="15" customHeight="1">
      <c r="A46" s="81" t="s">
        <v>286</v>
      </c>
      <c r="B46" s="44">
        <f>'[2]NEW GAA'!H47</f>
        <v>0</v>
      </c>
      <c r="C46" s="44">
        <f>'[2]NEW GAA'!L47</f>
        <v>0</v>
      </c>
      <c r="D46" s="43">
        <f>'[2]NEW GAA'!O47</f>
        <v>0</v>
      </c>
      <c r="E46" s="43">
        <f>'[2]NEW GAA'!P47</f>
        <v>0</v>
      </c>
      <c r="F46" s="44">
        <f>'[2]NEW GAA'!U47</f>
        <v>0</v>
      </c>
      <c r="G46" s="44">
        <f>'[2]NEW GAA'!X47</f>
        <v>4574</v>
      </c>
      <c r="H46" s="43">
        <f t="shared" si="6"/>
        <v>4574</v>
      </c>
      <c r="I46" s="342"/>
    </row>
    <row r="47" spans="1:9" ht="15" customHeight="1">
      <c r="A47" s="81" t="s">
        <v>287</v>
      </c>
      <c r="B47" s="44">
        <f>'[2]NEW GAA'!H48</f>
        <v>0</v>
      </c>
      <c r="C47" s="44">
        <f>'[2]NEW GAA'!L48</f>
        <v>0</v>
      </c>
      <c r="D47" s="43">
        <f>'[2]NEW GAA'!O48</f>
        <v>0</v>
      </c>
      <c r="E47" s="43">
        <f>'[2]NEW GAA'!P48</f>
        <v>0</v>
      </c>
      <c r="F47" s="44">
        <f>'[2]NEW GAA'!U48</f>
        <v>0</v>
      </c>
      <c r="G47" s="44">
        <f>'[2]NEW GAA'!X48</f>
        <v>2858</v>
      </c>
      <c r="H47" s="43">
        <f t="shared" si="6"/>
        <v>2858</v>
      </c>
      <c r="I47" s="342"/>
    </row>
    <row r="48" spans="1:9" ht="15" hidden="1" customHeight="1">
      <c r="A48" s="81"/>
      <c r="B48" s="44"/>
      <c r="C48" s="44"/>
      <c r="D48" s="43"/>
      <c r="E48" s="43"/>
      <c r="F48" s="44"/>
      <c r="G48" s="44"/>
      <c r="H48" s="43"/>
      <c r="I48" s="342"/>
    </row>
    <row r="49" spans="1:9" ht="15" customHeight="1">
      <c r="A49" s="81" t="s">
        <v>288</v>
      </c>
      <c r="B49" s="53">
        <f>SUM(B50:B53)+SUM(B56:B69)+SUM(B74:B90)</f>
        <v>0</v>
      </c>
      <c r="C49" s="53">
        <f t="shared" ref="C49:H49" si="7">SUM(C50:C53)+SUM(C56:C69)+SUM(C74:C90)</f>
        <v>0</v>
      </c>
      <c r="D49" s="53">
        <f t="shared" si="7"/>
        <v>158961</v>
      </c>
      <c r="E49" s="53">
        <f t="shared" si="7"/>
        <v>201847</v>
      </c>
      <c r="F49" s="53">
        <f>SUM(F50:F53)+SUM(F56:F69)+SUM(F74:F90)</f>
        <v>77870</v>
      </c>
      <c r="G49" s="53">
        <f t="shared" si="7"/>
        <v>223824</v>
      </c>
      <c r="H49" s="52">
        <f t="shared" si="7"/>
        <v>662502</v>
      </c>
      <c r="I49" s="342"/>
    </row>
    <row r="50" spans="1:9" ht="15" hidden="1" customHeight="1">
      <c r="A50" s="81" t="s">
        <v>94</v>
      </c>
      <c r="B50" s="44">
        <f>'[2]NEW GAA'!H51</f>
        <v>0</v>
      </c>
      <c r="C50" s="44">
        <f>'[2]NEW GAA'!L51</f>
        <v>0</v>
      </c>
      <c r="D50" s="43">
        <f>'[2]NEW GAA'!O51</f>
        <v>0</v>
      </c>
      <c r="E50" s="43">
        <f>'[2]NEW GAA'!P51</f>
        <v>0</v>
      </c>
      <c r="F50" s="44">
        <f>'[2]NEW GAA'!U51</f>
        <v>0</v>
      </c>
      <c r="G50" s="44">
        <f>'[2]NEW GAA'!X51</f>
        <v>0</v>
      </c>
      <c r="H50" s="43">
        <f>SUM(B50:G50)</f>
        <v>0</v>
      </c>
      <c r="I50" s="342"/>
    </row>
    <row r="51" spans="1:9" ht="15" hidden="1" customHeight="1">
      <c r="A51" s="81" t="s">
        <v>95</v>
      </c>
      <c r="B51" s="44">
        <f>'[2]NEW GAA'!H52</f>
        <v>0</v>
      </c>
      <c r="C51" s="44">
        <f>'[2]NEW GAA'!L52</f>
        <v>0</v>
      </c>
      <c r="D51" s="43">
        <f>'[2]NEW GAA'!O52</f>
        <v>0</v>
      </c>
      <c r="E51" s="43">
        <f>'[2]NEW GAA'!P52</f>
        <v>0</v>
      </c>
      <c r="F51" s="44">
        <f>'[2]NEW GAA'!U52</f>
        <v>0</v>
      </c>
      <c r="G51" s="44">
        <f>'[2]NEW GAA'!X52</f>
        <v>0</v>
      </c>
      <c r="H51" s="43">
        <f>SUM(B51:G51)</f>
        <v>0</v>
      </c>
      <c r="I51" s="342"/>
    </row>
    <row r="52" spans="1:9" ht="15" customHeight="1">
      <c r="A52" s="81" t="s">
        <v>96</v>
      </c>
      <c r="B52" s="44">
        <f>'[2]NEW GAA'!H53</f>
        <v>0</v>
      </c>
      <c r="C52" s="44">
        <f>'[2]NEW GAA'!L53</f>
        <v>0</v>
      </c>
      <c r="D52" s="43">
        <f>'[2]NEW GAA'!O53</f>
        <v>0</v>
      </c>
      <c r="E52" s="43">
        <f>'[2]NEW GAA'!P53</f>
        <v>0</v>
      </c>
      <c r="F52" s="44">
        <f>'[2]NEW GAA'!U53</f>
        <v>0</v>
      </c>
      <c r="G52" s="44">
        <f>'[2]NEW GAA'!X53</f>
        <v>1505</v>
      </c>
      <c r="H52" s="43">
        <f>SUM(B52:G52)</f>
        <v>1505</v>
      </c>
      <c r="I52" s="342"/>
    </row>
    <row r="53" spans="1:9" ht="15" customHeight="1">
      <c r="A53" s="81" t="s">
        <v>97</v>
      </c>
      <c r="B53" s="44">
        <f t="shared" ref="B53:H53" si="8">+B54+B55</f>
        <v>0</v>
      </c>
      <c r="C53" s="44">
        <f t="shared" si="8"/>
        <v>0</v>
      </c>
      <c r="D53" s="43">
        <f t="shared" si="8"/>
        <v>0</v>
      </c>
      <c r="E53" s="44">
        <f t="shared" si="8"/>
        <v>42</v>
      </c>
      <c r="F53" s="44">
        <f>+F54+F55</f>
        <v>0</v>
      </c>
      <c r="G53" s="44">
        <f t="shared" si="8"/>
        <v>5965</v>
      </c>
      <c r="H53" s="43">
        <f t="shared" si="8"/>
        <v>6007</v>
      </c>
      <c r="I53" s="342"/>
    </row>
    <row r="54" spans="1:9" ht="15" hidden="1" customHeight="1">
      <c r="A54" s="81" t="s">
        <v>98</v>
      </c>
      <c r="B54" s="44">
        <f>'[2]NEW GAA'!H55</f>
        <v>0</v>
      </c>
      <c r="C54" s="44">
        <f>'[2]NEW GAA'!L55</f>
        <v>0</v>
      </c>
      <c r="D54" s="43">
        <f>'[2]NEW GAA'!O55</f>
        <v>0</v>
      </c>
      <c r="E54" s="43">
        <f>'[2]NEW GAA'!P55</f>
        <v>0</v>
      </c>
      <c r="F54" s="44">
        <f>'[2]NEW GAA'!U55</f>
        <v>0</v>
      </c>
      <c r="G54" s="44">
        <f>'[2]NEW GAA'!X55</f>
        <v>1785</v>
      </c>
      <c r="H54" s="43">
        <f t="shared" ref="H54:H68" si="9">SUM(B54:G54)</f>
        <v>1785</v>
      </c>
      <c r="I54" s="342"/>
    </row>
    <row r="55" spans="1:9" ht="15" hidden="1" customHeight="1">
      <c r="A55" s="81" t="s">
        <v>99</v>
      </c>
      <c r="B55" s="44">
        <f>'[2]NEW GAA'!H56</f>
        <v>0</v>
      </c>
      <c r="C55" s="44">
        <f>'[2]NEW GAA'!L56</f>
        <v>0</v>
      </c>
      <c r="D55" s="43">
        <f>'[2]NEW GAA'!O56</f>
        <v>0</v>
      </c>
      <c r="E55" s="43">
        <f>'[2]NEW GAA'!P56</f>
        <v>42</v>
      </c>
      <c r="F55" s="44">
        <f>'[2]NEW GAA'!U56</f>
        <v>0</v>
      </c>
      <c r="G55" s="44">
        <f>'[2]NEW GAA'!X56</f>
        <v>4180</v>
      </c>
      <c r="H55" s="43">
        <f t="shared" si="9"/>
        <v>4222</v>
      </c>
      <c r="I55" s="342"/>
    </row>
    <row r="56" spans="1:9" ht="15" customHeight="1">
      <c r="A56" s="81" t="s">
        <v>100</v>
      </c>
      <c r="B56" s="44">
        <f>'[2]NEW GAA'!H57</f>
        <v>0</v>
      </c>
      <c r="C56" s="44">
        <f>'[2]NEW GAA'!L57</f>
        <v>0</v>
      </c>
      <c r="D56" s="43">
        <f>'[2]NEW GAA'!O57</f>
        <v>0</v>
      </c>
      <c r="E56" s="43">
        <f>'[2]NEW GAA'!P57</f>
        <v>0</v>
      </c>
      <c r="F56" s="44">
        <f>'[2]NEW GAA'!U57</f>
        <v>0</v>
      </c>
      <c r="G56" s="44">
        <f>'[2]NEW GAA'!X57</f>
        <v>1749</v>
      </c>
      <c r="H56" s="43">
        <f t="shared" si="9"/>
        <v>1749</v>
      </c>
      <c r="I56" s="342"/>
    </row>
    <row r="57" spans="1:9" ht="15" customHeight="1">
      <c r="A57" s="81" t="s">
        <v>101</v>
      </c>
      <c r="B57" s="44"/>
      <c r="C57" s="44"/>
      <c r="D57" s="43"/>
      <c r="E57" s="43">
        <f>'[2]NEW GAA'!P58</f>
        <v>0</v>
      </c>
      <c r="F57" s="44">
        <f>'[2]NEW GAA'!U58</f>
        <v>77870</v>
      </c>
      <c r="G57" s="44">
        <f>'[2]NEW GAA'!X58</f>
        <v>3448</v>
      </c>
      <c r="H57" s="43">
        <f t="shared" si="9"/>
        <v>81318</v>
      </c>
      <c r="I57" s="342"/>
    </row>
    <row r="58" spans="1:9" ht="15" customHeight="1">
      <c r="A58" s="81" t="s">
        <v>102</v>
      </c>
      <c r="B58" s="44">
        <f>'[2]NEW GAA'!H59</f>
        <v>0</v>
      </c>
      <c r="C58" s="44">
        <f>'[2]NEW GAA'!L59</f>
        <v>0</v>
      </c>
      <c r="D58" s="43">
        <f>'[2]NEW GAA'!O59</f>
        <v>5529</v>
      </c>
      <c r="E58" s="43">
        <f>'[2]NEW GAA'!P59</f>
        <v>6636</v>
      </c>
      <c r="F58" s="44">
        <f>'[2]NEW GAA'!U59</f>
        <v>0</v>
      </c>
      <c r="G58" s="44">
        <f>'[2]NEW GAA'!X59</f>
        <v>474</v>
      </c>
      <c r="H58" s="43">
        <f t="shared" si="9"/>
        <v>12639</v>
      </c>
      <c r="I58" s="342"/>
    </row>
    <row r="59" spans="1:9" ht="15" customHeight="1">
      <c r="A59" s="81" t="s">
        <v>103</v>
      </c>
      <c r="B59" s="44">
        <f>'[2]NEW GAA'!H60</f>
        <v>0</v>
      </c>
      <c r="C59" s="44">
        <f>'[2]NEW GAA'!L60</f>
        <v>0</v>
      </c>
      <c r="D59" s="43">
        <f>'[2]NEW GAA'!O60</f>
        <v>0</v>
      </c>
      <c r="E59" s="43">
        <f>'[2]NEW GAA'!P60</f>
        <v>43783</v>
      </c>
      <c r="F59" s="44">
        <f>'[2]NEW GAA'!U60</f>
        <v>0</v>
      </c>
      <c r="G59" s="44">
        <f>'[2]NEW GAA'!X60</f>
        <v>33490</v>
      </c>
      <c r="H59" s="43">
        <f t="shared" si="9"/>
        <v>77273</v>
      </c>
      <c r="I59" s="342"/>
    </row>
    <row r="60" spans="1:9" ht="15" customHeight="1">
      <c r="A60" s="81" t="s">
        <v>104</v>
      </c>
      <c r="B60" s="44">
        <f>'[2]NEW GAA'!H61</f>
        <v>0</v>
      </c>
      <c r="C60" s="44">
        <f>'[2]NEW GAA'!L61</f>
        <v>0</v>
      </c>
      <c r="D60" s="43">
        <f>'[2]NEW GAA'!O61</f>
        <v>0</v>
      </c>
      <c r="E60" s="43">
        <f>'[2]NEW GAA'!P61</f>
        <v>0</v>
      </c>
      <c r="F60" s="44">
        <f>'[2]NEW GAA'!U61</f>
        <v>0</v>
      </c>
      <c r="G60" s="44">
        <f>'[2]NEW GAA'!X61</f>
        <v>100</v>
      </c>
      <c r="H60" s="43">
        <f t="shared" si="9"/>
        <v>100</v>
      </c>
      <c r="I60" s="342"/>
    </row>
    <row r="61" spans="1:9" ht="15" customHeight="1">
      <c r="A61" s="81" t="s">
        <v>105</v>
      </c>
      <c r="B61" s="44">
        <f>'[2]NEW GAA'!H62</f>
        <v>0</v>
      </c>
      <c r="C61" s="44">
        <f>'[2]NEW GAA'!L62</f>
        <v>0</v>
      </c>
      <c r="D61" s="43">
        <f>'[2]NEW GAA'!O62</f>
        <v>0</v>
      </c>
      <c r="E61" s="43">
        <f>'[2]NEW GAA'!P62</f>
        <v>32024</v>
      </c>
      <c r="F61" s="44">
        <f>'[2]NEW GAA'!U62</f>
        <v>0</v>
      </c>
      <c r="G61" s="44">
        <f>'[2]NEW GAA'!X62</f>
        <v>966</v>
      </c>
      <c r="H61" s="43">
        <f t="shared" si="9"/>
        <v>32990</v>
      </c>
      <c r="I61" s="342"/>
    </row>
    <row r="62" spans="1:9" ht="15" customHeight="1">
      <c r="A62" s="81" t="s">
        <v>106</v>
      </c>
      <c r="B62" s="44">
        <f>'[2]NEW GAA'!H63</f>
        <v>0</v>
      </c>
      <c r="C62" s="44">
        <f>'[2]NEW GAA'!L63</f>
        <v>0</v>
      </c>
      <c r="D62" s="43">
        <f>'[2]NEW GAA'!O63</f>
        <v>0</v>
      </c>
      <c r="E62" s="43">
        <f>'[2]NEW GAA'!P63</f>
        <v>0</v>
      </c>
      <c r="F62" s="44">
        <f>'[2]NEW GAA'!U63</f>
        <v>0</v>
      </c>
      <c r="G62" s="44">
        <f>'[2]NEW GAA'!X63</f>
        <v>2149</v>
      </c>
      <c r="H62" s="43">
        <f t="shared" si="9"/>
        <v>2149</v>
      </c>
      <c r="I62" s="342"/>
    </row>
    <row r="63" spans="1:9" ht="15" customHeight="1">
      <c r="A63" s="81" t="s">
        <v>107</v>
      </c>
      <c r="B63" s="44">
        <f>'[2]NEW GAA'!H64</f>
        <v>0</v>
      </c>
      <c r="C63" s="44">
        <f>'[2]NEW GAA'!L64</f>
        <v>0</v>
      </c>
      <c r="D63" s="43">
        <f>'[2]NEW GAA'!O64</f>
        <v>0</v>
      </c>
      <c r="E63" s="43">
        <f>'[2]NEW GAA'!P64</f>
        <v>0</v>
      </c>
      <c r="F63" s="44">
        <f>'[2]NEW GAA'!U64</f>
        <v>0</v>
      </c>
      <c r="G63" s="44">
        <f>'[2]NEW GAA'!X64</f>
        <v>36</v>
      </c>
      <c r="H63" s="43">
        <f t="shared" si="9"/>
        <v>36</v>
      </c>
      <c r="I63" s="342"/>
    </row>
    <row r="64" spans="1:9" ht="15" customHeight="1">
      <c r="A64" s="81" t="s">
        <v>108</v>
      </c>
      <c r="B64" s="44">
        <f>'[2]NEW GAA'!H65</f>
        <v>0</v>
      </c>
      <c r="C64" s="44">
        <f>'[2]NEW GAA'!L65</f>
        <v>0</v>
      </c>
      <c r="D64" s="43">
        <f>'[2]NEW GAA'!O65</f>
        <v>0</v>
      </c>
      <c r="E64" s="43">
        <f>'[2]NEW GAA'!P65</f>
        <v>3109</v>
      </c>
      <c r="F64" s="44">
        <f>'[2]NEW GAA'!U65</f>
        <v>0</v>
      </c>
      <c r="G64" s="44">
        <f>'[2]NEW GAA'!X65</f>
        <v>7734</v>
      </c>
      <c r="H64" s="43">
        <f t="shared" si="9"/>
        <v>10843</v>
      </c>
      <c r="I64" s="342"/>
    </row>
    <row r="65" spans="1:9" ht="15" customHeight="1">
      <c r="A65" s="81" t="s">
        <v>109</v>
      </c>
      <c r="B65" s="44">
        <f>'[2]NEW GAA'!H66</f>
        <v>0</v>
      </c>
      <c r="C65" s="44">
        <f>'[2]NEW GAA'!L66</f>
        <v>0</v>
      </c>
      <c r="D65" s="43">
        <f>'[2]NEW GAA'!O66</f>
        <v>0</v>
      </c>
      <c r="E65" s="43">
        <f>'[2]NEW GAA'!P66</f>
        <v>0</v>
      </c>
      <c r="F65" s="44">
        <f>'[2]NEW GAA'!U66</f>
        <v>0</v>
      </c>
      <c r="G65" s="44">
        <f>'[2]NEW GAA'!X66</f>
        <v>429</v>
      </c>
      <c r="H65" s="43">
        <f t="shared" si="9"/>
        <v>429</v>
      </c>
      <c r="I65" s="342"/>
    </row>
    <row r="66" spans="1:9" ht="15" hidden="1" customHeight="1">
      <c r="A66" s="81" t="s">
        <v>110</v>
      </c>
      <c r="B66" s="44">
        <f>'[2]NEW GAA'!H67</f>
        <v>0</v>
      </c>
      <c r="C66" s="44">
        <f>'[2]NEW GAA'!L67</f>
        <v>0</v>
      </c>
      <c r="D66" s="43">
        <f>'[2]NEW GAA'!O67</f>
        <v>0</v>
      </c>
      <c r="E66" s="43">
        <f>'[2]NEW GAA'!P67</f>
        <v>0</v>
      </c>
      <c r="F66" s="44">
        <f>'[2]NEW GAA'!U67</f>
        <v>0</v>
      </c>
      <c r="G66" s="44">
        <f>'[2]NEW GAA'!X67</f>
        <v>0</v>
      </c>
      <c r="H66" s="43">
        <f t="shared" si="9"/>
        <v>0</v>
      </c>
      <c r="I66" s="342"/>
    </row>
    <row r="67" spans="1:9" ht="15" customHeight="1">
      <c r="A67" s="81" t="s">
        <v>111</v>
      </c>
      <c r="B67" s="44">
        <f>'[2]NEW GAA'!H68</f>
        <v>0</v>
      </c>
      <c r="C67" s="44">
        <f>'[2]NEW GAA'!L68</f>
        <v>0</v>
      </c>
      <c r="D67" s="43">
        <f>'[2]NEW GAA'!O68</f>
        <v>0</v>
      </c>
      <c r="E67" s="43">
        <f>'[2]NEW GAA'!P68</f>
        <v>0</v>
      </c>
      <c r="F67" s="44">
        <f>'[2]NEW GAA'!U68</f>
        <v>0</v>
      </c>
      <c r="G67" s="44">
        <f>'[2]NEW GAA'!X68</f>
        <v>28</v>
      </c>
      <c r="H67" s="43">
        <f t="shared" si="9"/>
        <v>28</v>
      </c>
      <c r="I67" s="342"/>
    </row>
    <row r="68" spans="1:9" ht="15" hidden="1" customHeight="1">
      <c r="A68" s="81" t="s">
        <v>112</v>
      </c>
      <c r="B68" s="44">
        <f>'[2]NEW GAA'!H69</f>
        <v>0</v>
      </c>
      <c r="C68" s="44">
        <f>'[2]NEW GAA'!L69</f>
        <v>0</v>
      </c>
      <c r="D68" s="43">
        <f>'[2]NEW GAA'!O69</f>
        <v>0</v>
      </c>
      <c r="E68" s="43">
        <f>'[2]NEW GAA'!P69</f>
        <v>0</v>
      </c>
      <c r="F68" s="44">
        <f>'[2]NEW GAA'!U69</f>
        <v>0</v>
      </c>
      <c r="G68" s="44">
        <f>'[2]NEW GAA'!X69</f>
        <v>0</v>
      </c>
      <c r="H68" s="43">
        <f t="shared" si="9"/>
        <v>0</v>
      </c>
      <c r="I68" s="342"/>
    </row>
    <row r="69" spans="1:9" ht="15" customHeight="1">
      <c r="A69" s="141" t="s">
        <v>113</v>
      </c>
      <c r="B69" s="53">
        <f t="shared" ref="B69:H69" si="10">SUM(B70:B73)</f>
        <v>0</v>
      </c>
      <c r="C69" s="53">
        <f t="shared" si="10"/>
        <v>0</v>
      </c>
      <c r="D69" s="52">
        <f t="shared" si="10"/>
        <v>0</v>
      </c>
      <c r="E69" s="53">
        <f t="shared" si="10"/>
        <v>0</v>
      </c>
      <c r="F69" s="53">
        <f>SUM(F70:F73)</f>
        <v>0</v>
      </c>
      <c r="G69" s="53">
        <f t="shared" si="10"/>
        <v>3093</v>
      </c>
      <c r="H69" s="52">
        <f t="shared" si="10"/>
        <v>3093</v>
      </c>
      <c r="I69" s="342"/>
    </row>
    <row r="70" spans="1:9" ht="15" customHeight="1">
      <c r="A70" s="141" t="s">
        <v>114</v>
      </c>
      <c r="B70" s="44">
        <f>'[2]NEW GAA'!H71</f>
        <v>0</v>
      </c>
      <c r="C70" s="44">
        <f>'[2]NEW GAA'!L71</f>
        <v>0</v>
      </c>
      <c r="D70" s="43">
        <f>'[2]NEW GAA'!O71</f>
        <v>0</v>
      </c>
      <c r="E70" s="43">
        <f>'[2]NEW GAA'!P71</f>
        <v>0</v>
      </c>
      <c r="F70" s="44">
        <f>'[2]NEW GAA'!U71</f>
        <v>0</v>
      </c>
      <c r="G70" s="44">
        <f>'[2]NEW GAA'!X71</f>
        <v>1040</v>
      </c>
      <c r="H70" s="43">
        <f t="shared" ref="H70:H89" si="11">SUM(B70:G70)</f>
        <v>1040</v>
      </c>
      <c r="I70" s="342"/>
    </row>
    <row r="71" spans="1:9" ht="15" customHeight="1">
      <c r="A71" s="141" t="s">
        <v>115</v>
      </c>
      <c r="B71" s="44">
        <f>'[2]NEW GAA'!H72</f>
        <v>0</v>
      </c>
      <c r="C71" s="44">
        <f>'[2]NEW GAA'!L72</f>
        <v>0</v>
      </c>
      <c r="D71" s="43">
        <f>'[2]NEW GAA'!O72</f>
        <v>0</v>
      </c>
      <c r="E71" s="43">
        <f>'[2]NEW GAA'!P72</f>
        <v>0</v>
      </c>
      <c r="F71" s="44">
        <f>'[2]NEW GAA'!U72</f>
        <v>0</v>
      </c>
      <c r="G71" s="44">
        <f>'[2]NEW GAA'!X72</f>
        <v>1754</v>
      </c>
      <c r="H71" s="43">
        <f t="shared" si="11"/>
        <v>1754</v>
      </c>
      <c r="I71" s="342"/>
    </row>
    <row r="72" spans="1:9" ht="15" hidden="1" customHeight="1">
      <c r="A72" s="141" t="s">
        <v>116</v>
      </c>
      <c r="B72" s="44">
        <f>'[2]NEW GAA'!H73</f>
        <v>0</v>
      </c>
      <c r="C72" s="44">
        <f>'[2]NEW GAA'!L73</f>
        <v>0</v>
      </c>
      <c r="D72" s="43">
        <f>'[2]NEW GAA'!O73</f>
        <v>0</v>
      </c>
      <c r="E72" s="43">
        <f>'[2]NEW GAA'!P73</f>
        <v>0</v>
      </c>
      <c r="F72" s="44">
        <f>'[2]NEW GAA'!U73</f>
        <v>0</v>
      </c>
      <c r="G72" s="44">
        <f>'[2]NEW GAA'!X73</f>
        <v>0</v>
      </c>
      <c r="H72" s="43">
        <f t="shared" si="11"/>
        <v>0</v>
      </c>
      <c r="I72" s="342"/>
    </row>
    <row r="73" spans="1:9" ht="15" customHeight="1">
      <c r="A73" s="141" t="s">
        <v>117</v>
      </c>
      <c r="B73" s="44">
        <f>'[2]NEW GAA'!H74</f>
        <v>0</v>
      </c>
      <c r="C73" s="44">
        <f>'[2]NEW GAA'!L74</f>
        <v>0</v>
      </c>
      <c r="D73" s="43">
        <f>'[2]NEW GAA'!O74</f>
        <v>0</v>
      </c>
      <c r="E73" s="43">
        <f>'[2]NEW GAA'!P74</f>
        <v>0</v>
      </c>
      <c r="F73" s="44">
        <f>'[2]NEW GAA'!U74</f>
        <v>0</v>
      </c>
      <c r="G73" s="44">
        <f>'[2]NEW GAA'!X74</f>
        <v>299</v>
      </c>
      <c r="H73" s="43">
        <f t="shared" si="11"/>
        <v>299</v>
      </c>
      <c r="I73" s="342"/>
    </row>
    <row r="74" spans="1:9" ht="15" customHeight="1">
      <c r="A74" s="141" t="s">
        <v>118</v>
      </c>
      <c r="B74" s="44">
        <f>'[2]NEW GAA'!H75</f>
        <v>0</v>
      </c>
      <c r="C74" s="44">
        <f>'[2]NEW GAA'!L75</f>
        <v>0</v>
      </c>
      <c r="D74" s="43">
        <f>'[2]NEW GAA'!O75</f>
        <v>0</v>
      </c>
      <c r="E74" s="43">
        <f>'[2]NEW GAA'!P75</f>
        <v>13067</v>
      </c>
      <c r="F74" s="44">
        <f>'[2]NEW GAA'!U75</f>
        <v>0</v>
      </c>
      <c r="G74" s="44">
        <f>'[2]NEW GAA'!X75</f>
        <v>3211</v>
      </c>
      <c r="H74" s="43">
        <f t="shared" si="11"/>
        <v>16278</v>
      </c>
      <c r="I74" s="342"/>
    </row>
    <row r="75" spans="1:9" ht="15" customHeight="1">
      <c r="A75" s="141" t="s">
        <v>119</v>
      </c>
      <c r="B75" s="44">
        <f>'[2]NEW GAA'!H76</f>
        <v>0</v>
      </c>
      <c r="C75" s="44">
        <f>'[2]NEW GAA'!L76</f>
        <v>0</v>
      </c>
      <c r="D75" s="43">
        <f>'[2]NEW GAA'!O76</f>
        <v>0</v>
      </c>
      <c r="E75" s="43">
        <f>'[2]NEW GAA'!P76</f>
        <v>730</v>
      </c>
      <c r="F75" s="44">
        <f>'[2]NEW GAA'!U76</f>
        <v>0</v>
      </c>
      <c r="G75" s="44">
        <f>'[2]NEW GAA'!X76</f>
        <v>78041</v>
      </c>
      <c r="H75" s="43">
        <f t="shared" si="11"/>
        <v>78771</v>
      </c>
      <c r="I75" s="342"/>
    </row>
    <row r="76" spans="1:9" ht="15" customHeight="1">
      <c r="A76" s="141" t="s">
        <v>120</v>
      </c>
      <c r="B76" s="44">
        <f>'[2]NEW GAA'!H77</f>
        <v>0</v>
      </c>
      <c r="C76" s="44">
        <f>'[2]NEW GAA'!L77</f>
        <v>0</v>
      </c>
      <c r="D76" s="43">
        <f>'[2]NEW GAA'!O77</f>
        <v>0</v>
      </c>
      <c r="E76" s="43">
        <f>'[2]NEW GAA'!P77</f>
        <v>0</v>
      </c>
      <c r="F76" s="44">
        <f>'[2]NEW GAA'!U77</f>
        <v>0</v>
      </c>
      <c r="G76" s="44">
        <f>'[2]NEW GAA'!X77</f>
        <v>10667</v>
      </c>
      <c r="H76" s="43">
        <f t="shared" si="11"/>
        <v>10667</v>
      </c>
      <c r="I76" s="342"/>
    </row>
    <row r="77" spans="1:9" ht="15" hidden="1" customHeight="1">
      <c r="A77" s="141" t="s">
        <v>121</v>
      </c>
      <c r="B77" s="44">
        <f>'[2]NEW GAA'!H78</f>
        <v>0</v>
      </c>
      <c r="C77" s="44">
        <f>'[2]NEW GAA'!L78</f>
        <v>0</v>
      </c>
      <c r="D77" s="43">
        <f>'[2]NEW GAA'!O78</f>
        <v>0</v>
      </c>
      <c r="E77" s="43">
        <f>'[2]NEW GAA'!P78</f>
        <v>0</v>
      </c>
      <c r="F77" s="44">
        <f>'[2]NEW GAA'!U78</f>
        <v>0</v>
      </c>
      <c r="G77" s="44">
        <f>'[2]NEW GAA'!X78</f>
        <v>0</v>
      </c>
      <c r="H77" s="43">
        <f t="shared" si="11"/>
        <v>0</v>
      </c>
      <c r="I77" s="342"/>
    </row>
    <row r="78" spans="1:9" ht="15" customHeight="1">
      <c r="A78" s="141" t="s">
        <v>122</v>
      </c>
      <c r="B78" s="44">
        <f>'[2]NEW GAA'!H79</f>
        <v>0</v>
      </c>
      <c r="C78" s="44">
        <f>'[2]NEW GAA'!L79</f>
        <v>0</v>
      </c>
      <c r="D78" s="43">
        <f>'[2]NEW GAA'!O79</f>
        <v>0</v>
      </c>
      <c r="E78" s="43">
        <f>'[2]NEW GAA'!P79</f>
        <v>0</v>
      </c>
      <c r="F78" s="44">
        <f>'[2]NEW GAA'!U79</f>
        <v>0</v>
      </c>
      <c r="G78" s="44">
        <f>'[2]NEW GAA'!X79</f>
        <v>513</v>
      </c>
      <c r="H78" s="43">
        <f t="shared" si="11"/>
        <v>513</v>
      </c>
      <c r="I78" s="342"/>
    </row>
    <row r="79" spans="1:9" ht="15" customHeight="1">
      <c r="A79" s="141" t="s">
        <v>123</v>
      </c>
      <c r="B79" s="44">
        <f>'[2]NEW GAA'!H80</f>
        <v>0</v>
      </c>
      <c r="C79" s="44">
        <f>'[2]NEW GAA'!L80</f>
        <v>0</v>
      </c>
      <c r="D79" s="43">
        <f>'[2]NEW GAA'!O80</f>
        <v>0</v>
      </c>
      <c r="E79" s="43">
        <f>'[2]NEW GAA'!P80</f>
        <v>0</v>
      </c>
      <c r="F79" s="44">
        <f>'[2]NEW GAA'!U80</f>
        <v>0</v>
      </c>
      <c r="G79" s="44">
        <f>'[2]NEW GAA'!X80</f>
        <v>631</v>
      </c>
      <c r="H79" s="43">
        <f t="shared" si="11"/>
        <v>631</v>
      </c>
      <c r="I79" s="342"/>
    </row>
    <row r="80" spans="1:9" ht="15" customHeight="1">
      <c r="A80" s="141" t="s">
        <v>289</v>
      </c>
      <c r="B80" s="44">
        <f>'[2]NEW GAA'!H81</f>
        <v>0</v>
      </c>
      <c r="C80" s="44">
        <f>'[2]NEW GAA'!L81</f>
        <v>0</v>
      </c>
      <c r="D80" s="43">
        <f>'[2]NEW GAA'!O81</f>
        <v>0</v>
      </c>
      <c r="E80" s="43">
        <f>'[2]NEW GAA'!P81</f>
        <v>0</v>
      </c>
      <c r="F80" s="44">
        <f>'[2]NEW GAA'!U81</f>
        <v>0</v>
      </c>
      <c r="G80" s="44">
        <f>'[2]NEW GAA'!X81</f>
        <v>23</v>
      </c>
      <c r="H80" s="43">
        <f t="shared" si="11"/>
        <v>23</v>
      </c>
      <c r="I80" s="342"/>
    </row>
    <row r="81" spans="1:9" ht="15" customHeight="1">
      <c r="A81" s="141" t="s">
        <v>166</v>
      </c>
      <c r="B81" s="44">
        <f>'[2]NEW GAA'!H82</f>
        <v>0</v>
      </c>
      <c r="C81" s="44">
        <f>'[2]NEW GAA'!L82</f>
        <v>0</v>
      </c>
      <c r="D81" s="43">
        <f>'[2]NEW GAA'!O82</f>
        <v>0</v>
      </c>
      <c r="E81" s="43">
        <f>'[2]NEW GAA'!P82</f>
        <v>0</v>
      </c>
      <c r="F81" s="44">
        <f>'[2]NEW GAA'!U82</f>
        <v>0</v>
      </c>
      <c r="G81" s="44">
        <f>'[2]NEW GAA'!X82</f>
        <v>609</v>
      </c>
      <c r="H81" s="43">
        <f t="shared" si="11"/>
        <v>609</v>
      </c>
      <c r="I81" s="342"/>
    </row>
    <row r="82" spans="1:9" ht="15" hidden="1" customHeight="1">
      <c r="A82" s="141" t="s">
        <v>167</v>
      </c>
      <c r="B82" s="44">
        <f>'[2]NEW GAA'!H83</f>
        <v>0</v>
      </c>
      <c r="C82" s="44">
        <f>'[2]NEW GAA'!L83</f>
        <v>0</v>
      </c>
      <c r="D82" s="43">
        <f>'[2]NEW GAA'!O83</f>
        <v>0</v>
      </c>
      <c r="E82" s="43">
        <f>'[2]NEW GAA'!P83</f>
        <v>0</v>
      </c>
      <c r="F82" s="44">
        <f>'[2]NEW GAA'!U83</f>
        <v>0</v>
      </c>
      <c r="G82" s="44">
        <f>'[2]NEW GAA'!X83</f>
        <v>0</v>
      </c>
      <c r="H82" s="43">
        <f t="shared" si="11"/>
        <v>0</v>
      </c>
      <c r="I82" s="342"/>
    </row>
    <row r="83" spans="1:9" ht="15" customHeight="1">
      <c r="A83" s="141" t="s">
        <v>168</v>
      </c>
      <c r="B83" s="44">
        <f>'[2]NEW GAA'!H84</f>
        <v>0</v>
      </c>
      <c r="C83" s="44">
        <f>'[2]NEW GAA'!L84</f>
        <v>0</v>
      </c>
      <c r="D83" s="43">
        <f>'[2]NEW GAA'!O84</f>
        <v>0</v>
      </c>
      <c r="E83" s="43">
        <f>'[2]NEW GAA'!P84</f>
        <v>8933</v>
      </c>
      <c r="F83" s="44">
        <f>'[2]NEW GAA'!U84</f>
        <v>0</v>
      </c>
      <c r="G83" s="44">
        <f>'[2]NEW GAA'!X84</f>
        <v>957</v>
      </c>
      <c r="H83" s="43">
        <f t="shared" si="11"/>
        <v>9890</v>
      </c>
      <c r="I83" s="342"/>
    </row>
    <row r="84" spans="1:9" ht="15" customHeight="1">
      <c r="A84" s="141" t="s">
        <v>169</v>
      </c>
      <c r="B84" s="44">
        <f>'[2]NEW GAA'!H85</f>
        <v>0</v>
      </c>
      <c r="C84" s="44">
        <f>'[2]NEW GAA'!L85</f>
        <v>0</v>
      </c>
      <c r="D84" s="43">
        <f>'[2]NEW GAA'!O85</f>
        <v>0</v>
      </c>
      <c r="E84" s="43">
        <f>'[2]NEW GAA'!P85</f>
        <v>58340</v>
      </c>
      <c r="F84" s="44">
        <f>'[2]NEW GAA'!U85</f>
        <v>0</v>
      </c>
      <c r="G84" s="44">
        <f>'[2]NEW GAA'!X85</f>
        <v>20124</v>
      </c>
      <c r="H84" s="43">
        <f t="shared" si="11"/>
        <v>78464</v>
      </c>
      <c r="I84" s="342"/>
    </row>
    <row r="85" spans="1:9" ht="15" customHeight="1">
      <c r="A85" s="141" t="s">
        <v>170</v>
      </c>
      <c r="B85" s="44">
        <f>'[2]NEW GAA'!H86</f>
        <v>0</v>
      </c>
      <c r="C85" s="44">
        <f>'[2]NEW GAA'!L86</f>
        <v>0</v>
      </c>
      <c r="D85" s="43">
        <f>'[2]NEW GAA'!O86</f>
        <v>0</v>
      </c>
      <c r="E85" s="43">
        <f>'[2]NEW GAA'!P86</f>
        <v>0</v>
      </c>
      <c r="F85" s="44">
        <f>'[2]NEW GAA'!U86</f>
        <v>0</v>
      </c>
      <c r="G85" s="44">
        <f>'[2]NEW GAA'!X86</f>
        <v>600</v>
      </c>
      <c r="H85" s="43">
        <f t="shared" si="11"/>
        <v>600</v>
      </c>
      <c r="I85" s="342"/>
    </row>
    <row r="86" spans="1:9" ht="15" customHeight="1">
      <c r="A86" s="141" t="s">
        <v>171</v>
      </c>
      <c r="B86" s="44">
        <f>'[2]NEW GAA'!H87</f>
        <v>0</v>
      </c>
      <c r="C86" s="44">
        <f>'[2]NEW GAA'!L87</f>
        <v>0</v>
      </c>
      <c r="D86" s="43">
        <f>'[2]NEW GAA'!O87</f>
        <v>15000</v>
      </c>
      <c r="E86" s="43">
        <f>'[2]NEW GAA'!P87</f>
        <v>227</v>
      </c>
      <c r="F86" s="44">
        <f>'[2]NEW GAA'!U87</f>
        <v>0</v>
      </c>
      <c r="G86" s="44">
        <f>'[2]NEW GAA'!X87</f>
        <v>0</v>
      </c>
      <c r="H86" s="43">
        <f t="shared" si="11"/>
        <v>15227</v>
      </c>
      <c r="I86" s="342"/>
    </row>
    <row r="87" spans="1:9" ht="15" customHeight="1">
      <c r="A87" s="141" t="s">
        <v>172</v>
      </c>
      <c r="B87" s="44">
        <f>'[2]NEW GAA'!H88</f>
        <v>0</v>
      </c>
      <c r="C87" s="44">
        <f>'[2]NEW GAA'!L88</f>
        <v>0</v>
      </c>
      <c r="D87" s="43">
        <f>'[2]NEW GAA'!O88</f>
        <v>0</v>
      </c>
      <c r="E87" s="43">
        <f>'[2]NEW GAA'!P88</f>
        <v>0</v>
      </c>
      <c r="F87" s="44">
        <f>'[2]NEW GAA'!U88</f>
        <v>0</v>
      </c>
      <c r="G87" s="44">
        <f>'[2]NEW GAA'!X88</f>
        <v>3281</v>
      </c>
      <c r="H87" s="43">
        <f t="shared" si="11"/>
        <v>3281</v>
      </c>
      <c r="I87" s="342"/>
    </row>
    <row r="88" spans="1:9" ht="15" customHeight="1">
      <c r="A88" s="141" t="s">
        <v>173</v>
      </c>
      <c r="B88" s="44">
        <f>'[2]NEW GAA'!H89</f>
        <v>0</v>
      </c>
      <c r="C88" s="44">
        <f>'[2]NEW GAA'!L89</f>
        <v>0</v>
      </c>
      <c r="D88" s="43">
        <f>'[2]NEW GAA'!O89</f>
        <v>0</v>
      </c>
      <c r="E88" s="43">
        <f>'[2]NEW GAA'!P89</f>
        <v>0</v>
      </c>
      <c r="F88" s="44">
        <f>'[2]NEW GAA'!U89</f>
        <v>0</v>
      </c>
      <c r="G88" s="44">
        <f>'[2]NEW GAA'!X89</f>
        <v>2932</v>
      </c>
      <c r="H88" s="43">
        <f t="shared" si="11"/>
        <v>2932</v>
      </c>
      <c r="I88" s="342"/>
    </row>
    <row r="89" spans="1:9" ht="15" customHeight="1">
      <c r="A89" s="141" t="s">
        <v>174</v>
      </c>
      <c r="B89" s="44">
        <f>'[2]NEW GAA'!H90</f>
        <v>0</v>
      </c>
      <c r="C89" s="44">
        <f>'[2]NEW GAA'!L90</f>
        <v>0</v>
      </c>
      <c r="D89" s="43">
        <f>'[2]NEW GAA'!O90</f>
        <v>118432</v>
      </c>
      <c r="E89" s="43">
        <f>'[2]NEW GAA'!P90</f>
        <v>0</v>
      </c>
      <c r="F89" s="44">
        <f>'[2]NEW GAA'!U90</f>
        <v>0</v>
      </c>
      <c r="G89" s="44">
        <f>'[2]NEW GAA'!X90</f>
        <v>727</v>
      </c>
      <c r="H89" s="43">
        <f t="shared" si="11"/>
        <v>119159</v>
      </c>
      <c r="I89" s="342"/>
    </row>
    <row r="90" spans="1:9" ht="15" customHeight="1">
      <c r="A90" s="343" t="s">
        <v>176</v>
      </c>
      <c r="B90" s="44">
        <f>B91+B92</f>
        <v>0</v>
      </c>
      <c r="C90" s="44">
        <f t="shared" ref="C90:G90" si="12">C91+C92</f>
        <v>0</v>
      </c>
      <c r="D90" s="43">
        <f t="shared" si="12"/>
        <v>20000</v>
      </c>
      <c r="E90" s="43">
        <f t="shared" si="12"/>
        <v>34956</v>
      </c>
      <c r="F90" s="44">
        <f>F91+F92</f>
        <v>0</v>
      </c>
      <c r="G90" s="44">
        <f t="shared" si="12"/>
        <v>40342</v>
      </c>
      <c r="H90" s="43">
        <f>H91+H92</f>
        <v>95298</v>
      </c>
      <c r="I90" s="342"/>
    </row>
    <row r="91" spans="1:9" ht="15" hidden="1" customHeight="1">
      <c r="A91" s="343" t="s">
        <v>135</v>
      </c>
      <c r="B91" s="44"/>
      <c r="C91" s="44"/>
      <c r="D91" s="43">
        <f>'[2]NEW GAA'!O92</f>
        <v>20000</v>
      </c>
      <c r="E91" s="43">
        <f>'[2]NEW GAA'!P92</f>
        <v>0</v>
      </c>
      <c r="F91" s="44"/>
      <c r="G91" s="44">
        <f>'[2]NEW GAA'!X92</f>
        <v>6040</v>
      </c>
      <c r="H91" s="43">
        <f>SUM(B91:G91)</f>
        <v>26040</v>
      </c>
      <c r="I91" s="342"/>
    </row>
    <row r="92" spans="1:9" ht="15" hidden="1" customHeight="1">
      <c r="A92" s="343" t="s">
        <v>136</v>
      </c>
      <c r="B92" s="44"/>
      <c r="C92" s="44"/>
      <c r="D92" s="43"/>
      <c r="E92" s="43">
        <f>'[2]NEW GAA'!P93</f>
        <v>34956</v>
      </c>
      <c r="F92" s="44"/>
      <c r="G92" s="44">
        <f>'[2]NEW GAA'!X93</f>
        <v>34302</v>
      </c>
      <c r="H92" s="43">
        <f>SUM(B92:G92)</f>
        <v>69258</v>
      </c>
      <c r="I92" s="342"/>
    </row>
    <row r="93" spans="1:9" ht="15" hidden="1" customHeight="1">
      <c r="A93" s="344"/>
      <c r="B93" s="44"/>
      <c r="C93" s="44"/>
      <c r="D93" s="43"/>
      <c r="E93" s="43"/>
      <c r="F93" s="44"/>
      <c r="G93" s="44"/>
      <c r="H93" s="43"/>
      <c r="I93" s="342"/>
    </row>
    <row r="94" spans="1:9" ht="15" customHeight="1">
      <c r="A94" s="81" t="s">
        <v>290</v>
      </c>
      <c r="B94" s="44">
        <f>'[2]NEW GAA'!H95</f>
        <v>151754465</v>
      </c>
      <c r="C94" s="44">
        <f>'[2]NEW GAA'!L95</f>
        <v>0</v>
      </c>
      <c r="D94" s="43">
        <f>'[2]NEW GAA'!O95</f>
        <v>0</v>
      </c>
      <c r="E94" s="43">
        <f>'[2]NEW GAA'!P95</f>
        <v>0</v>
      </c>
      <c r="F94" s="44">
        <f>'[2]NEW GAA'!U95</f>
        <v>544065</v>
      </c>
      <c r="G94" s="44">
        <f>'[2]NEW GAA'!X95</f>
        <v>0</v>
      </c>
      <c r="H94" s="43">
        <f>SUM(B94:G94)</f>
        <v>152298530</v>
      </c>
      <c r="I94" s="342"/>
    </row>
    <row r="95" spans="1:9" ht="15" customHeight="1">
      <c r="A95" s="345" t="s">
        <v>291</v>
      </c>
      <c r="B95" s="44">
        <f>SUM(B96:B97)</f>
        <v>0</v>
      </c>
      <c r="C95" s="44">
        <f>SUM(C96:C97)</f>
        <v>23432188</v>
      </c>
      <c r="D95" s="43">
        <f t="shared" ref="D95:G95" si="13">SUM(D96:D97)</f>
        <v>0</v>
      </c>
      <c r="E95" s="43">
        <f t="shared" si="13"/>
        <v>0</v>
      </c>
      <c r="F95" s="44">
        <f>SUM(F96:F97)</f>
        <v>11500</v>
      </c>
      <c r="G95" s="44">
        <f t="shared" si="13"/>
        <v>16369</v>
      </c>
      <c r="H95" s="43">
        <f>SUM(H96:H97)</f>
        <v>23460057</v>
      </c>
      <c r="I95" s="342"/>
    </row>
    <row r="96" spans="1:9" ht="15" hidden="1" customHeight="1">
      <c r="A96" s="345" t="s">
        <v>292</v>
      </c>
      <c r="B96" s="44">
        <f>'[2]NEW GAA'!H97</f>
        <v>0</v>
      </c>
      <c r="C96" s="44">
        <f>'[2]NEW GAA'!L97</f>
        <v>23432188</v>
      </c>
      <c r="D96" s="43">
        <f>'[2]NEW GAA'!O97</f>
        <v>0</v>
      </c>
      <c r="E96" s="43">
        <f>'[2]NEW GAA'!P97</f>
        <v>0</v>
      </c>
      <c r="F96" s="44">
        <f>'[2]NEW GAA'!U97</f>
        <v>11500</v>
      </c>
      <c r="G96" s="44">
        <f>'[2]NEW GAA'!X97</f>
        <v>16369</v>
      </c>
      <c r="H96" s="43">
        <f>SUM(B96:G96)</f>
        <v>23460057</v>
      </c>
      <c r="I96" s="342"/>
    </row>
    <row r="97" spans="1:9" ht="15" hidden="1" customHeight="1">
      <c r="A97" s="345" t="s">
        <v>293</v>
      </c>
      <c r="B97" s="44">
        <f>'[2]NEW GAA'!H98</f>
        <v>0</v>
      </c>
      <c r="C97" s="44">
        <f>'[2]NEW GAA'!L98</f>
        <v>0</v>
      </c>
      <c r="D97" s="43">
        <f>'[2]NEW GAA'!O98</f>
        <v>0</v>
      </c>
      <c r="E97" s="43">
        <f>'[2]NEW GAA'!P98</f>
        <v>0</v>
      </c>
      <c r="F97" s="44">
        <f>'[2]NEW GAA'!U98</f>
        <v>0</v>
      </c>
      <c r="G97" s="44">
        <f>'[2]NEW GAA'!X98</f>
        <v>0</v>
      </c>
      <c r="H97" s="43">
        <f>SUM(B97:G97)</f>
        <v>0</v>
      </c>
      <c r="I97" s="342"/>
    </row>
    <row r="98" spans="1:9" ht="15" customHeight="1">
      <c r="A98" s="81" t="s">
        <v>294</v>
      </c>
      <c r="B98" s="44">
        <f>'[2]NEW GAA'!H99</f>
        <v>0</v>
      </c>
      <c r="C98" s="44">
        <f>'[2]NEW GAA'!L99</f>
        <v>3553935</v>
      </c>
      <c r="D98" s="43">
        <f>'[2]NEW GAA'!O99</f>
        <v>3452</v>
      </c>
      <c r="E98" s="43">
        <f>'[2]NEW GAA'!P99</f>
        <v>1214</v>
      </c>
      <c r="F98" s="44">
        <f>'[2]NEW GAA'!U99</f>
        <v>0</v>
      </c>
      <c r="G98" s="44">
        <f>'[2]NEW GAA'!X99</f>
        <v>645</v>
      </c>
      <c r="H98" s="43">
        <f>SUM(B98:G98)</f>
        <v>3559246</v>
      </c>
      <c r="I98" s="342"/>
    </row>
    <row r="99" spans="1:9" ht="15" hidden="1" customHeight="1">
      <c r="A99" s="343"/>
      <c r="B99" s="44"/>
      <c r="C99" s="44"/>
      <c r="D99" s="43"/>
      <c r="E99" s="43"/>
      <c r="F99" s="44"/>
      <c r="G99" s="44"/>
      <c r="H99" s="43"/>
    </row>
    <row r="100" spans="1:9" ht="18.75" customHeight="1" thickBot="1">
      <c r="A100" s="118" t="s">
        <v>42</v>
      </c>
      <c r="B100" s="367">
        <f>SUM(B6:B12)+SUM(B15:B20)+SUM(B23:B26)+SUM(B29:B30)+SUM(B33:B49)+B95+B99+B94+B98</f>
        <v>151754465</v>
      </c>
      <c r="C100" s="367">
        <f t="shared" ref="C100:H100" si="14">SUM(C6:C12)+SUM(C15:C20)+SUM(C23:C26)+SUM(C29:C30)+SUM(C33:C49)+C95+C99+C94+C98</f>
        <v>27498741</v>
      </c>
      <c r="D100" s="367">
        <f t="shared" si="14"/>
        <v>6699105</v>
      </c>
      <c r="E100" s="367">
        <f t="shared" si="14"/>
        <v>72135134</v>
      </c>
      <c r="F100" s="367">
        <f>SUM(F6:F12)+SUM(F15:F20)+SUM(F23:F26)+SUM(F29:F30)+SUM(F33:F49)+F95+F99+F94+F98</f>
        <v>9533249</v>
      </c>
      <c r="G100" s="367">
        <f t="shared" si="14"/>
        <v>70416688</v>
      </c>
      <c r="H100" s="367">
        <f t="shared" si="14"/>
        <v>338037382</v>
      </c>
    </row>
    <row r="101" spans="1:9" ht="13.5" thickTop="1"/>
  </sheetData>
  <printOptions gridLines="1"/>
  <pageMargins left="1.61" right="0.21" top="0.44" bottom="0.4" header="0.19" footer="0.2"/>
  <pageSetup paperSize="9" scale="70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B19"/>
  <sheetViews>
    <sheetView topLeftCell="A7" workbookViewId="0">
      <selection activeCell="D14" sqref="D14"/>
    </sheetView>
  </sheetViews>
  <sheetFormatPr defaultRowHeight="14.25"/>
  <cols>
    <col min="1" max="1" width="77.42578125" style="394" customWidth="1"/>
    <col min="2" max="2" width="16.28515625" style="383" customWidth="1"/>
    <col min="3" max="16384" width="9.140625" style="383"/>
  </cols>
  <sheetData>
    <row r="1" spans="1:2" s="379" customFormat="1" ht="16.5" customHeight="1">
      <c r="A1" s="378" t="s">
        <v>322</v>
      </c>
    </row>
    <row r="2" spans="1:2" s="379" customFormat="1" ht="15">
      <c r="A2" s="380" t="s">
        <v>30</v>
      </c>
    </row>
    <row r="3" spans="1:2" s="379" customFormat="1" ht="15">
      <c r="A3" s="380" t="s">
        <v>330</v>
      </c>
    </row>
    <row r="4" spans="1:2" s="379" customFormat="1" ht="15">
      <c r="A4" s="378" t="s">
        <v>1</v>
      </c>
    </row>
    <row r="5" spans="1:2" ht="42.75" customHeight="1">
      <c r="A5" s="381" t="s">
        <v>2</v>
      </c>
      <c r="B5" s="382" t="s">
        <v>323</v>
      </c>
    </row>
    <row r="6" spans="1:2" ht="31.5" customHeight="1">
      <c r="A6" s="384" t="s">
        <v>324</v>
      </c>
      <c r="B6" s="385">
        <f>SUM(B7:B10)</f>
        <v>2954877</v>
      </c>
    </row>
    <row r="7" spans="1:2" ht="30" customHeight="1">
      <c r="A7" s="386" t="s">
        <v>325</v>
      </c>
      <c r="B7" s="387">
        <v>299692</v>
      </c>
    </row>
    <row r="8" spans="1:2" ht="30" customHeight="1">
      <c r="A8" s="386" t="s">
        <v>326</v>
      </c>
      <c r="B8" s="388">
        <v>2108980</v>
      </c>
    </row>
    <row r="9" spans="1:2" ht="30" customHeight="1">
      <c r="A9" s="386" t="s">
        <v>327</v>
      </c>
      <c r="B9" s="388">
        <v>423038</v>
      </c>
    </row>
    <row r="10" spans="1:2" ht="30" customHeight="1">
      <c r="A10" s="386" t="s">
        <v>328</v>
      </c>
      <c r="B10" s="388">
        <v>123167</v>
      </c>
    </row>
    <row r="11" spans="1:2" ht="30" customHeight="1">
      <c r="A11" s="395" t="s">
        <v>331</v>
      </c>
      <c r="B11" s="396">
        <f>B12</f>
        <v>977000</v>
      </c>
    </row>
    <row r="12" spans="1:2" ht="30" customHeight="1">
      <c r="A12" s="386" t="s">
        <v>327</v>
      </c>
      <c r="B12" s="388">
        <v>977000</v>
      </c>
    </row>
    <row r="13" spans="1:2" ht="22.5" customHeight="1">
      <c r="A13" s="386"/>
      <c r="B13" s="388"/>
    </row>
    <row r="14" spans="1:2" ht="61.5" customHeight="1">
      <c r="A14" s="389" t="s">
        <v>329</v>
      </c>
      <c r="B14" s="390">
        <f>B15</f>
        <v>219003</v>
      </c>
    </row>
    <row r="15" spans="1:2" ht="21.75" customHeight="1">
      <c r="A15" s="386" t="s">
        <v>223</v>
      </c>
      <c r="B15" s="388">
        <f>88675+130328</f>
        <v>219003</v>
      </c>
    </row>
    <row r="16" spans="1:2" ht="45" customHeight="1">
      <c r="A16" s="391" t="s">
        <v>42</v>
      </c>
      <c r="B16" s="392">
        <f>B14+B6+B11</f>
        <v>4150880</v>
      </c>
    </row>
    <row r="17" spans="1:1">
      <c r="A17" s="393"/>
    </row>
    <row r="18" spans="1:1">
      <c r="A18" s="393"/>
    </row>
    <row r="19" spans="1:1">
      <c r="A19" s="393"/>
    </row>
  </sheetData>
  <pageMargins left="0.96" right="0.46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SUM</vt:lpstr>
      <vt:lpstr>ByDept</vt:lpstr>
      <vt:lpstr>ProgramAdjustments</vt:lpstr>
      <vt:lpstr>AllSources</vt:lpstr>
      <vt:lpstr>Automatic</vt:lpstr>
      <vt:lpstr>SPFs</vt:lpstr>
      <vt:lpstr>Unprogrammed</vt:lpstr>
      <vt:lpstr>AllSources!Print_Area</vt:lpstr>
      <vt:lpstr>Automatic!Print_Area</vt:lpstr>
      <vt:lpstr>ByDept!Print_Area</vt:lpstr>
      <vt:lpstr>ProgramAdjustments!Print_Area</vt:lpstr>
      <vt:lpstr>SPFs!Print_Area</vt:lpstr>
      <vt:lpstr>SUM!Print_Area</vt:lpstr>
      <vt:lpstr>Unprogrammed!Print_Area</vt:lpstr>
      <vt:lpstr>AllSources!Print_Titles</vt:lpstr>
      <vt:lpstr>Automatic!Print_Titles</vt:lpstr>
      <vt:lpstr>ByDept!Print_Titles</vt:lpstr>
      <vt:lpstr>ProgramAdjustments!Print_Titles</vt:lpstr>
      <vt:lpstr>SPFs!Print_Titles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addelacruz</cp:lastModifiedBy>
  <cp:lastPrinted>2018-08-07T00:13:36Z</cp:lastPrinted>
  <dcterms:created xsi:type="dcterms:W3CDTF">2018-08-03T03:22:39Z</dcterms:created>
  <dcterms:modified xsi:type="dcterms:W3CDTF">2018-08-07T00:23:36Z</dcterms:modified>
</cp:coreProperties>
</file>