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Summary" sheetId="1" r:id="rId1"/>
    <sheet name="ByDepartment" sheetId="2" r:id="rId2"/>
    <sheet name="ProgramAdjustments" sheetId="6" r:id="rId3"/>
    <sheet name="AllSources" sheetId="4" r:id="rId4"/>
    <sheet name="SPFs" sheetId="7" r:id="rId5"/>
    <sheet name="Automatic" sheetId="5" r:id="rId6"/>
  </sheets>
  <externalReferences>
    <externalReference r:id="rId7"/>
    <externalReference r:id="rId8"/>
    <externalReference r:id="rId9"/>
  </externalReferences>
  <definedNames>
    <definedName name="_xlnm.Print_Area" localSheetId="3">AllSources!$A$1:$I$101</definedName>
    <definedName name="_xlnm.Print_Area" localSheetId="5">Automatic!$A$1:$O$100</definedName>
    <definedName name="_xlnm.Print_Area" localSheetId="1">ByDepartment!$A$1:$L$243</definedName>
    <definedName name="_xlnm.Print_Area" localSheetId="2">ProgramAdjustments!$A$1:$M$29</definedName>
    <definedName name="_xlnm.Print_Area" localSheetId="4">SPFs!$A$1:$H$100</definedName>
    <definedName name="_xlnm.Print_Area" localSheetId="0">Summary!$A$1:$J$51</definedName>
    <definedName name="_xlnm.Print_Titles" localSheetId="3">AllSources!$1:$6</definedName>
    <definedName name="_xlnm.Print_Titles" localSheetId="5">Automatic!$A:$A,Automatic!$1:$5</definedName>
    <definedName name="_xlnm.Print_Titles" localSheetId="1">ByDepartment!$1:$6</definedName>
    <definedName name="_xlnm.Print_Titles" localSheetId="2">ProgramAdjustments!$1:$8</definedName>
    <definedName name="_xlnm.Print_Titles" localSheetId="4">SPFs!$A:$A,SPFs!$1:$5</definedName>
    <definedName name="Z_5BA19E16_4FBA_4604_B3D1_F564165F1D65_.wvu.Cols" localSheetId="5" hidden="1">Automatic!#REF!</definedName>
    <definedName name="Z_5BA19E16_4FBA_4604_B3D1_F564165F1D65_.wvu.PrintArea" localSheetId="5" hidden="1">Automatic!$A$1:$O$100</definedName>
    <definedName name="Z_5BA19E16_4FBA_4604_B3D1_F564165F1D65_.wvu.PrintTitles" localSheetId="5" hidden="1">Automatic!$A:$A,Automatic!$1:$5</definedName>
  </definedNames>
  <calcPr calcId="12451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8" i="7"/>
  <c r="F98"/>
  <c r="E98"/>
  <c r="D98"/>
  <c r="C98"/>
  <c r="B98"/>
  <c r="G97"/>
  <c r="F97"/>
  <c r="E97"/>
  <c r="D97"/>
  <c r="C97"/>
  <c r="B97"/>
  <c r="H97" s="1"/>
  <c r="G96"/>
  <c r="F96"/>
  <c r="F95" s="1"/>
  <c r="E96"/>
  <c r="D96"/>
  <c r="D95" s="1"/>
  <c r="C96"/>
  <c r="B96"/>
  <c r="B95" s="1"/>
  <c r="G95"/>
  <c r="E95"/>
  <c r="C95"/>
  <c r="G94"/>
  <c r="F94"/>
  <c r="E94"/>
  <c r="D94"/>
  <c r="C94"/>
  <c r="B94"/>
  <c r="G92"/>
  <c r="E92"/>
  <c r="G91"/>
  <c r="G90" s="1"/>
  <c r="E91"/>
  <c r="E90" s="1"/>
  <c r="D91"/>
  <c r="F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G86"/>
  <c r="F86"/>
  <c r="E86"/>
  <c r="D86"/>
  <c r="C86"/>
  <c r="B86"/>
  <c r="G85"/>
  <c r="F85"/>
  <c r="E85"/>
  <c r="D85"/>
  <c r="C85"/>
  <c r="B85"/>
  <c r="G84"/>
  <c r="F84"/>
  <c r="E84"/>
  <c r="D84"/>
  <c r="C84"/>
  <c r="B84"/>
  <c r="G83"/>
  <c r="F83"/>
  <c r="E83"/>
  <c r="D83"/>
  <c r="C83"/>
  <c r="B83"/>
  <c r="G82"/>
  <c r="F82"/>
  <c r="E82"/>
  <c r="D82"/>
  <c r="C82"/>
  <c r="B82"/>
  <c r="G81"/>
  <c r="F81"/>
  <c r="E81"/>
  <c r="D81"/>
  <c r="C81"/>
  <c r="B81"/>
  <c r="G80"/>
  <c r="F80"/>
  <c r="E80"/>
  <c r="D80"/>
  <c r="C80"/>
  <c r="B80"/>
  <c r="G79"/>
  <c r="F79"/>
  <c r="E79"/>
  <c r="D79"/>
  <c r="C79"/>
  <c r="B79"/>
  <c r="G78"/>
  <c r="F78"/>
  <c r="E78"/>
  <c r="D78"/>
  <c r="C78"/>
  <c r="B78"/>
  <c r="G77"/>
  <c r="F77"/>
  <c r="E77"/>
  <c r="D77"/>
  <c r="C77"/>
  <c r="B77"/>
  <c r="G76"/>
  <c r="F76"/>
  <c r="E76"/>
  <c r="D76"/>
  <c r="C76"/>
  <c r="B76"/>
  <c r="G75"/>
  <c r="F75"/>
  <c r="E75"/>
  <c r="D75"/>
  <c r="C75"/>
  <c r="B75"/>
  <c r="G74"/>
  <c r="F74"/>
  <c r="E74"/>
  <c r="D74"/>
  <c r="C74"/>
  <c r="B74"/>
  <c r="G73"/>
  <c r="F73"/>
  <c r="E73"/>
  <c r="D73"/>
  <c r="C73"/>
  <c r="B73"/>
  <c r="G72"/>
  <c r="F72"/>
  <c r="E72"/>
  <c r="D72"/>
  <c r="C72"/>
  <c r="B72"/>
  <c r="G71"/>
  <c r="F71"/>
  <c r="E71"/>
  <c r="D71"/>
  <c r="C71"/>
  <c r="B71"/>
  <c r="G70"/>
  <c r="F70"/>
  <c r="E70"/>
  <c r="E69" s="1"/>
  <c r="D70"/>
  <c r="C70"/>
  <c r="C69" s="1"/>
  <c r="B70"/>
  <c r="G69"/>
  <c r="G68"/>
  <c r="F68"/>
  <c r="E68"/>
  <c r="D68"/>
  <c r="C68"/>
  <c r="B68"/>
  <c r="H68" s="1"/>
  <c r="G67"/>
  <c r="F67"/>
  <c r="E67"/>
  <c r="D67"/>
  <c r="C67"/>
  <c r="B67"/>
  <c r="H67" s="1"/>
  <c r="G66"/>
  <c r="F66"/>
  <c r="E66"/>
  <c r="D66"/>
  <c r="C66"/>
  <c r="B66"/>
  <c r="H66" s="1"/>
  <c r="G65"/>
  <c r="F65"/>
  <c r="E65"/>
  <c r="D65"/>
  <c r="C65"/>
  <c r="B65"/>
  <c r="H65" s="1"/>
  <c r="G64"/>
  <c r="F64"/>
  <c r="E64"/>
  <c r="D64"/>
  <c r="C64"/>
  <c r="B64"/>
  <c r="H64" s="1"/>
  <c r="G63"/>
  <c r="F63"/>
  <c r="E63"/>
  <c r="D63"/>
  <c r="C63"/>
  <c r="B63"/>
  <c r="H63" s="1"/>
  <c r="G62"/>
  <c r="F62"/>
  <c r="E62"/>
  <c r="D62"/>
  <c r="C62"/>
  <c r="B62"/>
  <c r="H62" s="1"/>
  <c r="G61"/>
  <c r="F61"/>
  <c r="E61"/>
  <c r="D61"/>
  <c r="C61"/>
  <c r="B61"/>
  <c r="H61" s="1"/>
  <c r="G60"/>
  <c r="F60"/>
  <c r="E60"/>
  <c r="D60"/>
  <c r="C60"/>
  <c r="B60"/>
  <c r="H60" s="1"/>
  <c r="G59"/>
  <c r="F59"/>
  <c r="E59"/>
  <c r="D59"/>
  <c r="C59"/>
  <c r="B59"/>
  <c r="H59" s="1"/>
  <c r="G58"/>
  <c r="F58"/>
  <c r="E58"/>
  <c r="D58"/>
  <c r="C58"/>
  <c r="B58"/>
  <c r="G57"/>
  <c r="E57"/>
  <c r="H57" s="1"/>
  <c r="G56"/>
  <c r="F56"/>
  <c r="E56"/>
  <c r="D56"/>
  <c r="C56"/>
  <c r="B56"/>
  <c r="G55"/>
  <c r="F55"/>
  <c r="E55"/>
  <c r="D55"/>
  <c r="C55"/>
  <c r="B55"/>
  <c r="H55" s="1"/>
  <c r="G54"/>
  <c r="G53" s="1"/>
  <c r="F54"/>
  <c r="F53" s="1"/>
  <c r="E54"/>
  <c r="E53" s="1"/>
  <c r="D54"/>
  <c r="D53" s="1"/>
  <c r="C54"/>
  <c r="C53" s="1"/>
  <c r="B54"/>
  <c r="B53" s="1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30"/>
  <c r="F30"/>
  <c r="E30"/>
  <c r="D30"/>
  <c r="C30"/>
  <c r="B30"/>
  <c r="G29"/>
  <c r="F29"/>
  <c r="E29"/>
  <c r="D29"/>
  <c r="C29"/>
  <c r="B29"/>
  <c r="G28"/>
  <c r="F28"/>
  <c r="E28"/>
  <c r="D28"/>
  <c r="C28"/>
  <c r="B28"/>
  <c r="G27"/>
  <c r="F27"/>
  <c r="E27"/>
  <c r="D27"/>
  <c r="C27"/>
  <c r="B27"/>
  <c r="G26"/>
  <c r="F26"/>
  <c r="E26"/>
  <c r="D26"/>
  <c r="C26"/>
  <c r="B26"/>
  <c r="G25"/>
  <c r="F25"/>
  <c r="E25"/>
  <c r="D25"/>
  <c r="C25"/>
  <c r="B25"/>
  <c r="G24"/>
  <c r="F24"/>
  <c r="E24"/>
  <c r="D24"/>
  <c r="C24"/>
  <c r="B24"/>
  <c r="G23"/>
  <c r="E23"/>
  <c r="G22"/>
  <c r="F22"/>
  <c r="E22"/>
  <c r="D22"/>
  <c r="C22"/>
  <c r="B22"/>
  <c r="G21"/>
  <c r="G20" s="1"/>
  <c r="F21"/>
  <c r="E21"/>
  <c r="E20" s="1"/>
  <c r="D21"/>
  <c r="C21"/>
  <c r="C20" s="1"/>
  <c r="B21"/>
  <c r="F20"/>
  <c r="D20"/>
  <c r="B20"/>
  <c r="G19"/>
  <c r="F19"/>
  <c r="E19"/>
  <c r="D19"/>
  <c r="C19"/>
  <c r="B19"/>
  <c r="G18"/>
  <c r="F18"/>
  <c r="E18"/>
  <c r="D18"/>
  <c r="C18"/>
  <c r="B18"/>
  <c r="G17"/>
  <c r="F17"/>
  <c r="E17"/>
  <c r="D17"/>
  <c r="C17"/>
  <c r="B17"/>
  <c r="G16"/>
  <c r="F16"/>
  <c r="E16"/>
  <c r="D16"/>
  <c r="C16"/>
  <c r="B16"/>
  <c r="H16" s="1"/>
  <c r="G15"/>
  <c r="F15"/>
  <c r="E15"/>
  <c r="D15"/>
  <c r="C15"/>
  <c r="B15"/>
  <c r="G14"/>
  <c r="F14"/>
  <c r="E14"/>
  <c r="D14"/>
  <c r="C14"/>
  <c r="B14"/>
  <c r="H14" s="1"/>
  <c r="G13"/>
  <c r="G12" s="1"/>
  <c r="F13"/>
  <c r="F12" s="1"/>
  <c r="E13"/>
  <c r="E12" s="1"/>
  <c r="D13"/>
  <c r="D12" s="1"/>
  <c r="C13"/>
  <c r="C12" s="1"/>
  <c r="B13"/>
  <c r="B12" s="1"/>
  <c r="G11"/>
  <c r="F11"/>
  <c r="E11"/>
  <c r="D11"/>
  <c r="C11"/>
  <c r="B11"/>
  <c r="G10"/>
  <c r="F10"/>
  <c r="E10"/>
  <c r="D10"/>
  <c r="C10"/>
  <c r="B10"/>
  <c r="G9"/>
  <c r="F9"/>
  <c r="E9"/>
  <c r="D9"/>
  <c r="C9"/>
  <c r="B9"/>
  <c r="G8"/>
  <c r="F8"/>
  <c r="E8"/>
  <c r="D8"/>
  <c r="C8"/>
  <c r="B8"/>
  <c r="G7"/>
  <c r="F7"/>
  <c r="E7"/>
  <c r="D7"/>
  <c r="C7"/>
  <c r="B7"/>
  <c r="G6"/>
  <c r="F6"/>
  <c r="E6"/>
  <c r="D6"/>
  <c r="C6"/>
  <c r="B6"/>
  <c r="A3"/>
  <c r="A1"/>
  <c r="H18" l="1"/>
  <c r="H92"/>
  <c r="E49"/>
  <c r="H98"/>
  <c r="H6"/>
  <c r="H8"/>
  <c r="H10"/>
  <c r="H22"/>
  <c r="H24"/>
  <c r="H25"/>
  <c r="H27"/>
  <c r="H28"/>
  <c r="H29"/>
  <c r="H31"/>
  <c r="H32"/>
  <c r="H33"/>
  <c r="H34"/>
  <c r="H35"/>
  <c r="H36"/>
  <c r="H37"/>
  <c r="H38"/>
  <c r="H39"/>
  <c r="H40"/>
  <c r="H41"/>
  <c r="H42"/>
  <c r="H43"/>
  <c r="H44"/>
  <c r="H45"/>
  <c r="H46"/>
  <c r="H47"/>
  <c r="H51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1"/>
  <c r="H94"/>
  <c r="H58"/>
  <c r="H7"/>
  <c r="H9"/>
  <c r="H11"/>
  <c r="H13"/>
  <c r="H15"/>
  <c r="H17"/>
  <c r="H19"/>
  <c r="H21"/>
  <c r="H23"/>
  <c r="C49"/>
  <c r="C100" s="1"/>
  <c r="G49"/>
  <c r="G100" s="1"/>
  <c r="B69"/>
  <c r="B49" s="1"/>
  <c r="B100" s="1"/>
  <c r="D69"/>
  <c r="F69"/>
  <c r="F49" s="1"/>
  <c r="F100" s="1"/>
  <c r="H70"/>
  <c r="D90"/>
  <c r="E100"/>
  <c r="H96"/>
  <c r="H50"/>
  <c r="H52"/>
  <c r="H54"/>
  <c r="H56"/>
  <c r="H26" l="1"/>
  <c r="H90"/>
  <c r="H30"/>
  <c r="D49"/>
  <c r="D100" s="1"/>
  <c r="H53"/>
  <c r="H20"/>
  <c r="H12"/>
  <c r="H95"/>
  <c r="H69"/>
  <c r="H49" l="1"/>
  <c r="H100" l="1"/>
  <c r="K28" i="6" l="1"/>
  <c r="K27"/>
  <c r="K26"/>
  <c r="K25" s="1"/>
  <c r="J26"/>
  <c r="I26"/>
  <c r="I25" s="1"/>
  <c r="I29" s="1"/>
  <c r="H26"/>
  <c r="E26"/>
  <c r="E25" s="1"/>
  <c r="E29" s="1"/>
  <c r="J25"/>
  <c r="H25"/>
  <c r="H29" s="1"/>
  <c r="D25"/>
  <c r="D29" s="1"/>
  <c r="C25"/>
  <c r="B25"/>
  <c r="B29" s="1"/>
  <c r="K16"/>
  <c r="E16"/>
  <c r="K14"/>
  <c r="E14"/>
  <c r="J13"/>
  <c r="K13" s="1"/>
  <c r="K12" s="1"/>
  <c r="K9" s="1"/>
  <c r="E13"/>
  <c r="I12"/>
  <c r="H12"/>
  <c r="E12"/>
  <c r="D12"/>
  <c r="C12"/>
  <c r="B12"/>
  <c r="K10"/>
  <c r="E10"/>
  <c r="I9"/>
  <c r="H9"/>
  <c r="E9"/>
  <c r="D9"/>
  <c r="C9"/>
  <c r="C29" s="1"/>
  <c r="B9"/>
  <c r="A3"/>
  <c r="K29" l="1"/>
  <c r="J12"/>
  <c r="J9" s="1"/>
  <c r="J29" s="1"/>
  <c r="N99" i="5"/>
  <c r="M99"/>
  <c r="L99"/>
  <c r="K99"/>
  <c r="J99"/>
  <c r="I99"/>
  <c r="H99"/>
  <c r="G99"/>
  <c r="E99"/>
  <c r="D99"/>
  <c r="C99"/>
  <c r="B99"/>
  <c r="N98"/>
  <c r="M98"/>
  <c r="L98"/>
  <c r="K98"/>
  <c r="J98"/>
  <c r="I98"/>
  <c r="H98"/>
  <c r="G98"/>
  <c r="E98"/>
  <c r="D98"/>
  <c r="C98"/>
  <c r="B98"/>
  <c r="N97"/>
  <c r="M97"/>
  <c r="L97"/>
  <c r="K97"/>
  <c r="J97"/>
  <c r="I97"/>
  <c r="H97"/>
  <c r="G97"/>
  <c r="E97"/>
  <c r="D97"/>
  <c r="C97"/>
  <c r="B97"/>
  <c r="N96"/>
  <c r="M96"/>
  <c r="M95" s="1"/>
  <c r="L96"/>
  <c r="L95" s="1"/>
  <c r="K96"/>
  <c r="K95" s="1"/>
  <c r="J96"/>
  <c r="I96"/>
  <c r="I95" s="1"/>
  <c r="H96"/>
  <c r="H95" s="1"/>
  <c r="G96"/>
  <c r="G95" s="1"/>
  <c r="E96"/>
  <c r="D96"/>
  <c r="D95" s="1"/>
  <c r="C96"/>
  <c r="C95" s="1"/>
  <c r="B96"/>
  <c r="B95" s="1"/>
  <c r="N95"/>
  <c r="J95"/>
  <c r="E95"/>
  <c r="N94"/>
  <c r="M94"/>
  <c r="L94"/>
  <c r="K94"/>
  <c r="J94"/>
  <c r="I94"/>
  <c r="H94"/>
  <c r="G94"/>
  <c r="E94"/>
  <c r="D94"/>
  <c r="C94"/>
  <c r="B94"/>
  <c r="B92"/>
  <c r="O92" s="1"/>
  <c r="B91"/>
  <c r="O91" s="1"/>
  <c r="B90"/>
  <c r="O90" s="1"/>
  <c r="N89"/>
  <c r="M89"/>
  <c r="L89"/>
  <c r="K89"/>
  <c r="J89"/>
  <c r="I89"/>
  <c r="H89"/>
  <c r="G89"/>
  <c r="E89"/>
  <c r="D89"/>
  <c r="C89"/>
  <c r="B89"/>
  <c r="N88"/>
  <c r="M88"/>
  <c r="L88"/>
  <c r="K88"/>
  <c r="J88"/>
  <c r="I88"/>
  <c r="H88"/>
  <c r="G88"/>
  <c r="E88"/>
  <c r="D88"/>
  <c r="C88"/>
  <c r="B88"/>
  <c r="N87"/>
  <c r="M87"/>
  <c r="L87"/>
  <c r="K87"/>
  <c r="J87"/>
  <c r="I87"/>
  <c r="H87"/>
  <c r="G87"/>
  <c r="E87"/>
  <c r="D87"/>
  <c r="C87"/>
  <c r="B87"/>
  <c r="N86"/>
  <c r="M86"/>
  <c r="L86"/>
  <c r="K86"/>
  <c r="J86"/>
  <c r="I86"/>
  <c r="H86"/>
  <c r="G86"/>
  <c r="E86"/>
  <c r="D86"/>
  <c r="C86"/>
  <c r="B86"/>
  <c r="N85"/>
  <c r="M85"/>
  <c r="L85"/>
  <c r="K85"/>
  <c r="J85"/>
  <c r="I85"/>
  <c r="H85"/>
  <c r="G85"/>
  <c r="E85"/>
  <c r="D85"/>
  <c r="C85"/>
  <c r="B85"/>
  <c r="N84"/>
  <c r="M84"/>
  <c r="L84"/>
  <c r="K84"/>
  <c r="J84"/>
  <c r="I84"/>
  <c r="H84"/>
  <c r="G84"/>
  <c r="E84"/>
  <c r="D84"/>
  <c r="C84"/>
  <c r="B84"/>
  <c r="N83"/>
  <c r="M83"/>
  <c r="L83"/>
  <c r="K83"/>
  <c r="J83"/>
  <c r="I83"/>
  <c r="H83"/>
  <c r="G83"/>
  <c r="E83"/>
  <c r="D83"/>
  <c r="C83"/>
  <c r="B83"/>
  <c r="N82"/>
  <c r="M82"/>
  <c r="L82"/>
  <c r="K82"/>
  <c r="J82"/>
  <c r="I82"/>
  <c r="H82"/>
  <c r="G82"/>
  <c r="E82"/>
  <c r="D82"/>
  <c r="C82"/>
  <c r="B82"/>
  <c r="N81"/>
  <c r="M81"/>
  <c r="L81"/>
  <c r="K81"/>
  <c r="J81"/>
  <c r="I81"/>
  <c r="H81"/>
  <c r="G81"/>
  <c r="E81"/>
  <c r="D81"/>
  <c r="C81"/>
  <c r="B81"/>
  <c r="N80"/>
  <c r="M80"/>
  <c r="L80"/>
  <c r="K80"/>
  <c r="J80"/>
  <c r="I80"/>
  <c r="H80"/>
  <c r="G80"/>
  <c r="E80"/>
  <c r="D80"/>
  <c r="C80"/>
  <c r="B80"/>
  <c r="N79"/>
  <c r="M79"/>
  <c r="L79"/>
  <c r="K79"/>
  <c r="J79"/>
  <c r="I79"/>
  <c r="H79"/>
  <c r="G79"/>
  <c r="E79"/>
  <c r="D79"/>
  <c r="C79"/>
  <c r="B79"/>
  <c r="N78"/>
  <c r="M78"/>
  <c r="L78"/>
  <c r="K78"/>
  <c r="J78"/>
  <c r="I78"/>
  <c r="H78"/>
  <c r="G78"/>
  <c r="E78"/>
  <c r="D78"/>
  <c r="C78"/>
  <c r="B78"/>
  <c r="N77"/>
  <c r="M77"/>
  <c r="L77"/>
  <c r="K77"/>
  <c r="J77"/>
  <c r="I77"/>
  <c r="H77"/>
  <c r="G77"/>
  <c r="E77"/>
  <c r="D77"/>
  <c r="C77"/>
  <c r="B77"/>
  <c r="N76"/>
  <c r="M76"/>
  <c r="L76"/>
  <c r="K76"/>
  <c r="J76"/>
  <c r="I76"/>
  <c r="H76"/>
  <c r="G76"/>
  <c r="E76"/>
  <c r="D76"/>
  <c r="C76"/>
  <c r="B76"/>
  <c r="N75"/>
  <c r="M75"/>
  <c r="L75"/>
  <c r="K75"/>
  <c r="J75"/>
  <c r="I75"/>
  <c r="H75"/>
  <c r="G75"/>
  <c r="E75"/>
  <c r="D75"/>
  <c r="C75"/>
  <c r="B75"/>
  <c r="N74"/>
  <c r="M74"/>
  <c r="L74"/>
  <c r="K74"/>
  <c r="J74"/>
  <c r="I74"/>
  <c r="H74"/>
  <c r="G74"/>
  <c r="E74"/>
  <c r="D74"/>
  <c r="C74"/>
  <c r="B74"/>
  <c r="N73"/>
  <c r="M73"/>
  <c r="L73"/>
  <c r="K73"/>
  <c r="J73"/>
  <c r="I73"/>
  <c r="H73"/>
  <c r="G73"/>
  <c r="E73"/>
  <c r="D73"/>
  <c r="C73"/>
  <c r="B73"/>
  <c r="N72"/>
  <c r="M72"/>
  <c r="L72"/>
  <c r="K72"/>
  <c r="J72"/>
  <c r="I72"/>
  <c r="H72"/>
  <c r="G72"/>
  <c r="E72"/>
  <c r="D72"/>
  <c r="C72"/>
  <c r="B72"/>
  <c r="N71"/>
  <c r="M71"/>
  <c r="L71"/>
  <c r="K71"/>
  <c r="J71"/>
  <c r="I71"/>
  <c r="H71"/>
  <c r="G71"/>
  <c r="E71"/>
  <c r="D71"/>
  <c r="C71"/>
  <c r="B71"/>
  <c r="N70"/>
  <c r="M70"/>
  <c r="M69" s="1"/>
  <c r="L70"/>
  <c r="K70"/>
  <c r="J70"/>
  <c r="I70"/>
  <c r="I69" s="1"/>
  <c r="H70"/>
  <c r="G70"/>
  <c r="E70"/>
  <c r="D70"/>
  <c r="D69" s="1"/>
  <c r="C70"/>
  <c r="B70"/>
  <c r="N68"/>
  <c r="M68"/>
  <c r="L68"/>
  <c r="K68"/>
  <c r="J68"/>
  <c r="I68"/>
  <c r="H68"/>
  <c r="G68"/>
  <c r="E68"/>
  <c r="D68"/>
  <c r="C68"/>
  <c r="B68"/>
  <c r="N67"/>
  <c r="M67"/>
  <c r="L67"/>
  <c r="K67"/>
  <c r="J67"/>
  <c r="I67"/>
  <c r="H67"/>
  <c r="G67"/>
  <c r="E67"/>
  <c r="D67"/>
  <c r="C67"/>
  <c r="B67"/>
  <c r="N66"/>
  <c r="M66"/>
  <c r="L66"/>
  <c r="K66"/>
  <c r="J66"/>
  <c r="I66"/>
  <c r="H66"/>
  <c r="G66"/>
  <c r="E66"/>
  <c r="D66"/>
  <c r="C66"/>
  <c r="B66"/>
  <c r="N65"/>
  <c r="M65"/>
  <c r="L65"/>
  <c r="K65"/>
  <c r="J65"/>
  <c r="I65"/>
  <c r="H65"/>
  <c r="G65"/>
  <c r="E65"/>
  <c r="D65"/>
  <c r="C65"/>
  <c r="B65"/>
  <c r="N64"/>
  <c r="M64"/>
  <c r="L64"/>
  <c r="K64"/>
  <c r="J64"/>
  <c r="I64"/>
  <c r="H64"/>
  <c r="G64"/>
  <c r="E64"/>
  <c r="D64"/>
  <c r="C64"/>
  <c r="B64"/>
  <c r="N63"/>
  <c r="M63"/>
  <c r="L63"/>
  <c r="K63"/>
  <c r="J63"/>
  <c r="I63"/>
  <c r="H63"/>
  <c r="G63"/>
  <c r="E63"/>
  <c r="D63"/>
  <c r="C63"/>
  <c r="B63"/>
  <c r="N62"/>
  <c r="M62"/>
  <c r="L62"/>
  <c r="K62"/>
  <c r="J62"/>
  <c r="I62"/>
  <c r="H62"/>
  <c r="G62"/>
  <c r="E62"/>
  <c r="D62"/>
  <c r="C62"/>
  <c r="B62"/>
  <c r="N61"/>
  <c r="M61"/>
  <c r="L61"/>
  <c r="K61"/>
  <c r="J61"/>
  <c r="I61"/>
  <c r="H61"/>
  <c r="G61"/>
  <c r="E61"/>
  <c r="D61"/>
  <c r="C61"/>
  <c r="B61"/>
  <c r="N60"/>
  <c r="M60"/>
  <c r="L60"/>
  <c r="K60"/>
  <c r="J60"/>
  <c r="I60"/>
  <c r="H60"/>
  <c r="G60"/>
  <c r="E60"/>
  <c r="D60"/>
  <c r="C60"/>
  <c r="B60"/>
  <c r="N59"/>
  <c r="M59"/>
  <c r="L59"/>
  <c r="K59"/>
  <c r="J59"/>
  <c r="I59"/>
  <c r="H59"/>
  <c r="G59"/>
  <c r="E59"/>
  <c r="D59"/>
  <c r="C59"/>
  <c r="B59"/>
  <c r="N58"/>
  <c r="M58"/>
  <c r="L58"/>
  <c r="K58"/>
  <c r="J58"/>
  <c r="I58"/>
  <c r="H58"/>
  <c r="G58"/>
  <c r="E58"/>
  <c r="D58"/>
  <c r="C58"/>
  <c r="B58"/>
  <c r="N57"/>
  <c r="M57"/>
  <c r="L57"/>
  <c r="K57"/>
  <c r="J57"/>
  <c r="I57"/>
  <c r="H57"/>
  <c r="G57"/>
  <c r="E57"/>
  <c r="D57"/>
  <c r="C57"/>
  <c r="B57"/>
  <c r="N56"/>
  <c r="M56"/>
  <c r="L56"/>
  <c r="K56"/>
  <c r="J56"/>
  <c r="I56"/>
  <c r="H56"/>
  <c r="G56"/>
  <c r="E56"/>
  <c r="D56"/>
  <c r="C56"/>
  <c r="B56"/>
  <c r="N55"/>
  <c r="M55"/>
  <c r="L55"/>
  <c r="K55"/>
  <c r="J55"/>
  <c r="I55"/>
  <c r="H55"/>
  <c r="G55"/>
  <c r="E55"/>
  <c r="D55"/>
  <c r="C55"/>
  <c r="B55"/>
  <c r="N54"/>
  <c r="N53" s="1"/>
  <c r="M54"/>
  <c r="M53" s="1"/>
  <c r="L54"/>
  <c r="L53" s="1"/>
  <c r="K54"/>
  <c r="J54"/>
  <c r="J53" s="1"/>
  <c r="I54"/>
  <c r="I53" s="1"/>
  <c r="H54"/>
  <c r="H53" s="1"/>
  <c r="G54"/>
  <c r="E54"/>
  <c r="E53" s="1"/>
  <c r="D54"/>
  <c r="D53" s="1"/>
  <c r="C54"/>
  <c r="C53" s="1"/>
  <c r="B54"/>
  <c r="N52"/>
  <c r="M52"/>
  <c r="L52"/>
  <c r="K52"/>
  <c r="J52"/>
  <c r="I52"/>
  <c r="H52"/>
  <c r="G52"/>
  <c r="E52"/>
  <c r="D52"/>
  <c r="C52"/>
  <c r="B52"/>
  <c r="N51"/>
  <c r="M51"/>
  <c r="L51"/>
  <c r="K51"/>
  <c r="J51"/>
  <c r="I51"/>
  <c r="H51"/>
  <c r="G51"/>
  <c r="E51"/>
  <c r="D51"/>
  <c r="C51"/>
  <c r="B51"/>
  <c r="N50"/>
  <c r="M50"/>
  <c r="L50"/>
  <c r="K50"/>
  <c r="J50"/>
  <c r="I50"/>
  <c r="H50"/>
  <c r="G50"/>
  <c r="E50"/>
  <c r="D50"/>
  <c r="C50"/>
  <c r="B50"/>
  <c r="F49"/>
  <c r="N47"/>
  <c r="M47"/>
  <c r="L47"/>
  <c r="K47"/>
  <c r="J47"/>
  <c r="I47"/>
  <c r="H47"/>
  <c r="G47"/>
  <c r="E47"/>
  <c r="D47"/>
  <c r="C47"/>
  <c r="B47"/>
  <c r="N46"/>
  <c r="M46"/>
  <c r="L46"/>
  <c r="K46"/>
  <c r="J46"/>
  <c r="I46"/>
  <c r="H46"/>
  <c r="G46"/>
  <c r="E46"/>
  <c r="D46"/>
  <c r="C46"/>
  <c r="B46"/>
  <c r="N45"/>
  <c r="M45"/>
  <c r="L45"/>
  <c r="K45"/>
  <c r="J45"/>
  <c r="I45"/>
  <c r="H45"/>
  <c r="G45"/>
  <c r="E45"/>
  <c r="D45"/>
  <c r="C45"/>
  <c r="B45"/>
  <c r="N44"/>
  <c r="M44"/>
  <c r="L44"/>
  <c r="K44"/>
  <c r="J44"/>
  <c r="I44"/>
  <c r="H44"/>
  <c r="G44"/>
  <c r="E44"/>
  <c r="D44"/>
  <c r="C44"/>
  <c r="B44"/>
  <c r="N43"/>
  <c r="M43"/>
  <c r="L43"/>
  <c r="K43"/>
  <c r="J43"/>
  <c r="I43"/>
  <c r="H43"/>
  <c r="G43"/>
  <c r="E43"/>
  <c r="D43"/>
  <c r="C43"/>
  <c r="B43"/>
  <c r="N42"/>
  <c r="M42"/>
  <c r="L42"/>
  <c r="K42"/>
  <c r="J42"/>
  <c r="I42"/>
  <c r="H42"/>
  <c r="G42"/>
  <c r="E42"/>
  <c r="D42"/>
  <c r="C42"/>
  <c r="B42"/>
  <c r="N41"/>
  <c r="M41"/>
  <c r="L41"/>
  <c r="K41"/>
  <c r="J41"/>
  <c r="I41"/>
  <c r="H41"/>
  <c r="G41"/>
  <c r="E41"/>
  <c r="D41"/>
  <c r="C41"/>
  <c r="B41"/>
  <c r="N40"/>
  <c r="M40"/>
  <c r="L40"/>
  <c r="K40"/>
  <c r="J40"/>
  <c r="I40"/>
  <c r="H40"/>
  <c r="G40"/>
  <c r="E40"/>
  <c r="D40"/>
  <c r="C40"/>
  <c r="B40"/>
  <c r="N39"/>
  <c r="M39"/>
  <c r="L39"/>
  <c r="K39"/>
  <c r="J39"/>
  <c r="I39"/>
  <c r="H39"/>
  <c r="G39"/>
  <c r="E39"/>
  <c r="D39"/>
  <c r="C39"/>
  <c r="B39"/>
  <c r="N38"/>
  <c r="M38"/>
  <c r="L38"/>
  <c r="K38"/>
  <c r="J38"/>
  <c r="I38"/>
  <c r="H38"/>
  <c r="G38"/>
  <c r="E38"/>
  <c r="D38"/>
  <c r="C38"/>
  <c r="B38"/>
  <c r="N37"/>
  <c r="M37"/>
  <c r="L37"/>
  <c r="K37"/>
  <c r="J37"/>
  <c r="I37"/>
  <c r="H37"/>
  <c r="G37"/>
  <c r="F37"/>
  <c r="E37"/>
  <c r="D37"/>
  <c r="C37"/>
  <c r="B37"/>
  <c r="N36"/>
  <c r="M36"/>
  <c r="L36"/>
  <c r="K36"/>
  <c r="J36"/>
  <c r="I36"/>
  <c r="H36"/>
  <c r="G36"/>
  <c r="E36"/>
  <c r="D36"/>
  <c r="C36"/>
  <c r="B36"/>
  <c r="N35"/>
  <c r="M35"/>
  <c r="L35"/>
  <c r="K35"/>
  <c r="J35"/>
  <c r="I35"/>
  <c r="H35"/>
  <c r="G35"/>
  <c r="E35"/>
  <c r="D35"/>
  <c r="C35"/>
  <c r="B35"/>
  <c r="N34"/>
  <c r="M34"/>
  <c r="L34"/>
  <c r="K34"/>
  <c r="J34"/>
  <c r="I34"/>
  <c r="H34"/>
  <c r="G34"/>
  <c r="E34"/>
  <c r="D34"/>
  <c r="C34"/>
  <c r="B34"/>
  <c r="N33"/>
  <c r="M33"/>
  <c r="L33"/>
  <c r="K33"/>
  <c r="J33"/>
  <c r="I33"/>
  <c r="H33"/>
  <c r="G33"/>
  <c r="E33"/>
  <c r="D33"/>
  <c r="C33"/>
  <c r="B33"/>
  <c r="N32"/>
  <c r="M32"/>
  <c r="L32"/>
  <c r="K32"/>
  <c r="J32"/>
  <c r="I32"/>
  <c r="H32"/>
  <c r="G32"/>
  <c r="F32"/>
  <c r="E32"/>
  <c r="D32"/>
  <c r="C32"/>
  <c r="B32"/>
  <c r="N31"/>
  <c r="N30" s="1"/>
  <c r="M31"/>
  <c r="L31"/>
  <c r="L30" s="1"/>
  <c r="K31"/>
  <c r="J31"/>
  <c r="J30" s="1"/>
  <c r="I31"/>
  <c r="H31"/>
  <c r="H30" s="1"/>
  <c r="G31"/>
  <c r="F31"/>
  <c r="F30" s="1"/>
  <c r="E31"/>
  <c r="D31"/>
  <c r="D30" s="1"/>
  <c r="C31"/>
  <c r="B31"/>
  <c r="N29"/>
  <c r="M29"/>
  <c r="L29"/>
  <c r="K29"/>
  <c r="J29"/>
  <c r="I29"/>
  <c r="H29"/>
  <c r="G29"/>
  <c r="E29"/>
  <c r="D29"/>
  <c r="C29"/>
  <c r="B29"/>
  <c r="N28"/>
  <c r="M28"/>
  <c r="L28"/>
  <c r="K28"/>
  <c r="J28"/>
  <c r="I28"/>
  <c r="H28"/>
  <c r="G28"/>
  <c r="E28"/>
  <c r="D28"/>
  <c r="C28"/>
  <c r="B28"/>
  <c r="N27"/>
  <c r="M27"/>
  <c r="M26" s="1"/>
  <c r="L27"/>
  <c r="L26" s="1"/>
  <c r="K27"/>
  <c r="K26" s="1"/>
  <c r="J27"/>
  <c r="J26" s="1"/>
  <c r="I27"/>
  <c r="I26" s="1"/>
  <c r="H27"/>
  <c r="H26" s="1"/>
  <c r="G27"/>
  <c r="G26" s="1"/>
  <c r="E27"/>
  <c r="E26" s="1"/>
  <c r="D27"/>
  <c r="D26" s="1"/>
  <c r="C27"/>
  <c r="C26" s="1"/>
  <c r="B27"/>
  <c r="B26" s="1"/>
  <c r="N26"/>
  <c r="N25"/>
  <c r="M25"/>
  <c r="L25"/>
  <c r="K25"/>
  <c r="J25"/>
  <c r="I25"/>
  <c r="H25"/>
  <c r="G25"/>
  <c r="E25"/>
  <c r="D25"/>
  <c r="C25"/>
  <c r="B25"/>
  <c r="N24"/>
  <c r="M24"/>
  <c r="L24"/>
  <c r="K24"/>
  <c r="J24"/>
  <c r="I24"/>
  <c r="H24"/>
  <c r="G24"/>
  <c r="E24"/>
  <c r="D24"/>
  <c r="C24"/>
  <c r="B24"/>
  <c r="N23"/>
  <c r="M23"/>
  <c r="L23"/>
  <c r="K23"/>
  <c r="J23"/>
  <c r="I23"/>
  <c r="H23"/>
  <c r="G23"/>
  <c r="E23"/>
  <c r="D23"/>
  <c r="C23"/>
  <c r="B23"/>
  <c r="N22"/>
  <c r="M22"/>
  <c r="L22"/>
  <c r="K22"/>
  <c r="J22"/>
  <c r="I22"/>
  <c r="H22"/>
  <c r="G22"/>
  <c r="E22"/>
  <c r="D22"/>
  <c r="C22"/>
  <c r="B22"/>
  <c r="N21"/>
  <c r="M21"/>
  <c r="M20" s="1"/>
  <c r="L21"/>
  <c r="K21"/>
  <c r="K20" s="1"/>
  <c r="J21"/>
  <c r="I21"/>
  <c r="I20" s="1"/>
  <c r="H21"/>
  <c r="H20" s="1"/>
  <c r="G21"/>
  <c r="G20" s="1"/>
  <c r="E21"/>
  <c r="D21"/>
  <c r="D20" s="1"/>
  <c r="C21"/>
  <c r="C20" s="1"/>
  <c r="B21"/>
  <c r="B20" s="1"/>
  <c r="L20"/>
  <c r="N19"/>
  <c r="M19"/>
  <c r="L19"/>
  <c r="K19"/>
  <c r="J19"/>
  <c r="I19"/>
  <c r="H19"/>
  <c r="G19"/>
  <c r="E19"/>
  <c r="D19"/>
  <c r="C19"/>
  <c r="B19"/>
  <c r="N18"/>
  <c r="M18"/>
  <c r="L18"/>
  <c r="K18"/>
  <c r="J18"/>
  <c r="I18"/>
  <c r="H18"/>
  <c r="G18"/>
  <c r="E18"/>
  <c r="D18"/>
  <c r="C18"/>
  <c r="B18"/>
  <c r="N17"/>
  <c r="M17"/>
  <c r="L17"/>
  <c r="K17"/>
  <c r="J17"/>
  <c r="I17"/>
  <c r="H17"/>
  <c r="G17"/>
  <c r="E17"/>
  <c r="D17"/>
  <c r="C17"/>
  <c r="B17"/>
  <c r="N16"/>
  <c r="M16"/>
  <c r="L16"/>
  <c r="K16"/>
  <c r="J16"/>
  <c r="I16"/>
  <c r="H16"/>
  <c r="G16"/>
  <c r="E16"/>
  <c r="D16"/>
  <c r="C16"/>
  <c r="B16"/>
  <c r="N15"/>
  <c r="M15"/>
  <c r="L15"/>
  <c r="K15"/>
  <c r="J15"/>
  <c r="I15"/>
  <c r="H15"/>
  <c r="G15"/>
  <c r="E15"/>
  <c r="D15"/>
  <c r="C15"/>
  <c r="B15"/>
  <c r="N14"/>
  <c r="M14"/>
  <c r="L14"/>
  <c r="K14"/>
  <c r="J14"/>
  <c r="I14"/>
  <c r="H14"/>
  <c r="G14"/>
  <c r="E14"/>
  <c r="D14"/>
  <c r="C14"/>
  <c r="B14"/>
  <c r="N13"/>
  <c r="M13"/>
  <c r="M12" s="1"/>
  <c r="L13"/>
  <c r="K13"/>
  <c r="K12" s="1"/>
  <c r="J13"/>
  <c r="I13"/>
  <c r="H13"/>
  <c r="G13"/>
  <c r="G12" s="1"/>
  <c r="E13"/>
  <c r="D13"/>
  <c r="D12" s="1"/>
  <c r="C13"/>
  <c r="B13"/>
  <c r="B12" s="1"/>
  <c r="L12"/>
  <c r="I12"/>
  <c r="N11"/>
  <c r="M11"/>
  <c r="L11"/>
  <c r="K11"/>
  <c r="J11"/>
  <c r="I11"/>
  <c r="H11"/>
  <c r="G11"/>
  <c r="E11"/>
  <c r="D11"/>
  <c r="C11"/>
  <c r="B11"/>
  <c r="N10"/>
  <c r="M10"/>
  <c r="L10"/>
  <c r="K10"/>
  <c r="J10"/>
  <c r="I10"/>
  <c r="H10"/>
  <c r="G10"/>
  <c r="E10"/>
  <c r="D10"/>
  <c r="C10"/>
  <c r="B10"/>
  <c r="N9"/>
  <c r="M9"/>
  <c r="L9"/>
  <c r="K9"/>
  <c r="J9"/>
  <c r="I9"/>
  <c r="H9"/>
  <c r="G9"/>
  <c r="E9"/>
  <c r="D9"/>
  <c r="C9"/>
  <c r="B9"/>
  <c r="N8"/>
  <c r="M8"/>
  <c r="L8"/>
  <c r="K8"/>
  <c r="J8"/>
  <c r="I8"/>
  <c r="H8"/>
  <c r="G8"/>
  <c r="E8"/>
  <c r="D8"/>
  <c r="C8"/>
  <c r="B8"/>
  <c r="N7"/>
  <c r="M7"/>
  <c r="L7"/>
  <c r="K7"/>
  <c r="J7"/>
  <c r="I7"/>
  <c r="H7"/>
  <c r="G7"/>
  <c r="E7"/>
  <c r="D7"/>
  <c r="C7"/>
  <c r="B7"/>
  <c r="N6"/>
  <c r="M6"/>
  <c r="L6"/>
  <c r="K6"/>
  <c r="J6"/>
  <c r="I6"/>
  <c r="H6"/>
  <c r="G6"/>
  <c r="E6"/>
  <c r="D6"/>
  <c r="C6"/>
  <c r="B6"/>
  <c r="A3"/>
  <c r="A1"/>
  <c r="G99" i="4"/>
  <c r="E99"/>
  <c r="C99"/>
  <c r="B99"/>
  <c r="H98"/>
  <c r="F98"/>
  <c r="E98"/>
  <c r="C98"/>
  <c r="B98"/>
  <c r="H97"/>
  <c r="F97"/>
  <c r="E97"/>
  <c r="C97"/>
  <c r="B97"/>
  <c r="H96"/>
  <c r="F96"/>
  <c r="E96"/>
  <c r="C96"/>
  <c r="C95" s="1"/>
  <c r="B96"/>
  <c r="G95"/>
  <c r="H94"/>
  <c r="F94"/>
  <c r="E94"/>
  <c r="C94"/>
  <c r="D94" s="1"/>
  <c r="E93"/>
  <c r="C93"/>
  <c r="B93"/>
  <c r="H92"/>
  <c r="H91" s="1"/>
  <c r="G92"/>
  <c r="G91" s="1"/>
  <c r="E92"/>
  <c r="C92"/>
  <c r="B92"/>
  <c r="B91" s="1"/>
  <c r="F91"/>
  <c r="H90"/>
  <c r="F90"/>
  <c r="E90"/>
  <c r="C90"/>
  <c r="B90"/>
  <c r="H89"/>
  <c r="F89"/>
  <c r="E89"/>
  <c r="C89"/>
  <c r="B89"/>
  <c r="H88"/>
  <c r="F88"/>
  <c r="E88"/>
  <c r="C88"/>
  <c r="B88"/>
  <c r="D88" s="1"/>
  <c r="I88" s="1"/>
  <c r="H87"/>
  <c r="F87"/>
  <c r="E87"/>
  <c r="C87"/>
  <c r="B87"/>
  <c r="H86"/>
  <c r="F86"/>
  <c r="E86"/>
  <c r="C86"/>
  <c r="B86"/>
  <c r="H85"/>
  <c r="F85"/>
  <c r="E85"/>
  <c r="C85"/>
  <c r="B85"/>
  <c r="H84"/>
  <c r="F84"/>
  <c r="E84"/>
  <c r="C84"/>
  <c r="B84"/>
  <c r="D84" s="1"/>
  <c r="I84" s="1"/>
  <c r="H83"/>
  <c r="F83"/>
  <c r="E83"/>
  <c r="C83"/>
  <c r="B83"/>
  <c r="H82"/>
  <c r="F82"/>
  <c r="E82"/>
  <c r="C82"/>
  <c r="B82"/>
  <c r="H81"/>
  <c r="F81"/>
  <c r="E81"/>
  <c r="C81"/>
  <c r="B81"/>
  <c r="H80"/>
  <c r="F80"/>
  <c r="E80"/>
  <c r="C80"/>
  <c r="B80"/>
  <c r="D80" s="1"/>
  <c r="I80" s="1"/>
  <c r="H79"/>
  <c r="F79"/>
  <c r="E79"/>
  <c r="C79"/>
  <c r="B79"/>
  <c r="H78"/>
  <c r="F78"/>
  <c r="E78"/>
  <c r="C78"/>
  <c r="B78"/>
  <c r="H77"/>
  <c r="F77"/>
  <c r="E77"/>
  <c r="C77"/>
  <c r="B77"/>
  <c r="H76"/>
  <c r="F76"/>
  <c r="E76"/>
  <c r="C76"/>
  <c r="B76"/>
  <c r="H75"/>
  <c r="F75"/>
  <c r="E75"/>
  <c r="C75"/>
  <c r="B75"/>
  <c r="H74"/>
  <c r="F74"/>
  <c r="E74"/>
  <c r="C74"/>
  <c r="B74"/>
  <c r="H73"/>
  <c r="F73"/>
  <c r="E73"/>
  <c r="C73"/>
  <c r="C70" s="1"/>
  <c r="B73"/>
  <c r="H72"/>
  <c r="F72"/>
  <c r="E72"/>
  <c r="C72"/>
  <c r="B72"/>
  <c r="H71"/>
  <c r="G71"/>
  <c r="G70" s="1"/>
  <c r="F71"/>
  <c r="E71"/>
  <c r="C71"/>
  <c r="B71"/>
  <c r="H69"/>
  <c r="F69"/>
  <c r="E69"/>
  <c r="C69"/>
  <c r="B69"/>
  <c r="H68"/>
  <c r="F68"/>
  <c r="E68"/>
  <c r="C68"/>
  <c r="B68"/>
  <c r="H67"/>
  <c r="F67"/>
  <c r="E67"/>
  <c r="C67"/>
  <c r="B67"/>
  <c r="H66"/>
  <c r="F66"/>
  <c r="E66"/>
  <c r="C66"/>
  <c r="B66"/>
  <c r="H65"/>
  <c r="F65"/>
  <c r="E65"/>
  <c r="C65"/>
  <c r="B65"/>
  <c r="H64"/>
  <c r="F64"/>
  <c r="E64"/>
  <c r="C64"/>
  <c r="B64"/>
  <c r="H63"/>
  <c r="F63"/>
  <c r="E63"/>
  <c r="C63"/>
  <c r="B63"/>
  <c r="H62"/>
  <c r="F62"/>
  <c r="E62"/>
  <c r="C62"/>
  <c r="B62"/>
  <c r="H61"/>
  <c r="F61"/>
  <c r="E61"/>
  <c r="C61"/>
  <c r="B61"/>
  <c r="H60"/>
  <c r="F60"/>
  <c r="E60"/>
  <c r="C60"/>
  <c r="B60"/>
  <c r="H59"/>
  <c r="F59"/>
  <c r="E59"/>
  <c r="C59"/>
  <c r="B59"/>
  <c r="E58"/>
  <c r="C58"/>
  <c r="B58"/>
  <c r="H57"/>
  <c r="F57"/>
  <c r="E57"/>
  <c r="C57"/>
  <c r="B57"/>
  <c r="H56"/>
  <c r="F56"/>
  <c r="E56"/>
  <c r="C56"/>
  <c r="B56"/>
  <c r="H55"/>
  <c r="F55"/>
  <c r="E55"/>
  <c r="C55"/>
  <c r="B55"/>
  <c r="G54"/>
  <c r="H53"/>
  <c r="F53"/>
  <c r="E53"/>
  <c r="C53"/>
  <c r="B53"/>
  <c r="H52"/>
  <c r="F52"/>
  <c r="E52"/>
  <c r="C52"/>
  <c r="B52"/>
  <c r="H51"/>
  <c r="F51"/>
  <c r="E51"/>
  <c r="C51"/>
  <c r="B51"/>
  <c r="I49"/>
  <c r="H48"/>
  <c r="F48"/>
  <c r="E48"/>
  <c r="C48"/>
  <c r="B48"/>
  <c r="H47"/>
  <c r="F47"/>
  <c r="E47"/>
  <c r="C47"/>
  <c r="B47"/>
  <c r="H46"/>
  <c r="F46"/>
  <c r="E46"/>
  <c r="C46"/>
  <c r="B46"/>
  <c r="H45"/>
  <c r="F45"/>
  <c r="E45"/>
  <c r="C45"/>
  <c r="B45"/>
  <c r="H44"/>
  <c r="F44"/>
  <c r="E44"/>
  <c r="C44"/>
  <c r="B44"/>
  <c r="H43"/>
  <c r="F43"/>
  <c r="E43"/>
  <c r="C43"/>
  <c r="B43"/>
  <c r="H42"/>
  <c r="F42"/>
  <c r="E42"/>
  <c r="C42"/>
  <c r="B42"/>
  <c r="H41"/>
  <c r="G41"/>
  <c r="F41"/>
  <c r="E41"/>
  <c r="C41"/>
  <c r="B41"/>
  <c r="H40"/>
  <c r="F40"/>
  <c r="E40"/>
  <c r="C40"/>
  <c r="B40"/>
  <c r="H39"/>
  <c r="G39"/>
  <c r="F39"/>
  <c r="E39"/>
  <c r="C39"/>
  <c r="B39"/>
  <c r="H38"/>
  <c r="G38"/>
  <c r="F38"/>
  <c r="E38"/>
  <c r="C38"/>
  <c r="B38"/>
  <c r="H37"/>
  <c r="F37"/>
  <c r="E37"/>
  <c r="C37"/>
  <c r="B37"/>
  <c r="H36"/>
  <c r="F36"/>
  <c r="E36"/>
  <c r="C36"/>
  <c r="B36"/>
  <c r="H35"/>
  <c r="F35"/>
  <c r="E35"/>
  <c r="C35"/>
  <c r="B35"/>
  <c r="H34"/>
  <c r="F34"/>
  <c r="E34"/>
  <c r="C34"/>
  <c r="B34"/>
  <c r="H33"/>
  <c r="G33"/>
  <c r="F33"/>
  <c r="E33"/>
  <c r="C33"/>
  <c r="B33"/>
  <c r="H32"/>
  <c r="G32"/>
  <c r="F32"/>
  <c r="E32"/>
  <c r="E31" s="1"/>
  <c r="C32"/>
  <c r="B32"/>
  <c r="H30"/>
  <c r="G30"/>
  <c r="F30"/>
  <c r="E30"/>
  <c r="C30"/>
  <c r="B30"/>
  <c r="H29"/>
  <c r="F29"/>
  <c r="E29"/>
  <c r="C29"/>
  <c r="B29"/>
  <c r="H28"/>
  <c r="H27" s="1"/>
  <c r="F28"/>
  <c r="E28"/>
  <c r="C28"/>
  <c r="B28"/>
  <c r="B27" s="1"/>
  <c r="G27"/>
  <c r="H26"/>
  <c r="G26"/>
  <c r="F26"/>
  <c r="E26"/>
  <c r="C26"/>
  <c r="B26"/>
  <c r="H25"/>
  <c r="G25"/>
  <c r="F25"/>
  <c r="E25"/>
  <c r="C25"/>
  <c r="B25"/>
  <c r="G24"/>
  <c r="E24"/>
  <c r="C24"/>
  <c r="B24"/>
  <c r="H23"/>
  <c r="G23"/>
  <c r="F23"/>
  <c r="E23"/>
  <c r="C23"/>
  <c r="B23"/>
  <c r="H22"/>
  <c r="H21" s="1"/>
  <c r="G22"/>
  <c r="F22"/>
  <c r="F21" s="1"/>
  <c r="E22"/>
  <c r="C22"/>
  <c r="C21" s="1"/>
  <c r="B22"/>
  <c r="H20"/>
  <c r="G20"/>
  <c r="F20"/>
  <c r="E20"/>
  <c r="C20"/>
  <c r="B20"/>
  <c r="H19"/>
  <c r="G19"/>
  <c r="F19"/>
  <c r="E19"/>
  <c r="C19"/>
  <c r="B19"/>
  <c r="H18"/>
  <c r="F18"/>
  <c r="E18"/>
  <c r="C18"/>
  <c r="B18"/>
  <c r="H17"/>
  <c r="F17"/>
  <c r="E17"/>
  <c r="C17"/>
  <c r="B17"/>
  <c r="H16"/>
  <c r="G16"/>
  <c r="F16"/>
  <c r="E16"/>
  <c r="C16"/>
  <c r="B16"/>
  <c r="H15"/>
  <c r="G15"/>
  <c r="F15"/>
  <c r="E15"/>
  <c r="C15"/>
  <c r="B15"/>
  <c r="H14"/>
  <c r="H13" s="1"/>
  <c r="G14"/>
  <c r="F14"/>
  <c r="E14"/>
  <c r="C14"/>
  <c r="B14"/>
  <c r="H12"/>
  <c r="F12"/>
  <c r="E12"/>
  <c r="C12"/>
  <c r="B12"/>
  <c r="H11"/>
  <c r="G11"/>
  <c r="F11"/>
  <c r="E11"/>
  <c r="C11"/>
  <c r="B11"/>
  <c r="H10"/>
  <c r="G10"/>
  <c r="F10"/>
  <c r="E10"/>
  <c r="C10"/>
  <c r="B10"/>
  <c r="H9"/>
  <c r="G9"/>
  <c r="F9"/>
  <c r="E9"/>
  <c r="C9"/>
  <c r="B9"/>
  <c r="H8"/>
  <c r="G8"/>
  <c r="F8"/>
  <c r="E8"/>
  <c r="C8"/>
  <c r="B8"/>
  <c r="H7"/>
  <c r="G7"/>
  <c r="F7"/>
  <c r="E7"/>
  <c r="C7"/>
  <c r="B7"/>
  <c r="A3"/>
  <c r="H242" i="2"/>
  <c r="G242"/>
  <c r="H241"/>
  <c r="G241"/>
  <c r="H240"/>
  <c r="G240"/>
  <c r="H239"/>
  <c r="G239"/>
  <c r="H238"/>
  <c r="G238"/>
  <c r="H237"/>
  <c r="G237"/>
  <c r="H236"/>
  <c r="G236"/>
  <c r="H235"/>
  <c r="G235"/>
  <c r="H234"/>
  <c r="G234"/>
  <c r="H233"/>
  <c r="G233"/>
  <c r="F232"/>
  <c r="E232"/>
  <c r="H230"/>
  <c r="G230"/>
  <c r="H228"/>
  <c r="G228"/>
  <c r="D228"/>
  <c r="L228" s="1"/>
  <c r="H227"/>
  <c r="G227"/>
  <c r="D227"/>
  <c r="L227" s="1"/>
  <c r="H226"/>
  <c r="G226"/>
  <c r="D226"/>
  <c r="H225"/>
  <c r="G225"/>
  <c r="D225"/>
  <c r="L225" s="1"/>
  <c r="G224"/>
  <c r="H223"/>
  <c r="G223"/>
  <c r="D223"/>
  <c r="L223" s="1"/>
  <c r="H222"/>
  <c r="G222"/>
  <c r="D222"/>
  <c r="L222" s="1"/>
  <c r="H221"/>
  <c r="G221"/>
  <c r="D221"/>
  <c r="L221" s="1"/>
  <c r="H220"/>
  <c r="G220"/>
  <c r="D220"/>
  <c r="H219"/>
  <c r="G219"/>
  <c r="D219"/>
  <c r="L219" s="1"/>
  <c r="F218"/>
  <c r="F216" s="1"/>
  <c r="E218"/>
  <c r="C218"/>
  <c r="C216" s="1"/>
  <c r="B218"/>
  <c r="B216" s="1"/>
  <c r="H217"/>
  <c r="G217"/>
  <c r="D217"/>
  <c r="L217" s="1"/>
  <c r="E216"/>
  <c r="H214"/>
  <c r="D214"/>
  <c r="H213"/>
  <c r="J213" s="1"/>
  <c r="D213"/>
  <c r="L212"/>
  <c r="K212"/>
  <c r="G212"/>
  <c r="F212"/>
  <c r="E212"/>
  <c r="D212"/>
  <c r="C212"/>
  <c r="B212"/>
  <c r="H211"/>
  <c r="L211" s="1"/>
  <c r="G211"/>
  <c r="D211"/>
  <c r="H210"/>
  <c r="L210" s="1"/>
  <c r="G210"/>
  <c r="D210"/>
  <c r="H209"/>
  <c r="L209" s="1"/>
  <c r="G209"/>
  <c r="D209"/>
  <c r="H208"/>
  <c r="L208" s="1"/>
  <c r="G208"/>
  <c r="D208"/>
  <c r="H207"/>
  <c r="L207" s="1"/>
  <c r="G207"/>
  <c r="D207"/>
  <c r="H206"/>
  <c r="L206" s="1"/>
  <c r="D206"/>
  <c r="H205"/>
  <c r="L205" s="1"/>
  <c r="G205"/>
  <c r="D205"/>
  <c r="H204"/>
  <c r="L204" s="1"/>
  <c r="G204"/>
  <c r="D204"/>
  <c r="H203"/>
  <c r="L203" s="1"/>
  <c r="G203"/>
  <c r="D203"/>
  <c r="H202"/>
  <c r="L202" s="1"/>
  <c r="G202"/>
  <c r="D202"/>
  <c r="H201"/>
  <c r="L201" s="1"/>
  <c r="D201"/>
  <c r="H200"/>
  <c r="L200" s="1"/>
  <c r="D200"/>
  <c r="H199"/>
  <c r="L199" s="1"/>
  <c r="G199"/>
  <c r="D199"/>
  <c r="H198"/>
  <c r="L198" s="1"/>
  <c r="G198"/>
  <c r="D198"/>
  <c r="H197"/>
  <c r="L197" s="1"/>
  <c r="G197"/>
  <c r="D197"/>
  <c r="H196"/>
  <c r="L196" s="1"/>
  <c r="G196"/>
  <c r="D196"/>
  <c r="H195"/>
  <c r="L195" s="1"/>
  <c r="G195"/>
  <c r="D195"/>
  <c r="H194"/>
  <c r="L194" s="1"/>
  <c r="G194"/>
  <c r="D194"/>
  <c r="H193"/>
  <c r="L193" s="1"/>
  <c r="G193"/>
  <c r="D193"/>
  <c r="H192"/>
  <c r="G192"/>
  <c r="D192"/>
  <c r="F191"/>
  <c r="E191"/>
  <c r="C191"/>
  <c r="B191"/>
  <c r="H190"/>
  <c r="L190" s="1"/>
  <c r="G190"/>
  <c r="D190"/>
  <c r="H189"/>
  <c r="L189" s="1"/>
  <c r="G189"/>
  <c r="D189"/>
  <c r="H188"/>
  <c r="L188" s="1"/>
  <c r="D188"/>
  <c r="H187"/>
  <c r="L187" s="1"/>
  <c r="G187"/>
  <c r="D187"/>
  <c r="H186"/>
  <c r="L186" s="1"/>
  <c r="G186"/>
  <c r="D186"/>
  <c r="H185"/>
  <c r="L185" s="1"/>
  <c r="D185"/>
  <c r="H184"/>
  <c r="L184" s="1"/>
  <c r="G184"/>
  <c r="D184"/>
  <c r="H183"/>
  <c r="L183" s="1"/>
  <c r="G183"/>
  <c r="D183"/>
  <c r="H182"/>
  <c r="D182"/>
  <c r="H181"/>
  <c r="L181" s="1"/>
  <c r="G181"/>
  <c r="D181"/>
  <c r="H180"/>
  <c r="L180" s="1"/>
  <c r="G180"/>
  <c r="D180"/>
  <c r="H179"/>
  <c r="D179"/>
  <c r="H178"/>
  <c r="L178" s="1"/>
  <c r="G178"/>
  <c r="D178"/>
  <c r="H177"/>
  <c r="L177" s="1"/>
  <c r="G177"/>
  <c r="D177"/>
  <c r="H176"/>
  <c r="L176" s="1"/>
  <c r="G176"/>
  <c r="D176"/>
  <c r="F175"/>
  <c r="E175"/>
  <c r="E171" s="1"/>
  <c r="C175"/>
  <c r="B175"/>
  <c r="H174"/>
  <c r="L174" s="1"/>
  <c r="G174"/>
  <c r="D174"/>
  <c r="H173"/>
  <c r="L173" s="1"/>
  <c r="G173"/>
  <c r="D173"/>
  <c r="H172"/>
  <c r="L172" s="1"/>
  <c r="G172"/>
  <c r="D172"/>
  <c r="K171"/>
  <c r="H169"/>
  <c r="L169" s="1"/>
  <c r="G169"/>
  <c r="D169"/>
  <c r="H168"/>
  <c r="L168" s="1"/>
  <c r="G168"/>
  <c r="D168"/>
  <c r="H167"/>
  <c r="L167" s="1"/>
  <c r="G167"/>
  <c r="D167"/>
  <c r="H166"/>
  <c r="L166" s="1"/>
  <c r="G166"/>
  <c r="D166"/>
  <c r="H165"/>
  <c r="L165" s="1"/>
  <c r="G165"/>
  <c r="D165"/>
  <c r="H164"/>
  <c r="L164" s="1"/>
  <c r="G164"/>
  <c r="D164"/>
  <c r="H163"/>
  <c r="L163" s="1"/>
  <c r="G163"/>
  <c r="D163"/>
  <c r="H162"/>
  <c r="G162"/>
  <c r="D162"/>
  <c r="L162" s="1"/>
  <c r="H161"/>
  <c r="G161"/>
  <c r="D161"/>
  <c r="L161" s="1"/>
  <c r="H160"/>
  <c r="G160"/>
  <c r="D160"/>
  <c r="H159"/>
  <c r="G159"/>
  <c r="D159"/>
  <c r="L159" s="1"/>
  <c r="H158"/>
  <c r="G158"/>
  <c r="D158"/>
  <c r="L158" s="1"/>
  <c r="H157"/>
  <c r="G157"/>
  <c r="D157"/>
  <c r="L157" s="1"/>
  <c r="H156"/>
  <c r="G156"/>
  <c r="D156"/>
  <c r="L156" s="1"/>
  <c r="H155"/>
  <c r="G155"/>
  <c r="D155"/>
  <c r="L155" s="1"/>
  <c r="H154"/>
  <c r="G154"/>
  <c r="D154"/>
  <c r="L154" s="1"/>
  <c r="H153"/>
  <c r="G153"/>
  <c r="C153"/>
  <c r="D153" s="1"/>
  <c r="F152"/>
  <c r="E152"/>
  <c r="B152"/>
  <c r="H151"/>
  <c r="G151"/>
  <c r="D151"/>
  <c r="L151" s="1"/>
  <c r="H150"/>
  <c r="G150"/>
  <c r="G148" s="1"/>
  <c r="D150"/>
  <c r="H149"/>
  <c r="G149"/>
  <c r="D149"/>
  <c r="L149" s="1"/>
  <c r="F148"/>
  <c r="E148"/>
  <c r="C148"/>
  <c r="H147"/>
  <c r="G147"/>
  <c r="D147"/>
  <c r="L147" s="1"/>
  <c r="H146"/>
  <c r="G146"/>
  <c r="D146"/>
  <c r="H145"/>
  <c r="D145"/>
  <c r="H144"/>
  <c r="G144"/>
  <c r="D144"/>
  <c r="L144" s="1"/>
  <c r="H143"/>
  <c r="G143"/>
  <c r="D143"/>
  <c r="F142"/>
  <c r="E142"/>
  <c r="C142"/>
  <c r="H141"/>
  <c r="G141"/>
  <c r="D141"/>
  <c r="L141" s="1"/>
  <c r="H140"/>
  <c r="G140"/>
  <c r="D140"/>
  <c r="L140" s="1"/>
  <c r="H139"/>
  <c r="G139"/>
  <c r="D139"/>
  <c r="L139" s="1"/>
  <c r="H138"/>
  <c r="G138"/>
  <c r="D138"/>
  <c r="L138" s="1"/>
  <c r="H137"/>
  <c r="G137"/>
  <c r="D137"/>
  <c r="L137" s="1"/>
  <c r="H136"/>
  <c r="G136"/>
  <c r="D136"/>
  <c r="L136" s="1"/>
  <c r="H135"/>
  <c r="G135"/>
  <c r="D135"/>
  <c r="L135" s="1"/>
  <c r="F134"/>
  <c r="E134"/>
  <c r="H133"/>
  <c r="G133"/>
  <c r="D133"/>
  <c r="L133" s="1"/>
  <c r="H132"/>
  <c r="G132"/>
  <c r="D132"/>
  <c r="L132" s="1"/>
  <c r="H131"/>
  <c r="G131"/>
  <c r="D131"/>
  <c r="L131" s="1"/>
  <c r="H130"/>
  <c r="L130" s="1"/>
  <c r="G130"/>
  <c r="D130"/>
  <c r="H129"/>
  <c r="L129" s="1"/>
  <c r="G129"/>
  <c r="D129"/>
  <c r="H128"/>
  <c r="L128" s="1"/>
  <c r="G128"/>
  <c r="D128"/>
  <c r="K126"/>
  <c r="H121"/>
  <c r="F121"/>
  <c r="E121"/>
  <c r="H120"/>
  <c r="F120"/>
  <c r="E120"/>
  <c r="H119"/>
  <c r="F119"/>
  <c r="E119"/>
  <c r="H118"/>
  <c r="F118"/>
  <c r="E118"/>
  <c r="H117"/>
  <c r="F117"/>
  <c r="E117"/>
  <c r="H115"/>
  <c r="F115"/>
  <c r="E115"/>
  <c r="H114"/>
  <c r="F114"/>
  <c r="E114"/>
  <c r="H113"/>
  <c r="F113"/>
  <c r="E113"/>
  <c r="H112"/>
  <c r="F112"/>
  <c r="E112"/>
  <c r="H109"/>
  <c r="F109"/>
  <c r="E109"/>
  <c r="H108"/>
  <c r="F108"/>
  <c r="E108"/>
  <c r="H107"/>
  <c r="F107"/>
  <c r="E107"/>
  <c r="H106"/>
  <c r="F106"/>
  <c r="E106"/>
  <c r="H104"/>
  <c r="F104"/>
  <c r="E104"/>
  <c r="H103"/>
  <c r="F103"/>
  <c r="E103"/>
  <c r="H102"/>
  <c r="F102"/>
  <c r="E102"/>
  <c r="H101"/>
  <c r="F101"/>
  <c r="E101"/>
  <c r="H100"/>
  <c r="F100"/>
  <c r="E100"/>
  <c r="H98"/>
  <c r="F98"/>
  <c r="E98"/>
  <c r="H95"/>
  <c r="F95"/>
  <c r="E95"/>
  <c r="H94"/>
  <c r="F94"/>
  <c r="E94"/>
  <c r="H92"/>
  <c r="F92"/>
  <c r="E92"/>
  <c r="H91"/>
  <c r="F91"/>
  <c r="E91"/>
  <c r="H90"/>
  <c r="F90"/>
  <c r="E90"/>
  <c r="H89"/>
  <c r="F89"/>
  <c r="E89"/>
  <c r="H88"/>
  <c r="F88"/>
  <c r="E88"/>
  <c r="H87"/>
  <c r="F87"/>
  <c r="E87"/>
  <c r="H86"/>
  <c r="F86"/>
  <c r="E86"/>
  <c r="H85"/>
  <c r="F85"/>
  <c r="E85"/>
  <c r="H84"/>
  <c r="F84"/>
  <c r="E84"/>
  <c r="H83"/>
  <c r="F83"/>
  <c r="E83"/>
  <c r="H82"/>
  <c r="F82"/>
  <c r="E82"/>
  <c r="H81"/>
  <c r="F81"/>
  <c r="E81"/>
  <c r="H80"/>
  <c r="F80"/>
  <c r="E80"/>
  <c r="H79"/>
  <c r="F79"/>
  <c r="E79"/>
  <c r="H78"/>
  <c r="F78"/>
  <c r="E78"/>
  <c r="H77"/>
  <c r="F77"/>
  <c r="E77"/>
  <c r="H76"/>
  <c r="F76"/>
  <c r="E76"/>
  <c r="H75"/>
  <c r="F75"/>
  <c r="E75"/>
  <c r="H74"/>
  <c r="F74"/>
  <c r="E74"/>
  <c r="H73"/>
  <c r="F73"/>
  <c r="E73"/>
  <c r="H71"/>
  <c r="F71"/>
  <c r="E71"/>
  <c r="H70"/>
  <c r="F70"/>
  <c r="E70"/>
  <c r="H69"/>
  <c r="F69"/>
  <c r="E69"/>
  <c r="H68"/>
  <c r="F68"/>
  <c r="E68"/>
  <c r="H67"/>
  <c r="F67"/>
  <c r="E67"/>
  <c r="H66"/>
  <c r="F66"/>
  <c r="E66"/>
  <c r="H65"/>
  <c r="F65"/>
  <c r="E65"/>
  <c r="H64"/>
  <c r="F64"/>
  <c r="E64"/>
  <c r="H63"/>
  <c r="F63"/>
  <c r="E63"/>
  <c r="H62"/>
  <c r="F62"/>
  <c r="E62"/>
  <c r="H61"/>
  <c r="F61"/>
  <c r="E61"/>
  <c r="H60"/>
  <c r="F60"/>
  <c r="E60"/>
  <c r="H59"/>
  <c r="F59"/>
  <c r="E59"/>
  <c r="H58"/>
  <c r="F58"/>
  <c r="E58"/>
  <c r="H57"/>
  <c r="F57"/>
  <c r="E57"/>
  <c r="H55"/>
  <c r="F55"/>
  <c r="E55"/>
  <c r="H54"/>
  <c r="F54"/>
  <c r="E54"/>
  <c r="H53"/>
  <c r="F53"/>
  <c r="E53"/>
  <c r="H50"/>
  <c r="F50"/>
  <c r="E50"/>
  <c r="H49"/>
  <c r="F49"/>
  <c r="E49"/>
  <c r="H48"/>
  <c r="F48"/>
  <c r="E48"/>
  <c r="H47"/>
  <c r="F47"/>
  <c r="E47"/>
  <c r="H46"/>
  <c r="F46"/>
  <c r="E46"/>
  <c r="H45"/>
  <c r="F45"/>
  <c r="E45"/>
  <c r="H44"/>
  <c r="F44"/>
  <c r="E44"/>
  <c r="H43"/>
  <c r="F43"/>
  <c r="E43"/>
  <c r="H42"/>
  <c r="F42"/>
  <c r="E42"/>
  <c r="H41"/>
  <c r="F41"/>
  <c r="E41"/>
  <c r="H40"/>
  <c r="F40"/>
  <c r="E40"/>
  <c r="H39"/>
  <c r="F39"/>
  <c r="E39"/>
  <c r="H38"/>
  <c r="F38"/>
  <c r="E38"/>
  <c r="H37"/>
  <c r="F37"/>
  <c r="E37"/>
  <c r="H36"/>
  <c r="F36"/>
  <c r="E36"/>
  <c r="H35"/>
  <c r="F35"/>
  <c r="E35"/>
  <c r="H34"/>
  <c r="F34"/>
  <c r="E34"/>
  <c r="E33"/>
  <c r="H32"/>
  <c r="F32"/>
  <c r="E32"/>
  <c r="H31"/>
  <c r="F31"/>
  <c r="E31"/>
  <c r="H30"/>
  <c r="F30"/>
  <c r="E30"/>
  <c r="E29"/>
  <c r="H28"/>
  <c r="F28"/>
  <c r="E28"/>
  <c r="H27"/>
  <c r="F27"/>
  <c r="E27"/>
  <c r="H26"/>
  <c r="F26"/>
  <c r="E26"/>
  <c r="H25"/>
  <c r="F25"/>
  <c r="E25"/>
  <c r="H24"/>
  <c r="F24"/>
  <c r="E24"/>
  <c r="E23"/>
  <c r="H22"/>
  <c r="F22"/>
  <c r="E22"/>
  <c r="H21"/>
  <c r="F21"/>
  <c r="E21"/>
  <c r="H20"/>
  <c r="F20"/>
  <c r="E20"/>
  <c r="H19"/>
  <c r="F19"/>
  <c r="E19"/>
  <c r="H18"/>
  <c r="F18"/>
  <c r="E18"/>
  <c r="H17"/>
  <c r="F17"/>
  <c r="E17"/>
  <c r="H16"/>
  <c r="F16"/>
  <c r="E16"/>
  <c r="E15"/>
  <c r="H14"/>
  <c r="F14"/>
  <c r="E14"/>
  <c r="H13"/>
  <c r="F13"/>
  <c r="E13"/>
  <c r="H12"/>
  <c r="F12"/>
  <c r="E12"/>
  <c r="H11"/>
  <c r="F11"/>
  <c r="E11"/>
  <c r="H10"/>
  <c r="F10"/>
  <c r="E10"/>
  <c r="H9"/>
  <c r="F9"/>
  <c r="E9"/>
  <c r="A2"/>
  <c r="A1"/>
  <c r="E44" i="1"/>
  <c r="I44" s="1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I34" s="1"/>
  <c r="E33"/>
  <c r="C33"/>
  <c r="B33"/>
  <c r="F31"/>
  <c r="E31"/>
  <c r="F29"/>
  <c r="E29"/>
  <c r="F28"/>
  <c r="E28"/>
  <c r="E27" s="1"/>
  <c r="C27"/>
  <c r="B27"/>
  <c r="C26"/>
  <c r="F22"/>
  <c r="B22"/>
  <c r="E22" s="1"/>
  <c r="F21"/>
  <c r="B21"/>
  <c r="E21" s="1"/>
  <c r="F20"/>
  <c r="B20"/>
  <c r="E20" s="1"/>
  <c r="F19"/>
  <c r="B19"/>
  <c r="E19" s="1"/>
  <c r="F18"/>
  <c r="B18"/>
  <c r="E18" s="1"/>
  <c r="F17"/>
  <c r="C17"/>
  <c r="C12" s="1"/>
  <c r="F16"/>
  <c r="B16"/>
  <c r="E16" s="1"/>
  <c r="F15"/>
  <c r="B15"/>
  <c r="E15" s="1"/>
  <c r="F14"/>
  <c r="B14"/>
  <c r="E14" s="1"/>
  <c r="F13"/>
  <c r="B13"/>
  <c r="E13" s="1"/>
  <c r="F10"/>
  <c r="C10"/>
  <c r="B10"/>
  <c r="F9"/>
  <c r="C9"/>
  <c r="B9"/>
  <c r="A3"/>
  <c r="F27" i="4" l="1"/>
  <c r="H54"/>
  <c r="F54"/>
  <c r="L143" i="2"/>
  <c r="D58" i="4"/>
  <c r="I58" s="1"/>
  <c r="D62"/>
  <c r="I62" s="1"/>
  <c r="D66"/>
  <c r="I66" s="1"/>
  <c r="L146" i="2"/>
  <c r="L150"/>
  <c r="L160"/>
  <c r="I18" i="1"/>
  <c r="I19"/>
  <c r="I21"/>
  <c r="I22"/>
  <c r="M49" i="5"/>
  <c r="O94"/>
  <c r="O97"/>
  <c r="O98"/>
  <c r="O99"/>
  <c r="F100"/>
  <c r="G11" i="2"/>
  <c r="J11" s="1"/>
  <c r="G13"/>
  <c r="J13" s="1"/>
  <c r="E127"/>
  <c r="E126" s="1"/>
  <c r="H142"/>
  <c r="G142"/>
  <c r="C171"/>
  <c r="E125"/>
  <c r="G152"/>
  <c r="B26" i="1"/>
  <c r="I35"/>
  <c r="I36"/>
  <c r="I37"/>
  <c r="I38"/>
  <c r="I39"/>
  <c r="I40"/>
  <c r="I41"/>
  <c r="I42"/>
  <c r="I43"/>
  <c r="E26"/>
  <c r="E21" i="4"/>
  <c r="G21"/>
  <c r="D73"/>
  <c r="I73" s="1"/>
  <c r="D93"/>
  <c r="I93" s="1"/>
  <c r="E95"/>
  <c r="H95"/>
  <c r="B8" i="1"/>
  <c r="B17"/>
  <c r="F33" i="2"/>
  <c r="G57"/>
  <c r="J57" s="1"/>
  <c r="H56"/>
  <c r="F56"/>
  <c r="G59"/>
  <c r="J59" s="1"/>
  <c r="G61"/>
  <c r="J61" s="1"/>
  <c r="G63"/>
  <c r="J63" s="1"/>
  <c r="G65"/>
  <c r="J65" s="1"/>
  <c r="G67"/>
  <c r="J67" s="1"/>
  <c r="G69"/>
  <c r="J69" s="1"/>
  <c r="G71"/>
  <c r="J71" s="1"/>
  <c r="B30" i="5"/>
  <c r="E13" i="4"/>
  <c r="G13"/>
  <c r="C13"/>
  <c r="F13"/>
  <c r="C31"/>
  <c r="F31"/>
  <c r="H31"/>
  <c r="G31"/>
  <c r="D42"/>
  <c r="I42" s="1"/>
  <c r="D46"/>
  <c r="I46" s="1"/>
  <c r="O6" i="5"/>
  <c r="O7"/>
  <c r="O8"/>
  <c r="O9"/>
  <c r="O10"/>
  <c r="O11"/>
  <c r="O23"/>
  <c r="O24"/>
  <c r="O25"/>
  <c r="O28"/>
  <c r="O29"/>
  <c r="E30"/>
  <c r="G30"/>
  <c r="I30"/>
  <c r="K30"/>
  <c r="M30"/>
  <c r="O37"/>
  <c r="O39"/>
  <c r="O40"/>
  <c r="O41"/>
  <c r="O43"/>
  <c r="O44"/>
  <c r="O45"/>
  <c r="O47"/>
  <c r="O54"/>
  <c r="I49"/>
  <c r="I100" s="1"/>
  <c r="O57"/>
  <c r="O58"/>
  <c r="O59"/>
  <c r="O61"/>
  <c r="O62"/>
  <c r="O63"/>
  <c r="O65"/>
  <c r="O66"/>
  <c r="O67"/>
  <c r="F29" i="2"/>
  <c r="G35"/>
  <c r="J35" s="1"/>
  <c r="G43"/>
  <c r="J43" s="1"/>
  <c r="H93"/>
  <c r="G106"/>
  <c r="J106" s="1"/>
  <c r="G108"/>
  <c r="J108" s="1"/>
  <c r="G134"/>
  <c r="D142"/>
  <c r="B127"/>
  <c r="B126" s="1"/>
  <c r="B243" s="1"/>
  <c r="B171"/>
  <c r="F171"/>
  <c r="G191"/>
  <c r="D191"/>
  <c r="G218"/>
  <c r="F127"/>
  <c r="F126" s="1"/>
  <c r="F125" s="1"/>
  <c r="L226"/>
  <c r="G232"/>
  <c r="G22"/>
  <c r="J22" s="1"/>
  <c r="G24"/>
  <c r="J24" s="1"/>
  <c r="G26"/>
  <c r="J26" s="1"/>
  <c r="G28"/>
  <c r="J28" s="1"/>
  <c r="G31"/>
  <c r="J31" s="1"/>
  <c r="G38"/>
  <c r="I38" s="1"/>
  <c r="G46"/>
  <c r="I46" s="1"/>
  <c r="G54"/>
  <c r="J54" s="1"/>
  <c r="E56"/>
  <c r="H72"/>
  <c r="F72"/>
  <c r="G75"/>
  <c r="J75" s="1"/>
  <c r="G77"/>
  <c r="J77" s="1"/>
  <c r="G79"/>
  <c r="J79" s="1"/>
  <c r="G81"/>
  <c r="J81" s="1"/>
  <c r="G83"/>
  <c r="J83" s="1"/>
  <c r="G85"/>
  <c r="J85" s="1"/>
  <c r="G87"/>
  <c r="J87" s="1"/>
  <c r="G89"/>
  <c r="J89" s="1"/>
  <c r="G91"/>
  <c r="J91" s="1"/>
  <c r="F93"/>
  <c r="G95"/>
  <c r="J95" s="1"/>
  <c r="F99"/>
  <c r="F97" s="1"/>
  <c r="G102"/>
  <c r="J102" s="1"/>
  <c r="G104"/>
  <c r="J104" s="1"/>
  <c r="G115"/>
  <c r="J115" s="1"/>
  <c r="J129"/>
  <c r="J131"/>
  <c r="J133"/>
  <c r="D148"/>
  <c r="H148"/>
  <c r="L148" s="1"/>
  <c r="G171"/>
  <c r="G127" s="1"/>
  <c r="G175"/>
  <c r="D175"/>
  <c r="D171" s="1"/>
  <c r="J201"/>
  <c r="J202"/>
  <c r="J203"/>
  <c r="H218"/>
  <c r="H216" s="1"/>
  <c r="J228"/>
  <c r="G16"/>
  <c r="J16" s="1"/>
  <c r="F15"/>
  <c r="G18"/>
  <c r="J18" s="1"/>
  <c r="G21"/>
  <c r="I21" s="1"/>
  <c r="G30"/>
  <c r="I30" s="1"/>
  <c r="G34"/>
  <c r="J34" s="1"/>
  <c r="G39"/>
  <c r="J39" s="1"/>
  <c r="G42"/>
  <c r="I42" s="1"/>
  <c r="G47"/>
  <c r="J47" s="1"/>
  <c r="G112"/>
  <c r="J112" s="1"/>
  <c r="G114"/>
  <c r="J114" s="1"/>
  <c r="H116"/>
  <c r="F116"/>
  <c r="F111" s="1"/>
  <c r="G118"/>
  <c r="J118" s="1"/>
  <c r="G121"/>
  <c r="J121" s="1"/>
  <c r="H134"/>
  <c r="J136"/>
  <c r="J138"/>
  <c r="J140"/>
  <c r="J143"/>
  <c r="J146"/>
  <c r="J149"/>
  <c r="J172"/>
  <c r="J174"/>
  <c r="H175"/>
  <c r="L175" s="1"/>
  <c r="J178"/>
  <c r="J181"/>
  <c r="J184"/>
  <c r="J186"/>
  <c r="J221"/>
  <c r="J223"/>
  <c r="J225"/>
  <c r="G9"/>
  <c r="I9" s="1"/>
  <c r="H29"/>
  <c r="H33"/>
  <c r="G98"/>
  <c r="J98" s="1"/>
  <c r="G100"/>
  <c r="J100" s="1"/>
  <c r="E99"/>
  <c r="E97" s="1"/>
  <c r="H99"/>
  <c r="L192"/>
  <c r="L191" s="1"/>
  <c r="H191"/>
  <c r="H232"/>
  <c r="F12" i="1"/>
  <c r="I14"/>
  <c r="I15"/>
  <c r="I16"/>
  <c r="F27"/>
  <c r="H15" i="2"/>
  <c r="G73"/>
  <c r="I73" s="1"/>
  <c r="E72"/>
  <c r="E93"/>
  <c r="J214"/>
  <c r="J212" s="1"/>
  <c r="H212"/>
  <c r="B13" i="4"/>
  <c r="B21"/>
  <c r="B54"/>
  <c r="E54"/>
  <c r="E70"/>
  <c r="E91"/>
  <c r="B53" i="5"/>
  <c r="G53"/>
  <c r="K53"/>
  <c r="E9" i="1"/>
  <c r="H9" s="1"/>
  <c r="C8"/>
  <c r="C24" s="1"/>
  <c r="C46" s="1"/>
  <c r="B12"/>
  <c r="I28"/>
  <c r="I29"/>
  <c r="G10" i="2"/>
  <c r="J10" s="1"/>
  <c r="G12"/>
  <c r="J12" s="1"/>
  <c r="G14"/>
  <c r="J14" s="1"/>
  <c r="G17"/>
  <c r="J17" s="1"/>
  <c r="G19"/>
  <c r="I19" s="1"/>
  <c r="G20"/>
  <c r="J20" s="1"/>
  <c r="F23"/>
  <c r="G25"/>
  <c r="J25" s="1"/>
  <c r="G27"/>
  <c r="J27" s="1"/>
  <c r="G32"/>
  <c r="I32" s="1"/>
  <c r="G36"/>
  <c r="J36" s="1"/>
  <c r="G37"/>
  <c r="J37" s="1"/>
  <c r="G40"/>
  <c r="J40" s="1"/>
  <c r="G41"/>
  <c r="J41" s="1"/>
  <c r="G44"/>
  <c r="J44" s="1"/>
  <c r="G45"/>
  <c r="J45" s="1"/>
  <c r="G48"/>
  <c r="J48" s="1"/>
  <c r="G49"/>
  <c r="J49" s="1"/>
  <c r="G53"/>
  <c r="J53" s="1"/>
  <c r="G55"/>
  <c r="J55" s="1"/>
  <c r="G58"/>
  <c r="J58" s="1"/>
  <c r="G60"/>
  <c r="J60" s="1"/>
  <c r="G62"/>
  <c r="J62" s="1"/>
  <c r="G64"/>
  <c r="J64" s="1"/>
  <c r="G66"/>
  <c r="J66" s="1"/>
  <c r="G68"/>
  <c r="J68" s="1"/>
  <c r="G70"/>
  <c r="J70" s="1"/>
  <c r="G74"/>
  <c r="J74" s="1"/>
  <c r="G76"/>
  <c r="J76" s="1"/>
  <c r="G78"/>
  <c r="J78" s="1"/>
  <c r="G80"/>
  <c r="J80" s="1"/>
  <c r="G82"/>
  <c r="J82" s="1"/>
  <c r="G84"/>
  <c r="J84" s="1"/>
  <c r="G86"/>
  <c r="J86" s="1"/>
  <c r="G88"/>
  <c r="J88" s="1"/>
  <c r="G90"/>
  <c r="J90" s="1"/>
  <c r="G92"/>
  <c r="J92" s="1"/>
  <c r="G94"/>
  <c r="I94" s="1"/>
  <c r="G101"/>
  <c r="J101" s="1"/>
  <c r="G103"/>
  <c r="J103" s="1"/>
  <c r="G107"/>
  <c r="J107" s="1"/>
  <c r="G109"/>
  <c r="J109" s="1"/>
  <c r="G113"/>
  <c r="J113" s="1"/>
  <c r="G117"/>
  <c r="I117" s="1"/>
  <c r="G119"/>
  <c r="J119" s="1"/>
  <c r="G120"/>
  <c r="J120" s="1"/>
  <c r="J128"/>
  <c r="J130"/>
  <c r="J132"/>
  <c r="J135"/>
  <c r="J134" s="1"/>
  <c r="J137"/>
  <c r="J139"/>
  <c r="J141"/>
  <c r="L142"/>
  <c r="J144"/>
  <c r="J147"/>
  <c r="J150"/>
  <c r="J153"/>
  <c r="H152"/>
  <c r="J155"/>
  <c r="J157"/>
  <c r="J159"/>
  <c r="J161"/>
  <c r="J163"/>
  <c r="J165"/>
  <c r="J167"/>
  <c r="J169"/>
  <c r="J187"/>
  <c r="J189"/>
  <c r="J190"/>
  <c r="J194"/>
  <c r="J196"/>
  <c r="J198"/>
  <c r="J204"/>
  <c r="J205"/>
  <c r="J207"/>
  <c r="J209"/>
  <c r="J211"/>
  <c r="J226"/>
  <c r="J227"/>
  <c r="J233"/>
  <c r="L233" s="1"/>
  <c r="J236"/>
  <c r="J237"/>
  <c r="J238"/>
  <c r="L238" s="1"/>
  <c r="J239"/>
  <c r="L239" s="1"/>
  <c r="J240"/>
  <c r="L240" s="1"/>
  <c r="J241"/>
  <c r="L241" s="1"/>
  <c r="J242"/>
  <c r="L242" s="1"/>
  <c r="D12" i="4"/>
  <c r="I12" s="1"/>
  <c r="D18"/>
  <c r="I18" s="1"/>
  <c r="C27"/>
  <c r="F95"/>
  <c r="C12" i="5"/>
  <c r="E12"/>
  <c r="H12"/>
  <c r="J12"/>
  <c r="N12"/>
  <c r="O31"/>
  <c r="C30"/>
  <c r="E27" i="4"/>
  <c r="B31"/>
  <c r="D35"/>
  <c r="I35" s="1"/>
  <c r="D51"/>
  <c r="I51" s="1"/>
  <c r="H50"/>
  <c r="C54"/>
  <c r="G50"/>
  <c r="C91"/>
  <c r="D96"/>
  <c r="I96" s="1"/>
  <c r="O13" i="5"/>
  <c r="O15"/>
  <c r="O16"/>
  <c r="O17"/>
  <c r="O19"/>
  <c r="E20"/>
  <c r="J20"/>
  <c r="N20"/>
  <c r="O32"/>
  <c r="O34"/>
  <c r="O35"/>
  <c r="O36"/>
  <c r="O50"/>
  <c r="D49"/>
  <c r="O70"/>
  <c r="B69"/>
  <c r="G69"/>
  <c r="K69"/>
  <c r="O73"/>
  <c r="O74"/>
  <c r="O75"/>
  <c r="O77"/>
  <c r="O78"/>
  <c r="O79"/>
  <c r="O80"/>
  <c r="O81"/>
  <c r="O82"/>
  <c r="O83"/>
  <c r="O84"/>
  <c r="O85"/>
  <c r="O86"/>
  <c r="O87"/>
  <c r="O88"/>
  <c r="O89"/>
  <c r="G49"/>
  <c r="G100" s="1"/>
  <c r="O21"/>
  <c r="O51"/>
  <c r="O55"/>
  <c r="O71"/>
  <c r="D100"/>
  <c r="M100"/>
  <c r="O14"/>
  <c r="O18"/>
  <c r="O22"/>
  <c r="O27"/>
  <c r="O26" s="1"/>
  <c r="O33"/>
  <c r="O38"/>
  <c r="O42"/>
  <c r="O46"/>
  <c r="O52"/>
  <c r="O56"/>
  <c r="O60"/>
  <c r="O64"/>
  <c r="O68"/>
  <c r="C69"/>
  <c r="C49" s="1"/>
  <c r="E69"/>
  <c r="E49" s="1"/>
  <c r="E100" s="1"/>
  <c r="H69"/>
  <c r="H49" s="1"/>
  <c r="J69"/>
  <c r="J49" s="1"/>
  <c r="L69"/>
  <c r="L49" s="1"/>
  <c r="L100" s="1"/>
  <c r="N69"/>
  <c r="N49" s="1"/>
  <c r="O72"/>
  <c r="O76"/>
  <c r="O96"/>
  <c r="O95" s="1"/>
  <c r="D14" i="4"/>
  <c r="D15"/>
  <c r="I15" s="1"/>
  <c r="D16"/>
  <c r="I16" s="1"/>
  <c r="D17"/>
  <c r="I17" s="1"/>
  <c r="D19"/>
  <c r="I19" s="1"/>
  <c r="D20"/>
  <c r="I20" s="1"/>
  <c r="D22"/>
  <c r="D23"/>
  <c r="I23" s="1"/>
  <c r="D24"/>
  <c r="I24" s="1"/>
  <c r="D25"/>
  <c r="I25" s="1"/>
  <c r="D26"/>
  <c r="I26" s="1"/>
  <c r="D28"/>
  <c r="D32"/>
  <c r="D34"/>
  <c r="I34" s="1"/>
  <c r="D38"/>
  <c r="I38" s="1"/>
  <c r="D40"/>
  <c r="I40" s="1"/>
  <c r="D45"/>
  <c r="I45" s="1"/>
  <c r="D57"/>
  <c r="I57" s="1"/>
  <c r="D61"/>
  <c r="I61" s="1"/>
  <c r="D65"/>
  <c r="I65" s="1"/>
  <c r="D69"/>
  <c r="I69" s="1"/>
  <c r="D72"/>
  <c r="I72" s="1"/>
  <c r="D76"/>
  <c r="I76" s="1"/>
  <c r="D79"/>
  <c r="I79" s="1"/>
  <c r="D87"/>
  <c r="I87" s="1"/>
  <c r="D7"/>
  <c r="I7" s="1"/>
  <c r="D8"/>
  <c r="I8" s="1"/>
  <c r="D9"/>
  <c r="I9" s="1"/>
  <c r="D10"/>
  <c r="I10" s="1"/>
  <c r="D11"/>
  <c r="I11" s="1"/>
  <c r="D29"/>
  <c r="I29" s="1"/>
  <c r="D30"/>
  <c r="I30" s="1"/>
  <c r="D33"/>
  <c r="I33" s="1"/>
  <c r="D36"/>
  <c r="I36" s="1"/>
  <c r="D37"/>
  <c r="I37" s="1"/>
  <c r="D39"/>
  <c r="I39" s="1"/>
  <c r="D43"/>
  <c r="I43" s="1"/>
  <c r="D44"/>
  <c r="I44" s="1"/>
  <c r="D47"/>
  <c r="I47" s="1"/>
  <c r="D48"/>
  <c r="I48" s="1"/>
  <c r="D52"/>
  <c r="I52" s="1"/>
  <c r="D53"/>
  <c r="I53" s="1"/>
  <c r="D55"/>
  <c r="D56"/>
  <c r="I56" s="1"/>
  <c r="D59"/>
  <c r="I59" s="1"/>
  <c r="D60"/>
  <c r="I60" s="1"/>
  <c r="D63"/>
  <c r="I63" s="1"/>
  <c r="D64"/>
  <c r="I64" s="1"/>
  <c r="D67"/>
  <c r="I67" s="1"/>
  <c r="D68"/>
  <c r="I68" s="1"/>
  <c r="B70"/>
  <c r="D71"/>
  <c r="F70"/>
  <c r="F50" s="1"/>
  <c r="D74"/>
  <c r="I74" s="1"/>
  <c r="D75"/>
  <c r="I75" s="1"/>
  <c r="D83"/>
  <c r="I83" s="1"/>
  <c r="D92"/>
  <c r="D99"/>
  <c r="I99" s="1"/>
  <c r="D41"/>
  <c r="I41" s="1"/>
  <c r="D77"/>
  <c r="I77" s="1"/>
  <c r="D78"/>
  <c r="I78" s="1"/>
  <c r="D81"/>
  <c r="I81" s="1"/>
  <c r="D82"/>
  <c r="I82" s="1"/>
  <c r="D85"/>
  <c r="I85" s="1"/>
  <c r="D86"/>
  <c r="I86" s="1"/>
  <c r="D89"/>
  <c r="I89" s="1"/>
  <c r="D90"/>
  <c r="I90" s="1"/>
  <c r="I94"/>
  <c r="D95"/>
  <c r="G101"/>
  <c r="D97"/>
  <c r="I97" s="1"/>
  <c r="D98"/>
  <c r="I98" s="1"/>
  <c r="J9" i="2"/>
  <c r="G15"/>
  <c r="I24"/>
  <c r="I26"/>
  <c r="J30"/>
  <c r="J29" s="1"/>
  <c r="J38"/>
  <c r="J46"/>
  <c r="I40"/>
  <c r="I18"/>
  <c r="I22"/>
  <c r="H23"/>
  <c r="I31"/>
  <c r="I39"/>
  <c r="I43"/>
  <c r="I47"/>
  <c r="G50"/>
  <c r="J50" s="1"/>
  <c r="I57"/>
  <c r="I61"/>
  <c r="I65"/>
  <c r="I69"/>
  <c r="J73"/>
  <c r="J72" s="1"/>
  <c r="I75"/>
  <c r="I77"/>
  <c r="I79"/>
  <c r="I81"/>
  <c r="I83"/>
  <c r="I85"/>
  <c r="I87"/>
  <c r="I89"/>
  <c r="I91"/>
  <c r="I114"/>
  <c r="I121"/>
  <c r="L134"/>
  <c r="I11"/>
  <c r="I28"/>
  <c r="I76"/>
  <c r="I80"/>
  <c r="J94"/>
  <c r="J93" s="1"/>
  <c r="I108"/>
  <c r="E116"/>
  <c r="E111" s="1"/>
  <c r="J151"/>
  <c r="C152"/>
  <c r="C127" s="1"/>
  <c r="C126" s="1"/>
  <c r="C243" s="1"/>
  <c r="J154"/>
  <c r="J156"/>
  <c r="J158"/>
  <c r="L220"/>
  <c r="D218"/>
  <c r="D216" s="1"/>
  <c r="J234"/>
  <c r="I98"/>
  <c r="I112"/>
  <c r="L153"/>
  <c r="L152" s="1"/>
  <c r="D152"/>
  <c r="G216"/>
  <c r="J217"/>
  <c r="L218"/>
  <c r="J160"/>
  <c r="J162"/>
  <c r="J164"/>
  <c r="J166"/>
  <c r="J168"/>
  <c r="J176"/>
  <c r="J177"/>
  <c r="J180"/>
  <c r="J183"/>
  <c r="J192"/>
  <c r="J193"/>
  <c r="J195"/>
  <c r="J197"/>
  <c r="J199"/>
  <c r="J208"/>
  <c r="J210"/>
  <c r="J219"/>
  <c r="J220"/>
  <c r="J222"/>
  <c r="J230"/>
  <c r="J235"/>
  <c r="H14" i="1"/>
  <c r="H18"/>
  <c r="I20"/>
  <c r="H20"/>
  <c r="E10"/>
  <c r="I10" s="1"/>
  <c r="F8"/>
  <c r="I13"/>
  <c r="H13"/>
  <c r="H15"/>
  <c r="B24"/>
  <c r="E17"/>
  <c r="H17" s="1"/>
  <c r="H19"/>
  <c r="H21"/>
  <c r="H22"/>
  <c r="I31"/>
  <c r="F33"/>
  <c r="L216" i="2" l="1"/>
  <c r="I104"/>
  <c r="J117"/>
  <c r="I64"/>
  <c r="I13"/>
  <c r="I71"/>
  <c r="I67"/>
  <c r="I63"/>
  <c r="I59"/>
  <c r="I35"/>
  <c r="I20"/>
  <c r="I16"/>
  <c r="J32"/>
  <c r="G29"/>
  <c r="J33"/>
  <c r="H52"/>
  <c r="H8" s="1"/>
  <c r="F52"/>
  <c r="I17" i="1"/>
  <c r="J23" i="2"/>
  <c r="I120"/>
  <c r="I86"/>
  <c r="I78"/>
  <c r="I74"/>
  <c r="I55"/>
  <c r="I54"/>
  <c r="I25"/>
  <c r="G33"/>
  <c r="J21"/>
  <c r="J148"/>
  <c r="N100" i="5"/>
  <c r="J100"/>
  <c r="O12"/>
  <c r="H100"/>
  <c r="C100"/>
  <c r="O53"/>
  <c r="I106" i="2"/>
  <c r="I102"/>
  <c r="I113"/>
  <c r="G99"/>
  <c r="I95"/>
  <c r="I48"/>
  <c r="J42"/>
  <c r="I34"/>
  <c r="I15"/>
  <c r="G93"/>
  <c r="I93" s="1"/>
  <c r="B46" i="1"/>
  <c r="I33"/>
  <c r="H10"/>
  <c r="I9"/>
  <c r="I8" s="1"/>
  <c r="C50" i="4"/>
  <c r="C101" s="1"/>
  <c r="H101"/>
  <c r="I109" i="2"/>
  <c r="I100"/>
  <c r="I82"/>
  <c r="J152"/>
  <c r="I103"/>
  <c r="G116"/>
  <c r="I116" s="1"/>
  <c r="I90"/>
  <c r="I68"/>
  <c r="I60"/>
  <c r="I17"/>
  <c r="I49"/>
  <c r="I45"/>
  <c r="I41"/>
  <c r="I37"/>
  <c r="I12"/>
  <c r="G23"/>
  <c r="I23" s="1"/>
  <c r="J15"/>
  <c r="F8"/>
  <c r="F7" s="1"/>
  <c r="F123" s="1"/>
  <c r="F243" s="1"/>
  <c r="I27" i="1"/>
  <c r="K49" i="5"/>
  <c r="K100" s="1"/>
  <c r="B49"/>
  <c r="B100" s="1"/>
  <c r="E52" i="2"/>
  <c r="E8" s="1"/>
  <c r="E7" s="1"/>
  <c r="G126"/>
  <c r="G125" s="1"/>
  <c r="D127"/>
  <c r="D126" s="1"/>
  <c r="D243" s="1"/>
  <c r="I50"/>
  <c r="J142"/>
  <c r="L232"/>
  <c r="H171"/>
  <c r="H127" s="1"/>
  <c r="H126" s="1"/>
  <c r="H125" s="1"/>
  <c r="J232"/>
  <c r="L171"/>
  <c r="L127" s="1"/>
  <c r="L126" s="1"/>
  <c r="L243" s="1"/>
  <c r="I118"/>
  <c r="I119"/>
  <c r="J116"/>
  <c r="J111" s="1"/>
  <c r="I53"/>
  <c r="G56"/>
  <c r="I56" s="1"/>
  <c r="I27"/>
  <c r="I14"/>
  <c r="I10"/>
  <c r="I44"/>
  <c r="I36"/>
  <c r="J19"/>
  <c r="H111"/>
  <c r="O30" i="5"/>
  <c r="H97" i="2"/>
  <c r="I12" i="1"/>
  <c r="F24"/>
  <c r="E123" i="2"/>
  <c r="E243" s="1"/>
  <c r="I107"/>
  <c r="I101"/>
  <c r="I92"/>
  <c r="I88"/>
  <c r="I84"/>
  <c r="I70"/>
  <c r="I66"/>
  <c r="I62"/>
  <c r="I58"/>
  <c r="J99"/>
  <c r="J97" s="1"/>
  <c r="G72"/>
  <c r="I72" s="1"/>
  <c r="J56"/>
  <c r="J52" s="1"/>
  <c r="I33"/>
  <c r="I29"/>
  <c r="F101" i="4"/>
  <c r="O69" i="5"/>
  <c r="E50" i="4"/>
  <c r="E101" s="1"/>
  <c r="O20" i="5"/>
  <c r="I95" i="4"/>
  <c r="B50"/>
  <c r="I28"/>
  <c r="D27"/>
  <c r="D91"/>
  <c r="I92"/>
  <c r="I71"/>
  <c r="D70"/>
  <c r="I70" s="1"/>
  <c r="I55"/>
  <c r="D54"/>
  <c r="I32"/>
  <c r="D31"/>
  <c r="I22"/>
  <c r="D21"/>
  <c r="I14"/>
  <c r="D13"/>
  <c r="I13" s="1"/>
  <c r="J218" i="2"/>
  <c r="J216" s="1"/>
  <c r="J191"/>
  <c r="J175"/>
  <c r="F26" i="1"/>
  <c r="E12"/>
  <c r="E8"/>
  <c r="H8" s="1"/>
  <c r="O49" i="5" l="1"/>
  <c r="I26" i="1"/>
  <c r="G52" i="2"/>
  <c r="I52" s="1"/>
  <c r="G111"/>
  <c r="I111" s="1"/>
  <c r="G97"/>
  <c r="I97" s="1"/>
  <c r="I99"/>
  <c r="D50" i="4"/>
  <c r="D101" s="1"/>
  <c r="O100" i="5"/>
  <c r="J8" i="2"/>
  <c r="I24" i="1"/>
  <c r="I46" s="1"/>
  <c r="J7" i="2"/>
  <c r="J123" s="1"/>
  <c r="J171"/>
  <c r="J127" s="1"/>
  <c r="J126" s="1"/>
  <c r="J125" s="1"/>
  <c r="I91" i="4"/>
  <c r="B101"/>
  <c r="I21"/>
  <c r="I31"/>
  <c r="I54"/>
  <c r="I27"/>
  <c r="H7" i="2"/>
  <c r="F46" i="1"/>
  <c r="E24"/>
  <c r="H12"/>
  <c r="G8" i="2" l="1"/>
  <c r="G7" s="1"/>
  <c r="G123" s="1"/>
  <c r="G243" s="1"/>
  <c r="I8"/>
  <c r="J243"/>
  <c r="I50" i="4"/>
  <c r="H123" i="2"/>
  <c r="E46" i="1"/>
  <c r="H24"/>
  <c r="I7" i="2" l="1"/>
  <c r="I101" i="4"/>
  <c r="I123" i="2"/>
  <c r="H243"/>
  <c r="H46" i="1"/>
  <c r="I243" i="2" l="1"/>
</calcChain>
</file>

<file path=xl/sharedStrings.xml><?xml version="1.0" encoding="utf-8"?>
<sst xmlns="http://schemas.openxmlformats.org/spreadsheetml/2006/main" count="663" uniqueCount="317">
  <si>
    <t>(In Thousand Pesos)</t>
  </si>
  <si>
    <t>PARTICULARS</t>
  </si>
  <si>
    <t>PROGRAM</t>
  </si>
  <si>
    <t xml:space="preserve">ALLOTMENT RELEASES </t>
  </si>
  <si>
    <t>% of Releases Over Program</t>
  </si>
  <si>
    <t xml:space="preserve">BALANCE                 </t>
  </si>
  <si>
    <t xml:space="preserve">   A. GAA - R.A. 10964</t>
  </si>
  <si>
    <t xml:space="preserve">         Departments </t>
  </si>
  <si>
    <t xml:space="preserve">         Special Purpose Funds </t>
  </si>
  <si>
    <t xml:space="preserve">  B.  AUTOMATIC APPROPRIATIONS</t>
  </si>
  <si>
    <t xml:space="preserve">        Retirement and Life Insurance Premium</t>
  </si>
  <si>
    <t xml:space="preserve">        Internal Revenue Allotment</t>
  </si>
  <si>
    <t xml:space="preserve">        Pension of Ex-Pres./Ex Pres. Widows</t>
  </si>
  <si>
    <t xml:space="preserve">         Grants/Donations</t>
  </si>
  <si>
    <t xml:space="preserve"> </t>
  </si>
  <si>
    <t xml:space="preserve">        Special Account in the General Fund</t>
  </si>
  <si>
    <t xml:space="preserve">             Motor Vehicle Users Charge Fund</t>
  </si>
  <si>
    <t xml:space="preserve">             Others</t>
  </si>
  <si>
    <t xml:space="preserve">        Net Lending             </t>
  </si>
  <si>
    <t xml:space="preserve">        Interest Payments</t>
  </si>
  <si>
    <t xml:space="preserve">        Tax Expenditures Fund/Customs Duties and Taxes</t>
  </si>
  <si>
    <t>ORIGINAL PROGRAM</t>
  </si>
  <si>
    <t>OTHER RELEASES</t>
  </si>
  <si>
    <t>*</t>
  </si>
  <si>
    <t>CONTINUING APPRO., R.A. 10924</t>
  </si>
  <si>
    <t xml:space="preserve">        Departments </t>
  </si>
  <si>
    <t xml:space="preserve">        Special Purpose Funds </t>
  </si>
  <si>
    <t>UNPROGRAMMED APPROPRIATIONS</t>
  </si>
  <si>
    <t>OTHER AUTOMATIC APPROPRIATIONS</t>
  </si>
  <si>
    <t xml:space="preserve">       RLIP</t>
  </si>
  <si>
    <t xml:space="preserve">       Grants/Donations</t>
  </si>
  <si>
    <t xml:space="preserve">       Special Account in the General Fund</t>
  </si>
  <si>
    <t xml:space="preserve">       Military Camps Sales Proceeds Fund</t>
  </si>
  <si>
    <t xml:space="preserve">       AFP Modernization Program (Revalidation)</t>
  </si>
  <si>
    <t xml:space="preserve">       Motor Vehicle Users Charge Fund</t>
  </si>
  <si>
    <t xml:space="preserve">       Pension of Ex-Pres./Ex-Pres. Widows</t>
  </si>
  <si>
    <t xml:space="preserve">       Tax Exp. Fund/CDT</t>
  </si>
  <si>
    <t xml:space="preserve">       RA 9335</t>
  </si>
  <si>
    <t xml:space="preserve">       Stocks Subs.</t>
  </si>
  <si>
    <t>TOTAL</t>
  </si>
  <si>
    <t>NOTE:</t>
  </si>
  <si>
    <t>a.  Pertains to additional requirement for RLIP of various agencies corresponding to the newly-created/filled up positions</t>
  </si>
  <si>
    <t xml:space="preserve">*Authorized appropriations, which are being accommodated within the year's expenditure program. </t>
  </si>
  <si>
    <t>2017 Continuing Appro.</t>
  </si>
  <si>
    <t>Adjustments</t>
  </si>
  <si>
    <t>CY 2018 PROGRAM</t>
  </si>
  <si>
    <t>RELEASES</t>
  </si>
  <si>
    <t>BALANCE</t>
  </si>
  <si>
    <t>UNRELEASED
CONT.</t>
  </si>
  <si>
    <t>Program</t>
  </si>
  <si>
    <t>Adjusted Program</t>
  </si>
  <si>
    <t>A. GAA-R.A. 10964</t>
  </si>
  <si>
    <t>Departments</t>
  </si>
  <si>
    <t xml:space="preserve">      COP</t>
  </si>
  <si>
    <t xml:space="preserve">      OP</t>
  </si>
  <si>
    <t xml:space="preserve">      OVP</t>
  </si>
  <si>
    <t xml:space="preserve">      DAR</t>
  </si>
  <si>
    <t xml:space="preserve">      DA</t>
  </si>
  <si>
    <t xml:space="preserve">      DBM</t>
  </si>
  <si>
    <t xml:space="preserve">      DepEd</t>
  </si>
  <si>
    <t xml:space="preserve">         Central Office</t>
  </si>
  <si>
    <t xml:space="preserve">         Reg'l. Offices</t>
  </si>
  <si>
    <t xml:space="preserve">      SUCS</t>
  </si>
  <si>
    <t xml:space="preserve">      DOE</t>
  </si>
  <si>
    <t xml:space="preserve">      DENR</t>
  </si>
  <si>
    <t xml:space="preserve">      DOF</t>
  </si>
  <si>
    <t xml:space="preserve">      DFA</t>
  </si>
  <si>
    <t xml:space="preserve">      DOH</t>
  </si>
  <si>
    <t xml:space="preserve">      DICT</t>
  </si>
  <si>
    <t xml:space="preserve">       DICT</t>
  </si>
  <si>
    <t xml:space="preserve">      DILG</t>
  </si>
  <si>
    <t xml:space="preserve">      DOJ</t>
  </si>
  <si>
    <t xml:space="preserve">      DOLE</t>
  </si>
  <si>
    <t xml:space="preserve">      DND</t>
  </si>
  <si>
    <t xml:space="preserve">      DPWH</t>
  </si>
  <si>
    <t xml:space="preserve">      DOST</t>
  </si>
  <si>
    <t xml:space="preserve">      DSWD</t>
  </si>
  <si>
    <t xml:space="preserve">      DOT</t>
  </si>
  <si>
    <t xml:space="preserve">      DTI</t>
  </si>
  <si>
    <t xml:space="preserve">      DOTr</t>
  </si>
  <si>
    <t xml:space="preserve">      NEDA</t>
  </si>
  <si>
    <t xml:space="preserve">      PCOO</t>
  </si>
  <si>
    <t xml:space="preserve">      ARMM               </t>
  </si>
  <si>
    <t xml:space="preserve">      LEDAC</t>
  </si>
  <si>
    <t xml:space="preserve">      Judiciary</t>
  </si>
  <si>
    <t xml:space="preserve">      CSC</t>
  </si>
  <si>
    <t xml:space="preserve">      COA</t>
  </si>
  <si>
    <t xml:space="preserve">      COMELEC</t>
  </si>
  <si>
    <t xml:space="preserve">      Ombudsman</t>
  </si>
  <si>
    <t xml:space="preserve">      CHR</t>
  </si>
  <si>
    <t xml:space="preserve">      OEOs</t>
  </si>
  <si>
    <t xml:space="preserve">         AMLC</t>
  </si>
  <si>
    <t xml:space="preserve">         CCC</t>
  </si>
  <si>
    <t xml:space="preserve">         CFO</t>
  </si>
  <si>
    <t xml:space="preserve">         CHED</t>
  </si>
  <si>
    <t xml:space="preserve">            CO</t>
  </si>
  <si>
    <t xml:space="preserve">            Ros</t>
  </si>
  <si>
    <t xml:space="preserve">         CFL</t>
  </si>
  <si>
    <t xml:space="preserve">         CDA</t>
  </si>
  <si>
    <t xml:space="preserve">         DDB</t>
  </si>
  <si>
    <t xml:space="preserve">         ERC</t>
  </si>
  <si>
    <t xml:space="preserve">         FDCP</t>
  </si>
  <si>
    <t xml:space="preserve">         FPA</t>
  </si>
  <si>
    <t xml:space="preserve">         GAB</t>
  </si>
  <si>
    <t xml:space="preserve">         GCG</t>
  </si>
  <si>
    <t xml:space="preserve">         HLURB</t>
  </si>
  <si>
    <t xml:space="preserve">         HUDCC</t>
  </si>
  <si>
    <t xml:space="preserve">         MDA</t>
  </si>
  <si>
    <t xml:space="preserve">         MTRCB</t>
  </si>
  <si>
    <t xml:space="preserve">         NAPC</t>
  </si>
  <si>
    <t xml:space="preserve">         NCCA</t>
  </si>
  <si>
    <t xml:space="preserve">           Proper</t>
  </si>
  <si>
    <t xml:space="preserve">           NHCP</t>
  </si>
  <si>
    <t xml:space="preserve">           NLP</t>
  </si>
  <si>
    <t xml:space="preserve">           NAP</t>
  </si>
  <si>
    <t xml:space="preserve">         NCIP</t>
  </si>
  <si>
    <t xml:space="preserve">         NCMF</t>
  </si>
  <si>
    <t xml:space="preserve">         NICA</t>
  </si>
  <si>
    <t xml:space="preserve">         NSC</t>
  </si>
  <si>
    <t xml:space="preserve">         NYC</t>
  </si>
  <si>
    <t xml:space="preserve">         OPAPP</t>
  </si>
  <si>
    <t xml:space="preserve">         OMB (VRB)</t>
  </si>
  <si>
    <t xml:space="preserve">        PRRC</t>
  </si>
  <si>
    <t xml:space="preserve">         PRRC</t>
  </si>
  <si>
    <t xml:space="preserve">        PCW</t>
  </si>
  <si>
    <t xml:space="preserve">         PCW</t>
  </si>
  <si>
    <t xml:space="preserve">        PCC</t>
  </si>
  <si>
    <t xml:space="preserve">         PCC</t>
  </si>
  <si>
    <t xml:space="preserve">        PDEA</t>
  </si>
  <si>
    <t xml:space="preserve">         PDEA</t>
  </si>
  <si>
    <t xml:space="preserve">        Philracom</t>
  </si>
  <si>
    <t xml:space="preserve">         Philracom</t>
  </si>
  <si>
    <t xml:space="preserve">        PSC</t>
  </si>
  <si>
    <t xml:space="preserve">         PSC</t>
  </si>
  <si>
    <t xml:space="preserve">        PCUP</t>
  </si>
  <si>
    <t xml:space="preserve">         PCUP</t>
  </si>
  <si>
    <t xml:space="preserve">        PLLO</t>
  </si>
  <si>
    <t xml:space="preserve">         PLLO</t>
  </si>
  <si>
    <t xml:space="preserve">        PMS</t>
  </si>
  <si>
    <t xml:space="preserve">         PMS</t>
  </si>
  <si>
    <t xml:space="preserve">       TESDA</t>
  </si>
  <si>
    <t xml:space="preserve">        TESDA</t>
  </si>
  <si>
    <t xml:space="preserve">           CO</t>
  </si>
  <si>
    <t xml:space="preserve">           ROs</t>
  </si>
  <si>
    <t xml:space="preserve">   Special Purpose Funds</t>
  </si>
  <si>
    <t>Budgetary Support to Government Corporations</t>
  </si>
  <si>
    <t xml:space="preserve">       BSGC</t>
  </si>
  <si>
    <t>Allocation to Local Government Units</t>
  </si>
  <si>
    <t xml:space="preserve">       ALGU</t>
  </si>
  <si>
    <t>Metropolitan Manila Development Authority</t>
  </si>
  <si>
    <t xml:space="preserve">         MMDA</t>
  </si>
  <si>
    <t>Special Shares of LGUs in the Proceeds of National Taxes</t>
  </si>
  <si>
    <t xml:space="preserve">         SSPNT</t>
  </si>
  <si>
    <t>Barangay Officials Death Benefits Fund</t>
  </si>
  <si>
    <t xml:space="preserve">          BODBF</t>
  </si>
  <si>
    <t>Local Government Support Fund</t>
  </si>
  <si>
    <t xml:space="preserve">         LGSF</t>
  </si>
  <si>
    <t>Special Shares of LGUs in the Proceeds of Fire Code Fees</t>
  </si>
  <si>
    <t xml:space="preserve">         SSPFCF</t>
  </si>
  <si>
    <t>Contingent Fund</t>
  </si>
  <si>
    <t xml:space="preserve">       Contingent </t>
  </si>
  <si>
    <t>Miscellaneous Personnel Benefits Fund</t>
  </si>
  <si>
    <t xml:space="preserve">       MPBF</t>
  </si>
  <si>
    <t>National Disaster Risk Reduction and Management Fund</t>
  </si>
  <si>
    <t xml:space="preserve">       NDRRMF</t>
  </si>
  <si>
    <t>Pension and Gratuity Fund</t>
  </si>
  <si>
    <t xml:space="preserve">       PGF</t>
  </si>
  <si>
    <t>B. Automatic Appropriations</t>
  </si>
  <si>
    <t xml:space="preserve">      Retirement and Life Insurance Premium</t>
  </si>
  <si>
    <t xml:space="preserve">      Internal Revenue Allotment</t>
  </si>
  <si>
    <t xml:space="preserve">       Pension of Ex-Pres./Ex Pres. Widows</t>
  </si>
  <si>
    <t xml:space="preserve">      Grants/Donations</t>
  </si>
  <si>
    <t xml:space="preserve">      Special Account in the General Fund</t>
  </si>
  <si>
    <t xml:space="preserve">         Motor Vehicle Users Charge Fund</t>
  </si>
  <si>
    <t xml:space="preserve">         Others</t>
  </si>
  <si>
    <t xml:space="preserve">       Net Lending             </t>
  </si>
  <si>
    <t xml:space="preserve">       Interest Payments     </t>
  </si>
  <si>
    <t xml:space="preserve">     Tax Expenditures Fund/Customs Duties and Taxes</t>
  </si>
  <si>
    <t xml:space="preserve"> ORIGINAL PROGRAM</t>
  </si>
  <si>
    <t xml:space="preserve"> OTHER RELEASES</t>
  </si>
  <si>
    <t xml:space="preserve">  CONTINUING APPROPRIATIONS,
     R.A. 10924</t>
  </si>
  <si>
    <t xml:space="preserve">   Departments</t>
  </si>
  <si>
    <t xml:space="preserve">        FDCP</t>
  </si>
  <si>
    <t xml:space="preserve">            Proper</t>
  </si>
  <si>
    <t xml:space="preserve">         TESDA</t>
  </si>
  <si>
    <t xml:space="preserve">    Special Purpose Funds</t>
  </si>
  <si>
    <t xml:space="preserve">  UNPROGRAMMED APPROPRIATIONS</t>
  </si>
  <si>
    <t xml:space="preserve">  OTHER AUTOMATIC APPROPRIATIONS</t>
  </si>
  <si>
    <t xml:space="preserve">     RLIP</t>
  </si>
  <si>
    <t xml:space="preserve">     Grants/Donations</t>
  </si>
  <si>
    <t xml:space="preserve">     SAGF-OTHERS</t>
  </si>
  <si>
    <t xml:space="preserve">    Military Camps Sales Proceeds Fund</t>
  </si>
  <si>
    <t xml:space="preserve">     AFP Modernization Program (Revalidation)</t>
  </si>
  <si>
    <t>MVUCF</t>
  </si>
  <si>
    <t xml:space="preserve">    Pension of Ex-Pres./Ex-Pres. Widows</t>
  </si>
  <si>
    <t xml:space="preserve">    Tax Exp. Fund/CDT</t>
  </si>
  <si>
    <t xml:space="preserve">     RA 9335</t>
  </si>
  <si>
    <t xml:space="preserve">     Stocks Subs.</t>
  </si>
  <si>
    <t>SPECIAL PURPOSE FUNDS-R.A. 10964</t>
  </si>
  <si>
    <t>Allocation to LGUs</t>
  </si>
  <si>
    <t>Miscellaneous 
Personnel 
Benefits Fund</t>
  </si>
  <si>
    <t xml:space="preserve">       COP</t>
  </si>
  <si>
    <t xml:space="preserve">       OP</t>
  </si>
  <si>
    <t xml:space="preserve">       OVP</t>
  </si>
  <si>
    <t xml:space="preserve">       DAR</t>
  </si>
  <si>
    <t xml:space="preserve">       DA</t>
  </si>
  <si>
    <t xml:space="preserve">       DBM</t>
  </si>
  <si>
    <t xml:space="preserve">       Dep Ed</t>
  </si>
  <si>
    <t xml:space="preserve">          CO</t>
  </si>
  <si>
    <t xml:space="preserve">          ROs</t>
  </si>
  <si>
    <t xml:space="preserve">       SUCS</t>
  </si>
  <si>
    <t xml:space="preserve">       DOE</t>
  </si>
  <si>
    <t xml:space="preserve">       DENR</t>
  </si>
  <si>
    <t xml:space="preserve">       DOF</t>
  </si>
  <si>
    <t xml:space="preserve">       DFA</t>
  </si>
  <si>
    <t xml:space="preserve">       DOH</t>
  </si>
  <si>
    <t xml:space="preserve">       DILG</t>
  </si>
  <si>
    <t xml:space="preserve">       DOJ</t>
  </si>
  <si>
    <t xml:space="preserve">       DOLE</t>
  </si>
  <si>
    <t xml:space="preserve">       DND</t>
  </si>
  <si>
    <t xml:space="preserve">       DPWH</t>
  </si>
  <si>
    <t xml:space="preserve">       DOST</t>
  </si>
  <si>
    <t xml:space="preserve">       DSWD</t>
  </si>
  <si>
    <t xml:space="preserve">       DOT</t>
  </si>
  <si>
    <t xml:space="preserve">       DTI</t>
  </si>
  <si>
    <t xml:space="preserve">       DOTr</t>
  </si>
  <si>
    <t xml:space="preserve">       NEDA</t>
  </si>
  <si>
    <t xml:space="preserve">       PCOO</t>
  </si>
  <si>
    <t xml:space="preserve">       ARMM</t>
  </si>
  <si>
    <t xml:space="preserve">       LEDAC</t>
  </si>
  <si>
    <t xml:space="preserve">       Judiciary</t>
  </si>
  <si>
    <t xml:space="preserve">       CSC</t>
  </si>
  <si>
    <t xml:space="preserve">       COA</t>
  </si>
  <si>
    <t xml:space="preserve">       COMELEC</t>
  </si>
  <si>
    <t xml:space="preserve">       Ombudsman</t>
  </si>
  <si>
    <t xml:space="preserve">       CHR</t>
  </si>
  <si>
    <t xml:space="preserve">       O E O s</t>
  </si>
  <si>
    <t xml:space="preserve">         OMB</t>
  </si>
  <si>
    <t xml:space="preserve">      GOCCs</t>
  </si>
  <si>
    <t xml:space="preserve">       LGUs </t>
  </si>
  <si>
    <t xml:space="preserve">         CO</t>
  </si>
  <si>
    <t xml:space="preserve">         ROs</t>
  </si>
  <si>
    <t xml:space="preserve">      MMDA</t>
  </si>
  <si>
    <t>CY 2018 ALLOTMENT RELEASES</t>
  </si>
  <si>
    <t>ALL SOURCES</t>
  </si>
  <si>
    <t>NEW GAA - R.A. 10964</t>
  </si>
  <si>
    <t>Automatic Appropriations</t>
  </si>
  <si>
    <t>Unprogrammed Appropriations</t>
  </si>
  <si>
    <t xml:space="preserve">TOTAL </t>
  </si>
  <si>
    <t>Regular</t>
  </si>
  <si>
    <t>Special Purpose Funds</t>
  </si>
  <si>
    <t>Total</t>
  </si>
  <si>
    <t xml:space="preserve">      Interest Payments</t>
  </si>
  <si>
    <t>AUTOMATIC APPROPRIATIONS</t>
  </si>
  <si>
    <t>Retirement and Life Insurance Premiums</t>
  </si>
  <si>
    <t>Grants</t>
  </si>
  <si>
    <t>Tax Expenditure Fund</t>
  </si>
  <si>
    <t>Special Account in General Fund</t>
  </si>
  <si>
    <t>Motor Vehicle Users Charge Fund</t>
  </si>
  <si>
    <t>Proceeds from Sales of Unserviceable Equipment</t>
  </si>
  <si>
    <t>Pension of Ex-Pres./Ex-Pres. Widows</t>
  </si>
  <si>
    <t>Interest Payments</t>
  </si>
  <si>
    <t xml:space="preserve">Net Lending  </t>
  </si>
  <si>
    <t>Military Camp Sale Proceeds Fund</t>
  </si>
  <si>
    <t>AFP Modernization Program</t>
  </si>
  <si>
    <t>Internal Revenue Allotment</t>
  </si>
  <si>
    <t>Tax Refund</t>
  </si>
  <si>
    <t xml:space="preserve">         OMB </t>
  </si>
  <si>
    <t xml:space="preserve">      LGUs </t>
  </si>
  <si>
    <t>Continuing Appropriations,
R.A. 10924</t>
  </si>
  <si>
    <t xml:space="preserve">CY 2018 PROGRAM ADJUSTMENTS </t>
  </si>
  <si>
    <t>2018 GAA, R.A. 10964</t>
  </si>
  <si>
    <t>(amounts in thousand pesos)</t>
  </si>
  <si>
    <t>FROM:</t>
  </si>
  <si>
    <t>TO:</t>
  </si>
  <si>
    <t>DEPT./
AGENCY/SPF</t>
  </si>
  <si>
    <t>ALLOTMENT CLASS</t>
  </si>
  <si>
    <t>LEGAL BASIS</t>
  </si>
  <si>
    <t>PS</t>
  </si>
  <si>
    <t>MOOE</t>
  </si>
  <si>
    <t>CO</t>
  </si>
  <si>
    <t>DEPARTMENTS</t>
  </si>
  <si>
    <t>DA-OSEC</t>
  </si>
  <si>
    <t>DPWH-OSEC</t>
  </si>
  <si>
    <t>For the implementation of Farm-to-Market Roads</t>
  </si>
  <si>
    <t>Special Provision No. 10, DA 
   2018 GAA, R.A. 10964</t>
  </si>
  <si>
    <t>DepEd-OSEC</t>
  </si>
  <si>
    <t>For Comprehensive
  Release</t>
  </si>
  <si>
    <t>Provision and Maintenance of Basic Education
   Facilities</t>
  </si>
  <si>
    <t>Special Provision No. 5, DepEd, 
   2018 GAA, R.A. 10964</t>
  </si>
  <si>
    <t>For Later Release</t>
  </si>
  <si>
    <t>OEO-OPAPP</t>
  </si>
  <si>
    <t>For the implementation and monitoring of PAMANA 
   Projects</t>
  </si>
  <si>
    <t>Special Provision No. 2, OPAPP, 
   2018 GAA, R.A. 10964</t>
  </si>
  <si>
    <t>ARMM</t>
  </si>
  <si>
    <t xml:space="preserve">To effect the release of funds to ARMM-ORG for
   the repair/rehabilitation of classrooms </t>
  </si>
  <si>
    <t xml:space="preserve"> Special Provision No. 15, DepEd 2017 GAA, 
   RA 10924</t>
  </si>
  <si>
    <t>To effect the release of funds to ARMM-ORG for
   the provision of school furniture</t>
  </si>
  <si>
    <t>DSWD-OSEC</t>
  </si>
  <si>
    <t>For the implementation of the DSWD Banner 
  Programs for FY 2017:
   a. Supplementary Feeding Program
   b. Recovery and Reintegration 
       Program for Trafficked Persons
   c. Social Pension for Indigent Senior 
      Citizens</t>
  </si>
  <si>
    <t xml:space="preserve">Special Provision No. 7, DSWD, 2017 GAA, 
  R.A. No. 10924 
  </t>
  </si>
  <si>
    <t>DBM-OSEC</t>
  </si>
  <si>
    <t>For the payment of 9% personnel share in GSIS 
  Premium contribution of ARMM-DepEd</t>
  </si>
  <si>
    <t>Release to DBM per GSIS-ARMM-DBM 
  Memorandum of Agreement dated 
  March 18, 2004</t>
  </si>
  <si>
    <t>SPECIAL PURPOSE FUNDS</t>
  </si>
  <si>
    <t>BSGC-National Irrigation
 Administration</t>
  </si>
  <si>
    <t xml:space="preserve">BSGC </t>
  </si>
  <si>
    <t>National Development 
  Company</t>
  </si>
  <si>
    <t>Agri-Agra NDC Loan Repayment</t>
  </si>
  <si>
    <t>Special Provision No. 6, BSGC-NIA, 
   2018 GAA, RA 10964</t>
  </si>
  <si>
    <t>Power Sector Assets and
  Liabilities Management 
  Corporation</t>
  </si>
  <si>
    <t>Provision for the Non-Power Component of the 
  San Roque Mulit-Purpose Project</t>
  </si>
  <si>
    <t>Special Provision No. 7, BSGC-NIA, 
   2018 GAA, RA 10964</t>
  </si>
  <si>
    <t xml:space="preserve">STATUS OF FY 2018 BUDGET </t>
  </si>
  <si>
    <t xml:space="preserve">       OEOs</t>
  </si>
  <si>
    <t>Details of Program Adjustment</t>
  </si>
  <si>
    <t xml:space="preserve">   Details of Releases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</si>
</sst>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i/>
      <sz val="9"/>
      <name val="Arial Narrow"/>
      <family val="2"/>
    </font>
    <font>
      <i/>
      <sz val="9"/>
      <name val="Arial Narrow"/>
      <family val="2"/>
    </font>
    <font>
      <b/>
      <i/>
      <sz val="10"/>
      <name val="Arial Narrow"/>
      <family val="2"/>
    </font>
    <font>
      <sz val="10"/>
      <color rgb="FFFF0000"/>
      <name val="Arial Narrow"/>
      <family val="2"/>
    </font>
    <font>
      <sz val="10"/>
      <color indexed="10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10"/>
      <name val="Times New Roman"/>
      <family val="1"/>
    </font>
    <font>
      <b/>
      <sz val="10"/>
      <color theme="4" tint="-0.249977111117893"/>
      <name val="Arial Narrow"/>
      <family val="2"/>
    </font>
    <font>
      <sz val="10"/>
      <color theme="4" tint="-0.249977111117893"/>
      <name val="Arial Narrow"/>
      <family val="2"/>
    </font>
    <font>
      <sz val="10"/>
      <color rgb="FF7030A0"/>
      <name val="Arial Narrow"/>
      <family val="2"/>
    </font>
    <font>
      <b/>
      <sz val="10"/>
      <color rgb="FF7030A0"/>
      <name val="Arial Narrow"/>
      <family val="2"/>
    </font>
    <font>
      <sz val="10"/>
      <color rgb="FF7030A0"/>
      <name val="Arial"/>
      <family val="2"/>
    </font>
    <font>
      <b/>
      <sz val="10"/>
      <color rgb="FFFF0000"/>
      <name val="Arial Narrow"/>
      <family val="2"/>
    </font>
    <font>
      <b/>
      <sz val="9"/>
      <color rgb="FFFF0000"/>
      <name val="Arial Narrow"/>
      <family val="2"/>
    </font>
    <font>
      <b/>
      <i/>
      <sz val="12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49">
    <xf numFmtId="0" fontId="0" fillId="0" borderId="0" xfId="0"/>
    <xf numFmtId="164" fontId="2" fillId="2" borderId="0" xfId="1" applyNumberFormat="1" applyFont="1" applyFill="1" applyBorder="1"/>
    <xf numFmtId="164" fontId="2" fillId="2" borderId="0" xfId="1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/>
    <xf numFmtId="164" fontId="2" fillId="0" borderId="0" xfId="1" applyNumberFormat="1" applyFont="1" applyFill="1"/>
    <xf numFmtId="164" fontId="4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center"/>
    </xf>
    <xf numFmtId="164" fontId="3" fillId="2" borderId="0" xfId="1" quotePrefix="1" applyNumberFormat="1" applyFont="1" applyFill="1" applyBorder="1" applyAlignment="1">
      <alignment horizontal="left"/>
    </xf>
    <xf numFmtId="164" fontId="3" fillId="2" borderId="0" xfId="1" applyNumberFormat="1" applyFont="1" applyFill="1" applyBorder="1"/>
    <xf numFmtId="164" fontId="3" fillId="0" borderId="5" xfId="1" applyNumberFormat="1" applyFont="1" applyFill="1" applyBorder="1" applyAlignment="1">
      <alignment horizontal="left"/>
    </xf>
    <xf numFmtId="164" fontId="3" fillId="0" borderId="10" xfId="1" applyNumberFormat="1" applyFont="1" applyFill="1" applyBorder="1" applyAlignment="1">
      <alignment horizontal="center" wrapText="1"/>
    </xf>
    <xf numFmtId="164" fontId="3" fillId="0" borderId="11" xfId="1" applyNumberFormat="1" applyFont="1" applyFill="1" applyBorder="1" applyAlignment="1">
      <alignment horizontal="center" wrapText="1"/>
    </xf>
    <xf numFmtId="164" fontId="3" fillId="0" borderId="9" xfId="1" applyNumberFormat="1" applyFont="1" applyFill="1" applyBorder="1" applyAlignment="1">
      <alignment horizontal="center" wrapText="1"/>
    </xf>
    <xf numFmtId="164" fontId="3" fillId="0" borderId="8" xfId="1" applyNumberFormat="1" applyFont="1" applyFill="1" applyBorder="1" applyAlignment="1">
      <alignment horizontal="center" wrapText="1"/>
    </xf>
    <xf numFmtId="165" fontId="3" fillId="0" borderId="10" xfId="2" applyNumberFormat="1" applyFont="1" applyFill="1" applyBorder="1" applyAlignment="1">
      <alignment horizontal="center" wrapText="1"/>
    </xf>
    <xf numFmtId="164" fontId="3" fillId="0" borderId="7" xfId="1" applyNumberFormat="1" applyFont="1" applyFill="1" applyBorder="1" applyAlignment="1">
      <alignment horizontal="center" wrapText="1"/>
    </xf>
    <xf numFmtId="164" fontId="3" fillId="0" borderId="6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horizontal="center" wrapText="1"/>
    </xf>
    <xf numFmtId="164" fontId="2" fillId="0" borderId="2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  <xf numFmtId="165" fontId="2" fillId="0" borderId="12" xfId="2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center" wrapText="1"/>
    </xf>
    <xf numFmtId="164" fontId="2" fillId="0" borderId="6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/>
    <xf numFmtId="164" fontId="2" fillId="0" borderId="5" xfId="1" applyNumberFormat="1" applyFont="1" applyBorder="1" applyAlignment="1">
      <alignment horizontal="left"/>
    </xf>
    <xf numFmtId="164" fontId="3" fillId="0" borderId="5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12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 applyAlignment="1">
      <alignment horizontal="center" wrapText="1"/>
    </xf>
    <xf numFmtId="165" fontId="3" fillId="0" borderId="12" xfId="2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/>
    <xf numFmtId="164" fontId="3" fillId="0" borderId="10" xfId="1" applyNumberFormat="1" applyFont="1" applyFill="1" applyBorder="1"/>
    <xf numFmtId="164" fontId="3" fillId="0" borderId="7" xfId="1" applyNumberFormat="1" applyFont="1" applyFill="1" applyBorder="1"/>
    <xf numFmtId="164" fontId="3" fillId="0" borderId="9" xfId="1" applyNumberFormat="1" applyFont="1" applyFill="1" applyBorder="1"/>
    <xf numFmtId="164" fontId="3" fillId="0" borderId="8" xfId="1" applyNumberFormat="1" applyFont="1" applyFill="1" applyBorder="1"/>
    <xf numFmtId="165" fontId="3" fillId="0" borderId="10" xfId="2" applyNumberFormat="1" applyFont="1" applyFill="1" applyBorder="1" applyAlignment="1">
      <alignment horizontal="center"/>
    </xf>
    <xf numFmtId="164" fontId="3" fillId="0" borderId="6" xfId="1" applyNumberFormat="1" applyFont="1" applyFill="1" applyBorder="1"/>
    <xf numFmtId="164" fontId="2" fillId="0" borderId="5" xfId="1" applyNumberFormat="1" applyFont="1" applyFill="1" applyBorder="1"/>
    <xf numFmtId="164" fontId="2" fillId="0" borderId="12" xfId="1" applyNumberFormat="1" applyFont="1" applyBorder="1"/>
    <xf numFmtId="164" fontId="2" fillId="0" borderId="5" xfId="1" applyNumberFormat="1" applyFont="1" applyBorder="1"/>
    <xf numFmtId="164" fontId="5" fillId="0" borderId="0" xfId="1" applyNumberFormat="1" applyFont="1" applyBorder="1"/>
    <xf numFmtId="165" fontId="2" fillId="0" borderId="13" xfId="2" applyNumberFormat="1" applyFont="1" applyBorder="1" applyAlignment="1">
      <alignment horizontal="center"/>
    </xf>
    <xf numFmtId="164" fontId="6" fillId="0" borderId="6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left"/>
    </xf>
    <xf numFmtId="165" fontId="2" fillId="0" borderId="12" xfId="2" applyNumberFormat="1" applyFont="1" applyBorder="1" applyAlignment="1">
      <alignment horizontal="center"/>
    </xf>
    <xf numFmtId="164" fontId="2" fillId="0" borderId="7" xfId="1" applyNumberFormat="1" applyFont="1" applyFill="1" applyBorder="1"/>
    <xf numFmtId="164" fontId="2" fillId="0" borderId="8" xfId="1" applyNumberFormat="1" applyFont="1" applyFill="1" applyBorder="1"/>
    <xf numFmtId="164" fontId="2" fillId="0" borderId="10" xfId="1" applyNumberFormat="1" applyFont="1" applyBorder="1"/>
    <xf numFmtId="164" fontId="2" fillId="0" borderId="7" xfId="1" applyNumberFormat="1" applyFont="1" applyBorder="1"/>
    <xf numFmtId="164" fontId="5" fillId="0" borderId="8" xfId="1" applyNumberFormat="1" applyFont="1" applyBorder="1"/>
    <xf numFmtId="165" fontId="2" fillId="0" borderId="10" xfId="2" applyNumberFormat="1" applyFont="1" applyBorder="1" applyAlignment="1">
      <alignment horizontal="center"/>
    </xf>
    <xf numFmtId="164" fontId="2" fillId="0" borderId="6" xfId="1" applyNumberFormat="1" applyFont="1" applyFill="1" applyBorder="1"/>
    <xf numFmtId="164" fontId="3" fillId="4" borderId="5" xfId="1" applyNumberFormat="1" applyFont="1" applyFill="1" applyBorder="1"/>
    <xf numFmtId="164" fontId="3" fillId="4" borderId="12" xfId="1" applyNumberFormat="1" applyFont="1" applyFill="1" applyBorder="1"/>
    <xf numFmtId="164" fontId="3" fillId="4" borderId="6" xfId="1" applyNumberFormat="1" applyFont="1" applyFill="1" applyBorder="1"/>
    <xf numFmtId="164" fontId="5" fillId="4" borderId="0" xfId="1" applyNumberFormat="1" applyFont="1" applyFill="1" applyBorder="1"/>
    <xf numFmtId="165" fontId="3" fillId="4" borderId="12" xfId="2" applyNumberFormat="1" applyFont="1" applyFill="1" applyBorder="1" applyAlignment="1">
      <alignment horizontal="center"/>
    </xf>
    <xf numFmtId="164" fontId="3" fillId="0" borderId="0" xfId="1" applyNumberFormat="1" applyFont="1" applyFill="1"/>
    <xf numFmtId="164" fontId="2" fillId="0" borderId="0" xfId="1" applyNumberFormat="1" applyFont="1" applyBorder="1"/>
    <xf numFmtId="164" fontId="3" fillId="0" borderId="5" xfId="1" applyNumberFormat="1" applyFont="1" applyFill="1" applyBorder="1" applyAlignment="1">
      <alignment horizontal="left" indent="1"/>
    </xf>
    <xf numFmtId="164" fontId="5" fillId="0" borderId="8" xfId="1" applyNumberFormat="1" applyFont="1" applyFill="1" applyBorder="1"/>
    <xf numFmtId="164" fontId="2" fillId="0" borderId="5" xfId="1" applyNumberFormat="1" applyFont="1" applyFill="1" applyBorder="1" applyAlignment="1">
      <alignment horizontal="left" indent="1"/>
    </xf>
    <xf numFmtId="164" fontId="2" fillId="0" borderId="0" xfId="1" applyNumberFormat="1" applyFont="1" applyFill="1" applyBorder="1" applyAlignment="1">
      <alignment horizontal="left" indent="1"/>
    </xf>
    <xf numFmtId="164" fontId="2" fillId="0" borderId="12" xfId="1" applyNumberFormat="1" applyFont="1" applyFill="1" applyBorder="1"/>
    <xf numFmtId="164" fontId="5" fillId="0" borderId="0" xfId="1" applyNumberFormat="1" applyFont="1" applyBorder="1" applyAlignment="1">
      <alignment horizontal="left"/>
    </xf>
    <xf numFmtId="164" fontId="2" fillId="0" borderId="5" xfId="1" applyNumberFormat="1" applyFont="1" applyBorder="1" applyAlignment="1">
      <alignment horizontal="left" indent="1"/>
    </xf>
    <xf numFmtId="164" fontId="2" fillId="0" borderId="0" xfId="1" applyNumberFormat="1" applyFont="1" applyBorder="1" applyAlignment="1">
      <alignment horizontal="left" indent="1"/>
    </xf>
    <xf numFmtId="164" fontId="2" fillId="0" borderId="0" xfId="1" applyNumberFormat="1" applyFont="1" applyBorder="1" applyAlignment="1">
      <alignment horizontal="left"/>
    </xf>
    <xf numFmtId="164" fontId="2" fillId="0" borderId="12" xfId="1" applyNumberFormat="1" applyFont="1" applyBorder="1" applyAlignment="1">
      <alignment horizontal="left"/>
    </xf>
    <xf numFmtId="164" fontId="3" fillId="0" borderId="0" xfId="1" applyNumberFormat="1" applyFont="1" applyFill="1" applyBorder="1" applyAlignment="1">
      <alignment horizontal="left" indent="1"/>
    </xf>
    <xf numFmtId="164" fontId="3" fillId="0" borderId="12" xfId="1" applyNumberFormat="1" applyFont="1" applyFill="1" applyBorder="1"/>
    <xf numFmtId="164" fontId="5" fillId="0" borderId="0" xfId="1" applyNumberFormat="1" applyFont="1" applyFill="1" applyBorder="1"/>
    <xf numFmtId="165" fontId="3" fillId="0" borderId="12" xfId="2" applyNumberFormat="1" applyFont="1" applyFill="1" applyBorder="1" applyAlignment="1">
      <alignment horizontal="center"/>
    </xf>
    <xf numFmtId="165" fontId="2" fillId="0" borderId="12" xfId="2" applyNumberFormat="1" applyFont="1" applyFill="1" applyBorder="1" applyAlignment="1">
      <alignment horizontal="center"/>
    </xf>
    <xf numFmtId="164" fontId="3" fillId="0" borderId="10" xfId="1" applyNumberFormat="1" applyFont="1" applyBorder="1" applyAlignment="1">
      <alignment horizontal="left"/>
    </xf>
    <xf numFmtId="164" fontId="3" fillId="0" borderId="7" xfId="1" applyNumberFormat="1" applyFont="1" applyBorder="1" applyAlignment="1">
      <alignment horizontal="left"/>
    </xf>
    <xf numFmtId="164" fontId="3" fillId="0" borderId="9" xfId="1" applyNumberFormat="1" applyFont="1" applyBorder="1" applyAlignment="1">
      <alignment horizontal="left"/>
    </xf>
    <xf numFmtId="164" fontId="3" fillId="0" borderId="8" xfId="1" applyNumberFormat="1" applyFont="1" applyBorder="1" applyAlignment="1">
      <alignment horizontal="left"/>
    </xf>
    <xf numFmtId="165" fontId="3" fillId="0" borderId="10" xfId="2" applyNumberFormat="1" applyFont="1" applyBorder="1" applyAlignment="1">
      <alignment horizontal="center"/>
    </xf>
    <xf numFmtId="165" fontId="3" fillId="0" borderId="12" xfId="2" applyNumberFormat="1" applyFont="1" applyBorder="1" applyAlignment="1">
      <alignment horizontal="center"/>
    </xf>
    <xf numFmtId="164" fontId="2" fillId="0" borderId="14" xfId="1" applyNumberFormat="1" applyFont="1" applyFill="1" applyBorder="1"/>
    <xf numFmtId="164" fontId="2" fillId="0" borderId="12" xfId="1" applyNumberFormat="1" applyFont="1" applyFill="1" applyBorder="1" applyAlignment="1">
      <alignment horizontal="left"/>
    </xf>
    <xf numFmtId="164" fontId="2" fillId="0" borderId="7" xfId="1" applyNumberFormat="1" applyFont="1" applyFill="1" applyBorder="1" applyAlignment="1">
      <alignment horizontal="left"/>
    </xf>
    <xf numFmtId="164" fontId="3" fillId="4" borderId="15" xfId="1" applyNumberFormat="1" applyFont="1" applyFill="1" applyBorder="1" applyAlignment="1">
      <alignment vertical="center"/>
    </xf>
    <xf numFmtId="164" fontId="3" fillId="4" borderId="16" xfId="1" applyNumberFormat="1" applyFont="1" applyFill="1" applyBorder="1" applyAlignment="1">
      <alignment vertical="center"/>
    </xf>
    <xf numFmtId="164" fontId="3" fillId="4" borderId="17" xfId="1" applyNumberFormat="1" applyFont="1" applyFill="1" applyBorder="1" applyAlignment="1">
      <alignment vertical="center"/>
    </xf>
    <xf numFmtId="164" fontId="3" fillId="4" borderId="18" xfId="1" applyNumberFormat="1" applyFont="1" applyFill="1" applyBorder="1" applyAlignment="1">
      <alignment vertical="center"/>
    </xf>
    <xf numFmtId="165" fontId="3" fillId="4" borderId="16" xfId="2" applyNumberFormat="1" applyFont="1" applyFill="1" applyBorder="1" applyAlignment="1">
      <alignment horizontal="center" vertical="center"/>
    </xf>
    <xf numFmtId="164" fontId="7" fillId="5" borderId="0" xfId="1" applyNumberFormat="1" applyFont="1" applyFill="1" applyBorder="1" applyAlignment="1"/>
    <xf numFmtId="164" fontId="3" fillId="5" borderId="0" xfId="1" applyNumberFormat="1" applyFont="1" applyFill="1" applyBorder="1" applyAlignment="1">
      <alignment vertical="center"/>
    </xf>
    <xf numFmtId="165" fontId="3" fillId="5" borderId="0" xfId="2" applyNumberFormat="1" applyFont="1" applyFill="1" applyBorder="1" applyAlignment="1">
      <alignment horizontal="center" vertical="center"/>
    </xf>
    <xf numFmtId="43" fontId="3" fillId="5" borderId="0" xfId="1" applyFont="1" applyFill="1" applyBorder="1" applyAlignment="1">
      <alignment horizontal="center" wrapText="1"/>
    </xf>
    <xf numFmtId="164" fontId="2" fillId="5" borderId="0" xfId="1" applyNumberFormat="1" applyFont="1" applyFill="1"/>
    <xf numFmtId="164" fontId="7" fillId="5" borderId="0" xfId="1" applyNumberFormat="1" applyFont="1" applyFill="1" applyBorder="1" applyAlignment="1">
      <alignment horizontal="left" indent="1"/>
    </xf>
    <xf numFmtId="164" fontId="2" fillId="5" borderId="0" xfId="1" applyNumberFormat="1" applyFont="1" applyFill="1" applyBorder="1" applyAlignment="1">
      <alignment horizontal="left" indent="1"/>
    </xf>
    <xf numFmtId="165" fontId="2" fillId="5" borderId="0" xfId="2" applyNumberFormat="1" applyFont="1" applyFill="1" applyBorder="1" applyAlignment="1">
      <alignment horizontal="left" indent="1"/>
    </xf>
    <xf numFmtId="164" fontId="3" fillId="5" borderId="0" xfId="1" applyNumberFormat="1" applyFont="1" applyFill="1" applyBorder="1" applyAlignment="1">
      <alignment horizontal="left" wrapText="1" indent="1"/>
    </xf>
    <xf numFmtId="164" fontId="2" fillId="5" borderId="0" xfId="1" applyNumberFormat="1" applyFont="1" applyFill="1" applyAlignment="1">
      <alignment horizontal="left" indent="1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3" fillId="2" borderId="0" xfId="3" applyFont="1" applyFill="1" applyAlignment="1"/>
    <xf numFmtId="164" fontId="3" fillId="2" borderId="0" xfId="1" applyNumberFormat="1" applyFont="1" applyFill="1" applyAlignment="1"/>
    <xf numFmtId="164" fontId="3" fillId="2" borderId="0" xfId="1" applyNumberFormat="1" applyFont="1" applyFill="1" applyBorder="1" applyAlignment="1">
      <alignment horizontal="left" vertical="justify" wrapText="1"/>
    </xf>
    <xf numFmtId="164" fontId="3" fillId="2" borderId="0" xfId="3" applyNumberFormat="1" applyFont="1" applyFill="1" applyBorder="1" applyAlignment="1">
      <alignment horizontal="left" wrapText="1"/>
    </xf>
    <xf numFmtId="165" fontId="3" fillId="2" borderId="0" xfId="2" applyNumberFormat="1" applyFont="1" applyFill="1" applyBorder="1" applyAlignment="1">
      <alignment horizontal="center" wrapText="1"/>
    </xf>
    <xf numFmtId="164" fontId="3" fillId="2" borderId="0" xfId="1" applyNumberFormat="1" applyFont="1" applyFill="1" applyBorder="1" applyAlignment="1">
      <alignment horizontal="right" vertical="justify" wrapText="1"/>
    </xf>
    <xf numFmtId="0" fontId="2" fillId="0" borderId="0" xfId="3" applyFont="1" applyFill="1" applyBorder="1" applyAlignment="1"/>
    <xf numFmtId="164" fontId="2" fillId="0" borderId="0" xfId="1" applyNumberFormat="1" applyFont="1" applyFill="1" applyAlignment="1"/>
    <xf numFmtId="0" fontId="2" fillId="0" borderId="0" xfId="3" applyFont="1" applyFill="1" applyAlignment="1"/>
    <xf numFmtId="164" fontId="2" fillId="2" borderId="0" xfId="3" applyNumberFormat="1" applyFont="1" applyFill="1" applyAlignment="1"/>
    <xf numFmtId="43" fontId="3" fillId="2" borderId="0" xfId="1" applyFont="1" applyFill="1" applyBorder="1" applyAlignment="1">
      <alignment horizontal="left" vertical="justify" wrapText="1"/>
    </xf>
    <xf numFmtId="165" fontId="3" fillId="2" borderId="0" xfId="2" applyNumberFormat="1" applyFont="1" applyFill="1" applyBorder="1" applyAlignment="1">
      <alignment horizontal="center" vertical="justify" wrapText="1"/>
    </xf>
    <xf numFmtId="164" fontId="2" fillId="2" borderId="0" xfId="1" applyNumberFormat="1" applyFont="1" applyFill="1" applyAlignment="1"/>
    <xf numFmtId="164" fontId="2" fillId="2" borderId="0" xfId="1" applyNumberFormat="1" applyFont="1" applyFill="1" applyBorder="1" applyAlignment="1"/>
    <xf numFmtId="164" fontId="3" fillId="2" borderId="0" xfId="1" applyNumberFormat="1" applyFont="1" applyFill="1" applyBorder="1" applyAlignment="1"/>
    <xf numFmtId="165" fontId="3" fillId="2" borderId="0" xfId="2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/>
    <xf numFmtId="0" fontId="2" fillId="4" borderId="0" xfId="3" applyFont="1" applyFill="1"/>
    <xf numFmtId="0" fontId="2" fillId="0" borderId="0" xfId="3" applyFont="1" applyFill="1"/>
    <xf numFmtId="0" fontId="3" fillId="0" borderId="2" xfId="3" applyFont="1" applyFill="1" applyBorder="1" applyAlignment="1">
      <alignment wrapText="1"/>
    </xf>
    <xf numFmtId="164" fontId="3" fillId="0" borderId="2" xfId="1" applyNumberFormat="1" applyFont="1" applyFill="1" applyBorder="1" applyAlignment="1">
      <alignment wrapText="1"/>
    </xf>
    <xf numFmtId="164" fontId="3" fillId="0" borderId="4" xfId="1" applyNumberFormat="1" applyFont="1" applyFill="1" applyBorder="1" applyAlignment="1">
      <alignment wrapText="1"/>
    </xf>
    <xf numFmtId="164" fontId="3" fillId="0" borderId="1" xfId="1" applyNumberFormat="1" applyFont="1" applyFill="1" applyBorder="1" applyAlignment="1">
      <alignment horizontal="center"/>
    </xf>
    <xf numFmtId="164" fontId="3" fillId="0" borderId="10" xfId="1" applyNumberFormat="1" applyFont="1" applyFill="1" applyBorder="1" applyAlignment="1">
      <alignment horizontal="center"/>
    </xf>
    <xf numFmtId="164" fontId="3" fillId="0" borderId="19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165" fontId="3" fillId="0" borderId="21" xfId="2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left"/>
    </xf>
    <xf numFmtId="164" fontId="3" fillId="0" borderId="6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left"/>
    </xf>
    <xf numFmtId="164" fontId="3" fillId="0" borderId="22" xfId="1" applyNumberFormat="1" applyFont="1" applyBorder="1" applyAlignment="1">
      <alignment horizontal="left"/>
    </xf>
    <xf numFmtId="164" fontId="3" fillId="0" borderId="20" xfId="1" applyNumberFormat="1" applyFont="1" applyBorder="1" applyAlignment="1">
      <alignment horizontal="left"/>
    </xf>
    <xf numFmtId="165" fontId="3" fillId="0" borderId="21" xfId="2" applyNumberFormat="1" applyFont="1" applyBorder="1" applyAlignment="1">
      <alignment horizontal="center"/>
    </xf>
    <xf numFmtId="0" fontId="3" fillId="0" borderId="0" xfId="3" applyFont="1" applyFill="1"/>
    <xf numFmtId="164" fontId="3" fillId="0" borderId="0" xfId="3" applyNumberFormat="1" applyFont="1" applyFill="1"/>
    <xf numFmtId="0" fontId="2" fillId="0" borderId="5" xfId="3" applyFont="1" applyFill="1" applyBorder="1" applyAlignment="1">
      <alignment horizontal="left"/>
    </xf>
    <xf numFmtId="164" fontId="2" fillId="0" borderId="6" xfId="1" applyNumberFormat="1" applyFont="1" applyFill="1" applyBorder="1" applyAlignment="1">
      <alignment horizontal="left"/>
    </xf>
    <xf numFmtId="164" fontId="2" fillId="0" borderId="12" xfId="1" applyNumberFormat="1" applyFont="1" applyBorder="1" applyAlignment="1">
      <alignment horizontal="center"/>
    </xf>
    <xf numFmtId="164" fontId="2" fillId="0" borderId="23" xfId="1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5" fontId="2" fillId="0" borderId="0" xfId="2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164" fontId="2" fillId="0" borderId="25" xfId="1" applyNumberFormat="1" applyFont="1" applyBorder="1" applyAlignment="1">
      <alignment horizontal="center"/>
    </xf>
    <xf numFmtId="165" fontId="2" fillId="0" borderId="8" xfId="2" applyNumberFormat="1" applyFont="1" applyBorder="1" applyAlignment="1">
      <alignment horizontal="center"/>
    </xf>
    <xf numFmtId="164" fontId="2" fillId="0" borderId="0" xfId="3" applyNumberFormat="1" applyFont="1" applyFill="1"/>
    <xf numFmtId="164" fontId="2" fillId="0" borderId="5" xfId="4" applyNumberFormat="1" applyFont="1" applyFill="1" applyBorder="1" applyAlignment="1">
      <alignment horizontal="left"/>
    </xf>
    <xf numFmtId="0" fontId="3" fillId="0" borderId="5" xfId="3" applyFont="1" applyFill="1" applyBorder="1" applyAlignment="1">
      <alignment horizontal="left"/>
    </xf>
    <xf numFmtId="164" fontId="3" fillId="0" borderId="6" xfId="1" applyNumberFormat="1" applyFont="1" applyFill="1" applyBorder="1" applyAlignment="1">
      <alignment horizontal="left"/>
    </xf>
    <xf numFmtId="164" fontId="3" fillId="0" borderId="10" xfId="1" applyNumberFormat="1" applyFont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164" fontId="3" fillId="0" borderId="24" xfId="1" applyNumberFormat="1" applyFont="1" applyBorder="1" applyAlignment="1">
      <alignment horizontal="center"/>
    </xf>
    <xf numFmtId="164" fontId="3" fillId="0" borderId="25" xfId="1" applyNumberFormat="1" applyFont="1" applyBorder="1" applyAlignment="1">
      <alignment horizontal="center"/>
    </xf>
    <xf numFmtId="165" fontId="3" fillId="0" borderId="8" xfId="2" applyNumberFormat="1" applyFont="1" applyBorder="1" applyAlignment="1">
      <alignment horizontal="center"/>
    </xf>
    <xf numFmtId="0" fontId="2" fillId="0" borderId="12" xfId="5" applyFont="1" applyFill="1" applyBorder="1" applyAlignment="1">
      <alignment horizontal="left" indent="1"/>
    </xf>
    <xf numFmtId="164" fontId="2" fillId="0" borderId="12" xfId="1" applyNumberFormat="1" applyFont="1" applyFill="1" applyBorder="1" applyAlignment="1">
      <alignment horizontal="left" indent="1"/>
    </xf>
    <xf numFmtId="164" fontId="2" fillId="0" borderId="6" xfId="1" applyNumberFormat="1" applyFont="1" applyFill="1" applyBorder="1" applyAlignment="1">
      <alignment horizontal="left" indent="1"/>
    </xf>
    <xf numFmtId="0" fontId="2" fillId="0" borderId="12" xfId="5" applyFont="1" applyFill="1" applyBorder="1" applyAlignment="1">
      <alignment horizontal="left" indent="2"/>
    </xf>
    <xf numFmtId="164" fontId="2" fillId="0" borderId="12" xfId="1" applyNumberFormat="1" applyFont="1" applyFill="1" applyBorder="1" applyAlignment="1">
      <alignment horizontal="left" indent="2"/>
    </xf>
    <xf numFmtId="164" fontId="2" fillId="0" borderId="5" xfId="1" applyNumberFormat="1" applyFont="1" applyFill="1" applyBorder="1" applyAlignment="1">
      <alignment horizontal="left" indent="2"/>
    </xf>
    <xf numFmtId="164" fontId="2" fillId="0" borderId="6" xfId="1" applyNumberFormat="1" applyFont="1" applyFill="1" applyBorder="1" applyAlignment="1">
      <alignment horizontal="left" indent="2"/>
    </xf>
    <xf numFmtId="164" fontId="2" fillId="0" borderId="14" xfId="1" applyNumberFormat="1" applyFont="1" applyFill="1" applyBorder="1" applyAlignment="1">
      <alignment horizontal="left"/>
    </xf>
    <xf numFmtId="165" fontId="2" fillId="0" borderId="0" xfId="2" applyNumberFormat="1" applyFont="1" applyFill="1" applyBorder="1" applyAlignment="1">
      <alignment horizontal="center"/>
    </xf>
    <xf numFmtId="0" fontId="2" fillId="0" borderId="5" xfId="3" applyFont="1" applyFill="1" applyBorder="1" applyAlignment="1">
      <alignment horizontal="left" indent="1"/>
    </xf>
    <xf numFmtId="0" fontId="3" fillId="0" borderId="0" xfId="3" applyFont="1" applyFill="1" applyBorder="1"/>
    <xf numFmtId="164" fontId="2" fillId="0" borderId="12" xfId="1" applyNumberFormat="1" applyFont="1" applyFill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164" fontId="2" fillId="0" borderId="14" xfId="1" applyNumberFormat="1" applyFont="1" applyFill="1" applyBorder="1" applyAlignment="1">
      <alignment horizontal="center"/>
    </xf>
    <xf numFmtId="164" fontId="3" fillId="0" borderId="24" xfId="1" applyNumberFormat="1" applyFont="1" applyFill="1" applyBorder="1"/>
    <xf numFmtId="164" fontId="3" fillId="0" borderId="25" xfId="1" applyNumberFormat="1" applyFont="1" applyFill="1" applyBorder="1"/>
    <xf numFmtId="165" fontId="3" fillId="0" borderId="8" xfId="2" applyNumberFormat="1" applyFont="1" applyFill="1" applyBorder="1" applyAlignment="1">
      <alignment horizontal="center"/>
    </xf>
    <xf numFmtId="164" fontId="2" fillId="0" borderId="26" xfId="1" applyNumberFormat="1" applyFont="1" applyFill="1" applyBorder="1" applyAlignment="1">
      <alignment horizontal="left"/>
    </xf>
    <xf numFmtId="164" fontId="2" fillId="0" borderId="26" xfId="1" applyNumberFormat="1" applyFont="1" applyFill="1" applyBorder="1"/>
    <xf numFmtId="164" fontId="2" fillId="0" borderId="24" xfId="1" applyNumberFormat="1" applyFont="1" applyBorder="1"/>
    <xf numFmtId="164" fontId="2" fillId="0" borderId="25" xfId="1" applyNumberFormat="1" applyFont="1" applyBorder="1"/>
    <xf numFmtId="0" fontId="2" fillId="0" borderId="5" xfId="3" applyFont="1" applyFill="1" applyBorder="1"/>
    <xf numFmtId="164" fontId="2" fillId="0" borderId="6" xfId="1" applyNumberFormat="1" applyFont="1" applyBorder="1" applyAlignment="1">
      <alignment horizontal="left"/>
    </xf>
    <xf numFmtId="164" fontId="3" fillId="4" borderId="10" xfId="1" applyNumberFormat="1" applyFont="1" applyFill="1" applyBorder="1"/>
    <xf numFmtId="164" fontId="3" fillId="4" borderId="24" xfId="1" applyNumberFormat="1" applyFont="1" applyFill="1" applyBorder="1"/>
    <xf numFmtId="164" fontId="3" fillId="4" borderId="25" xfId="1" applyNumberFormat="1" applyFont="1" applyFill="1" applyBorder="1"/>
    <xf numFmtId="165" fontId="3" fillId="4" borderId="8" xfId="2" applyNumberFormat="1" applyFont="1" applyFill="1" applyBorder="1" applyAlignment="1">
      <alignment horizontal="center"/>
    </xf>
    <xf numFmtId="164" fontId="3" fillId="0" borderId="23" xfId="1" applyNumberFormat="1" applyFont="1" applyFill="1" applyBorder="1"/>
    <xf numFmtId="164" fontId="3" fillId="0" borderId="14" xfId="1" applyNumberFormat="1" applyFont="1" applyFill="1" applyBorder="1"/>
    <xf numFmtId="165" fontId="3" fillId="0" borderId="0" xfId="2" applyNumberFormat="1" applyFont="1" applyFill="1" applyBorder="1" applyAlignment="1">
      <alignment horizontal="center"/>
    </xf>
    <xf numFmtId="164" fontId="3" fillId="4" borderId="9" xfId="1" applyNumberFormat="1" applyFont="1" applyFill="1" applyBorder="1"/>
    <xf numFmtId="0" fontId="3" fillId="0" borderId="5" xfId="3" applyFont="1" applyFill="1" applyBorder="1" applyAlignment="1">
      <alignment wrapText="1"/>
    </xf>
    <xf numFmtId="164" fontId="3" fillId="0" borderId="7" xfId="1" applyNumberFormat="1" applyFont="1" applyFill="1" applyBorder="1" applyAlignment="1">
      <alignment horizontal="left"/>
    </xf>
    <xf numFmtId="164" fontId="3" fillId="0" borderId="9" xfId="1" applyNumberFormat="1" applyFont="1" applyFill="1" applyBorder="1" applyAlignment="1">
      <alignment horizontal="left"/>
    </xf>
    <xf numFmtId="164" fontId="3" fillId="0" borderId="5" xfId="1" applyNumberFormat="1" applyFont="1" applyBorder="1" applyAlignment="1">
      <alignment horizontal="left" indent="1"/>
    </xf>
    <xf numFmtId="164" fontId="3" fillId="0" borderId="11" xfId="1" applyNumberFormat="1" applyFont="1" applyBorder="1" applyAlignment="1">
      <alignment horizontal="left"/>
    </xf>
    <xf numFmtId="164" fontId="3" fillId="0" borderId="27" xfId="1" applyNumberFormat="1" applyFont="1" applyBorder="1" applyAlignment="1">
      <alignment horizontal="left"/>
    </xf>
    <xf numFmtId="165" fontId="3" fillId="0" borderId="27" xfId="2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5" fontId="2" fillId="0" borderId="6" xfId="2" applyNumberFormat="1" applyFont="1" applyBorder="1" applyAlignment="1">
      <alignment horizontal="center"/>
    </xf>
    <xf numFmtId="164" fontId="2" fillId="0" borderId="5" xfId="6" applyNumberFormat="1" applyFont="1" applyFill="1" applyBorder="1" applyAlignment="1">
      <alignment horizontal="left"/>
    </xf>
    <xf numFmtId="164" fontId="2" fillId="0" borderId="5" xfId="6" applyNumberFormat="1" applyFont="1" applyBorder="1" applyAlignment="1">
      <alignment horizontal="center"/>
    </xf>
    <xf numFmtId="164" fontId="8" fillId="0" borderId="5" xfId="6" applyNumberFormat="1" applyFont="1" applyFill="1" applyBorder="1" applyAlignment="1">
      <alignment horizontal="left"/>
    </xf>
    <xf numFmtId="164" fontId="8" fillId="0" borderId="5" xfId="6" applyNumberFormat="1" applyFont="1" applyBorder="1" applyAlignment="1">
      <alignment horizontal="center"/>
    </xf>
    <xf numFmtId="164" fontId="2" fillId="0" borderId="9" xfId="1" applyNumberFormat="1" applyFont="1" applyFill="1" applyBorder="1" applyAlignment="1">
      <alignment horizontal="left"/>
    </xf>
    <xf numFmtId="165" fontId="2" fillId="0" borderId="9" xfId="2" applyNumberFormat="1" applyFont="1" applyBorder="1" applyAlignment="1">
      <alignment horizontal="center"/>
    </xf>
    <xf numFmtId="164" fontId="2" fillId="0" borderId="5" xfId="4" applyNumberFormat="1" applyFont="1" applyFill="1" applyBorder="1" applyAlignment="1">
      <alignment horizontal="left" indent="1"/>
    </xf>
    <xf numFmtId="0" fontId="3" fillId="0" borderId="5" xfId="3" applyFont="1" applyFill="1" applyBorder="1" applyAlignment="1">
      <alignment horizontal="left" indent="1"/>
    </xf>
    <xf numFmtId="164" fontId="3" fillId="0" borderId="7" xfId="1" applyNumberFormat="1" applyFont="1" applyBorder="1" applyAlignment="1">
      <alignment horizontal="center"/>
    </xf>
    <xf numFmtId="165" fontId="3" fillId="0" borderId="9" xfId="2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164" fontId="2" fillId="0" borderId="2" xfId="1" applyNumberFormat="1" applyFont="1" applyFill="1" applyBorder="1" applyAlignment="1">
      <alignment horizontal="left"/>
    </xf>
    <xf numFmtId="0" fontId="2" fillId="0" borderId="0" xfId="3" applyFont="1" applyBorder="1" applyAlignment="1">
      <alignment horizontal="left" indent="1"/>
    </xf>
    <xf numFmtId="164" fontId="2" fillId="0" borderId="6" xfId="1" applyNumberFormat="1" applyFont="1" applyBorder="1"/>
    <xf numFmtId="165" fontId="2" fillId="0" borderId="6" xfId="2" applyNumberFormat="1" applyFont="1" applyFill="1" applyBorder="1" applyAlignment="1">
      <alignment horizontal="center"/>
    </xf>
    <xf numFmtId="164" fontId="8" fillId="0" borderId="5" xfId="1" applyNumberFormat="1" applyFont="1" applyFill="1" applyBorder="1" applyAlignment="1">
      <alignment horizontal="left"/>
    </xf>
    <xf numFmtId="0" fontId="2" fillId="0" borderId="5" xfId="3" applyFont="1" applyFill="1" applyBorder="1" applyAlignment="1">
      <alignment horizontal="left" indent="2"/>
    </xf>
    <xf numFmtId="164" fontId="3" fillId="0" borderId="5" xfId="1" applyNumberFormat="1" applyFont="1" applyFill="1" applyBorder="1" applyAlignment="1">
      <alignment wrapText="1"/>
    </xf>
    <xf numFmtId="164" fontId="3" fillId="0" borderId="6" xfId="1" applyNumberFormat="1" applyFont="1" applyFill="1" applyBorder="1" applyAlignment="1">
      <alignment wrapText="1"/>
    </xf>
    <xf numFmtId="164" fontId="3" fillId="0" borderId="14" xfId="1" applyNumberFormat="1" applyFont="1" applyBorder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0" fontId="3" fillId="0" borderId="5" xfId="3" applyFont="1" applyFill="1" applyBorder="1" applyAlignment="1">
      <alignment horizontal="left" wrapText="1"/>
    </xf>
    <xf numFmtId="164" fontId="3" fillId="0" borderId="5" xfId="1" applyNumberFormat="1" applyFont="1" applyFill="1" applyBorder="1" applyAlignment="1">
      <alignment horizontal="left" wrapText="1"/>
    </xf>
    <xf numFmtId="164" fontId="3" fillId="0" borderId="6" xfId="1" applyNumberFormat="1" applyFont="1" applyFill="1" applyBorder="1" applyAlignment="1">
      <alignment horizontal="left" wrapText="1"/>
    </xf>
    <xf numFmtId="164" fontId="2" fillId="0" borderId="14" xfId="1" applyNumberFormat="1" applyFont="1" applyBorder="1" applyAlignment="1">
      <alignment horizontal="left" indent="1"/>
    </xf>
    <xf numFmtId="0" fontId="3" fillId="0" borderId="15" xfId="3" applyFont="1" applyFill="1" applyBorder="1" applyAlignment="1">
      <alignment horizontal="center"/>
    </xf>
    <xf numFmtId="164" fontId="3" fillId="4" borderId="15" xfId="1" applyNumberFormat="1" applyFont="1" applyFill="1" applyBorder="1" applyAlignment="1">
      <alignment horizontal="left"/>
    </xf>
    <xf numFmtId="164" fontId="3" fillId="3" borderId="17" xfId="1" applyNumberFormat="1" applyFont="1" applyFill="1" applyBorder="1" applyAlignment="1">
      <alignment horizontal="left"/>
    </xf>
    <xf numFmtId="164" fontId="3" fillId="3" borderId="16" xfId="3" applyNumberFormat="1" applyFont="1" applyFill="1" applyBorder="1"/>
    <xf numFmtId="164" fontId="3" fillId="3" borderId="28" xfId="3" applyNumberFormat="1" applyFont="1" applyFill="1" applyBorder="1"/>
    <xf numFmtId="164" fontId="3" fillId="3" borderId="29" xfId="3" applyNumberFormat="1" applyFont="1" applyFill="1" applyBorder="1"/>
    <xf numFmtId="165" fontId="3" fillId="3" borderId="18" xfId="2" applyNumberFormat="1" applyFont="1" applyFill="1" applyBorder="1" applyAlignment="1">
      <alignment horizontal="center"/>
    </xf>
    <xf numFmtId="0" fontId="2" fillId="3" borderId="0" xfId="3" applyFont="1" applyFill="1"/>
    <xf numFmtId="164" fontId="3" fillId="3" borderId="29" xfId="1" applyNumberFormat="1" applyFont="1" applyFill="1" applyBorder="1"/>
    <xf numFmtId="0" fontId="3" fillId="0" borderId="0" xfId="3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164" fontId="3" fillId="0" borderId="0" xfId="3" applyNumberFormat="1" applyFont="1" applyFill="1" applyBorder="1"/>
    <xf numFmtId="0" fontId="2" fillId="0" borderId="0" xfId="3" applyFont="1"/>
    <xf numFmtId="164" fontId="2" fillId="0" borderId="0" xfId="1" applyNumberFormat="1" applyFont="1"/>
    <xf numFmtId="0" fontId="2" fillId="0" borderId="0" xfId="3" applyFont="1" applyBorder="1"/>
    <xf numFmtId="165" fontId="2" fillId="0" borderId="0" xfId="2" applyNumberFormat="1" applyFont="1" applyAlignment="1">
      <alignment horizontal="center"/>
    </xf>
    <xf numFmtId="164" fontId="3" fillId="2" borderId="0" xfId="1" quotePrefix="1" applyNumberFormat="1" applyFont="1" applyFill="1" applyAlignment="1">
      <alignment horizontal="left"/>
    </xf>
    <xf numFmtId="164" fontId="2" fillId="2" borderId="0" xfId="1" applyNumberFormat="1" applyFont="1" applyFill="1"/>
    <xf numFmtId="164" fontId="3" fillId="2" borderId="0" xfId="1" applyNumberFormat="1" applyFont="1" applyFill="1"/>
    <xf numFmtId="164" fontId="3" fillId="2" borderId="0" xfId="1" applyNumberFormat="1" applyFont="1" applyFill="1" applyAlignment="1">
      <alignment horizontal="left"/>
    </xf>
    <xf numFmtId="164" fontId="9" fillId="2" borderId="0" xfId="1" applyNumberFormat="1" applyFont="1" applyFill="1"/>
    <xf numFmtId="164" fontId="2" fillId="2" borderId="0" xfId="1" applyNumberFormat="1" applyFont="1" applyFill="1" applyBorder="1" applyAlignment="1">
      <alignment horizontal="left"/>
    </xf>
    <xf numFmtId="164" fontId="2" fillId="0" borderId="0" xfId="1" applyNumberFormat="1" applyFont="1" applyFill="1" applyAlignment="1">
      <alignment vertical="center"/>
    </xf>
    <xf numFmtId="164" fontId="2" fillId="0" borderId="13" xfId="1" applyNumberFormat="1" applyFont="1" applyBorder="1"/>
    <xf numFmtId="164" fontId="2" fillId="0" borderId="12" xfId="1" quotePrefix="1" applyNumberFormat="1" applyFont="1" applyFill="1" applyBorder="1" applyAlignment="1">
      <alignment horizontal="left"/>
    </xf>
    <xf numFmtId="164" fontId="2" fillId="0" borderId="12" xfId="1" quotePrefix="1" applyNumberFormat="1" applyFont="1" applyFill="1" applyBorder="1" applyAlignment="1">
      <alignment horizontal="left" indent="2"/>
    </xf>
    <xf numFmtId="164" fontId="2" fillId="0" borderId="12" xfId="1" applyNumberFormat="1" applyFont="1" applyFill="1" applyBorder="1" applyAlignment="1">
      <alignment wrapText="1"/>
    </xf>
    <xf numFmtId="0" fontId="3" fillId="2" borderId="0" xfId="3" quotePrefix="1" applyFont="1" applyFill="1" applyAlignment="1">
      <alignment horizontal="left"/>
    </xf>
    <xf numFmtId="0" fontId="2" fillId="2" borderId="0" xfId="3" applyFont="1" applyFill="1"/>
    <xf numFmtId="0" fontId="3" fillId="2" borderId="0" xfId="3" applyFont="1" applyFill="1" applyAlignment="1">
      <alignment horizontal="left"/>
    </xf>
    <xf numFmtId="164" fontId="3" fillId="2" borderId="0" xfId="3" applyNumberFormat="1" applyFont="1" applyFill="1" applyAlignment="1">
      <alignment horizontal="left"/>
    </xf>
    <xf numFmtId="164" fontId="3" fillId="2" borderId="0" xfId="3" quotePrefix="1" applyNumberFormat="1" applyFont="1" applyFill="1" applyAlignment="1">
      <alignment horizontal="left"/>
    </xf>
    <xf numFmtId="0" fontId="3" fillId="4" borderId="9" xfId="3" applyFont="1" applyFill="1" applyBorder="1" applyAlignment="1">
      <alignment horizontal="center" vertical="center"/>
    </xf>
    <xf numFmtId="0" fontId="3" fillId="4" borderId="10" xfId="3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left"/>
    </xf>
    <xf numFmtId="164" fontId="2" fillId="0" borderId="4" xfId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vertical="center"/>
    </xf>
    <xf numFmtId="0" fontId="2" fillId="0" borderId="0" xfId="3" applyFont="1" applyFill="1" applyBorder="1"/>
    <xf numFmtId="164" fontId="2" fillId="0" borderId="8" xfId="1" applyNumberFormat="1" applyFont="1" applyBorder="1"/>
    <xf numFmtId="164" fontId="2" fillId="0" borderId="9" xfId="1" applyNumberFormat="1" applyFont="1" applyBorder="1"/>
    <xf numFmtId="164" fontId="2" fillId="0" borderId="10" xfId="1" applyNumberFormat="1" applyFont="1" applyFill="1" applyBorder="1"/>
    <xf numFmtId="164" fontId="2" fillId="0" borderId="8" xfId="1" applyNumberFormat="1" applyFont="1" applyFill="1" applyBorder="1" applyAlignment="1">
      <alignment horizontal="left"/>
    </xf>
    <xf numFmtId="164" fontId="2" fillId="0" borderId="10" xfId="1" applyNumberFormat="1" applyFont="1" applyFill="1" applyBorder="1" applyAlignment="1">
      <alignment horizontal="left"/>
    </xf>
    <xf numFmtId="0" fontId="9" fillId="0" borderId="0" xfId="3" applyFont="1" applyFill="1"/>
    <xf numFmtId="164" fontId="2" fillId="0" borderId="6" xfId="1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0" fontId="2" fillId="0" borderId="0" xfId="3" quotePrefix="1" applyFont="1" applyFill="1" applyBorder="1" applyAlignment="1">
      <alignment horizontal="left"/>
    </xf>
    <xf numFmtId="164" fontId="12" fillId="0" borderId="0" xfId="3" applyNumberFormat="1" applyFont="1"/>
    <xf numFmtId="0" fontId="12" fillId="0" borderId="0" xfId="3" applyFont="1"/>
    <xf numFmtId="164" fontId="2" fillId="0" borderId="0" xfId="1" applyNumberFormat="1" applyFont="1" applyFill="1" applyAlignment="1">
      <alignment vertical="center" wrapText="1"/>
    </xf>
    <xf numFmtId="164" fontId="3" fillId="2" borderId="0" xfId="4" applyNumberFormat="1" applyFont="1" applyFill="1"/>
    <xf numFmtId="164" fontId="2" fillId="2" borderId="0" xfId="4" applyNumberFormat="1" applyFont="1" applyFill="1"/>
    <xf numFmtId="164" fontId="3" fillId="5" borderId="0" xfId="4" applyNumberFormat="1" applyFont="1" applyFill="1"/>
    <xf numFmtId="164" fontId="13" fillId="2" borderId="0" xfId="4" applyNumberFormat="1" applyFont="1" applyFill="1"/>
    <xf numFmtId="164" fontId="2" fillId="5" borderId="0" xfId="4" applyNumberFormat="1" applyFont="1" applyFill="1"/>
    <xf numFmtId="164" fontId="14" fillId="2" borderId="0" xfId="4" applyNumberFormat="1" applyFont="1" applyFill="1"/>
    <xf numFmtId="164" fontId="4" fillId="2" borderId="0" xfId="4" applyNumberFormat="1" applyFont="1" applyFill="1"/>
    <xf numFmtId="164" fontId="3" fillId="5" borderId="0" xfId="4" applyNumberFormat="1" applyFont="1" applyFill="1" applyBorder="1" applyAlignment="1">
      <alignment horizontal="center" vertical="center"/>
    </xf>
    <xf numFmtId="164" fontId="3" fillId="7" borderId="1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vertical="center"/>
    </xf>
    <xf numFmtId="164" fontId="2" fillId="0" borderId="0" xfId="4" applyNumberFormat="1" applyFont="1"/>
    <xf numFmtId="164" fontId="3" fillId="0" borderId="5" xfId="4" applyNumberFormat="1" applyFont="1" applyFill="1" applyBorder="1" applyAlignment="1">
      <alignment horizontal="left" vertical="center"/>
    </xf>
    <xf numFmtId="164" fontId="3" fillId="0" borderId="21" xfId="4" applyNumberFormat="1" applyFont="1" applyFill="1" applyBorder="1" applyAlignment="1">
      <alignment horizontal="center" vertical="center"/>
    </xf>
    <xf numFmtId="164" fontId="3" fillId="0" borderId="27" xfId="4" applyNumberFormat="1" applyFont="1" applyFill="1" applyBorder="1" applyAlignment="1">
      <alignment horizontal="center" vertical="center"/>
    </xf>
    <xf numFmtId="164" fontId="3" fillId="0" borderId="5" xfId="4" applyNumberFormat="1" applyFont="1" applyFill="1" applyBorder="1" applyAlignment="1">
      <alignment horizontal="center" vertical="center"/>
    </xf>
    <xf numFmtId="164" fontId="3" fillId="0" borderId="6" xfId="4" applyNumberFormat="1" applyFont="1" applyFill="1" applyBorder="1" applyAlignment="1">
      <alignment horizontal="center" vertical="center"/>
    </xf>
    <xf numFmtId="164" fontId="3" fillId="0" borderId="12" xfId="4" applyNumberFormat="1" applyFont="1" applyFill="1" applyBorder="1" applyAlignment="1">
      <alignment horizontal="center" vertical="center"/>
    </xf>
    <xf numFmtId="164" fontId="2" fillId="0" borderId="0" xfId="4" applyNumberFormat="1" applyFont="1" applyFill="1"/>
    <xf numFmtId="164" fontId="3" fillId="0" borderId="5" xfId="4" applyNumberFormat="1" applyFont="1" applyFill="1" applyBorder="1" applyAlignment="1">
      <alignment horizontal="left" vertical="center" indent="1"/>
    </xf>
    <xf numFmtId="164" fontId="3" fillId="0" borderId="0" xfId="4" applyNumberFormat="1" applyFont="1" applyFill="1" applyBorder="1" applyAlignment="1">
      <alignment vertical="center"/>
    </xf>
    <xf numFmtId="164" fontId="3" fillId="0" borderId="3" xfId="4" applyNumberFormat="1" applyFont="1" applyFill="1" applyBorder="1" applyAlignment="1">
      <alignment vertical="center"/>
    </xf>
    <xf numFmtId="164" fontId="3" fillId="0" borderId="4" xfId="4" applyNumberFormat="1" applyFont="1" applyFill="1" applyBorder="1" applyAlignment="1">
      <alignment vertical="center"/>
    </xf>
    <xf numFmtId="164" fontId="3" fillId="0" borderId="0" xfId="4" applyNumberFormat="1" applyFont="1" applyFill="1" applyBorder="1" applyAlignment="1">
      <alignment vertical="top"/>
    </xf>
    <xf numFmtId="164" fontId="2" fillId="0" borderId="6" xfId="4" applyNumberFormat="1" applyFont="1" applyFill="1" applyBorder="1" applyAlignment="1">
      <alignment horizontal="left" vertical="center" wrapText="1"/>
    </xf>
    <xf numFmtId="164" fontId="2" fillId="0" borderId="12" xfId="4" applyNumberFormat="1" applyFont="1" applyFill="1" applyBorder="1" applyAlignment="1">
      <alignment vertical="top" wrapText="1"/>
    </xf>
    <xf numFmtId="164" fontId="3" fillId="0" borderId="0" xfId="4" applyNumberFormat="1" applyFont="1" applyAlignment="1"/>
    <xf numFmtId="164" fontId="3" fillId="0" borderId="6" xfId="4" applyNumberFormat="1" applyFont="1" applyFill="1" applyBorder="1" applyAlignment="1">
      <alignment vertical="center"/>
    </xf>
    <xf numFmtId="164" fontId="3" fillId="0" borderId="5" xfId="4" applyNumberFormat="1" applyFont="1" applyFill="1" applyBorder="1" applyAlignment="1">
      <alignment horizontal="left" vertical="top" indent="1"/>
    </xf>
    <xf numFmtId="164" fontId="3" fillId="0" borderId="8" xfId="4" applyNumberFormat="1" applyFont="1" applyFill="1" applyBorder="1" applyAlignment="1">
      <alignment horizontal="center" vertical="center"/>
    </xf>
    <xf numFmtId="164" fontId="3" fillId="0" borderId="9" xfId="4" applyNumberFormat="1" applyFont="1" applyFill="1" applyBorder="1" applyAlignment="1">
      <alignment horizontal="center" vertical="center"/>
    </xf>
    <xf numFmtId="164" fontId="3" fillId="0" borderId="0" xfId="4" applyNumberFormat="1" applyFont="1" applyFill="1" applyBorder="1" applyAlignment="1">
      <alignment horizontal="center" vertical="center"/>
    </xf>
    <xf numFmtId="164" fontId="2" fillId="0" borderId="12" xfId="4" applyNumberFormat="1" applyFont="1" applyFill="1" applyBorder="1" applyAlignment="1">
      <alignment horizontal="center" vertical="center"/>
    </xf>
    <xf numFmtId="164" fontId="3" fillId="0" borderId="0" xfId="4" applyNumberFormat="1" applyFont="1" applyFill="1"/>
    <xf numFmtId="164" fontId="2" fillId="0" borderId="5" xfId="4" applyNumberFormat="1" applyFont="1" applyFill="1" applyBorder="1" applyAlignment="1">
      <alignment horizontal="left" vertical="top" indent="2"/>
    </xf>
    <xf numFmtId="164" fontId="2" fillId="0" borderId="0" xfId="4" applyNumberFormat="1" applyFont="1" applyFill="1" applyBorder="1" applyAlignment="1">
      <alignment vertical="center"/>
    </xf>
    <xf numFmtId="164" fontId="2" fillId="0" borderId="6" xfId="4" applyNumberFormat="1" applyFont="1" applyFill="1" applyBorder="1" applyAlignment="1">
      <alignment vertical="center"/>
    </xf>
    <xf numFmtId="164" fontId="2" fillId="0" borderId="0" xfId="4" applyNumberFormat="1" applyFont="1" applyFill="1" applyBorder="1" applyAlignment="1">
      <alignment vertical="top"/>
    </xf>
    <xf numFmtId="164" fontId="2" fillId="0" borderId="5" xfId="4" applyNumberFormat="1" applyFont="1" applyFill="1" applyBorder="1" applyAlignment="1">
      <alignment horizontal="left" vertical="top" wrapText="1" indent="2"/>
    </xf>
    <xf numFmtId="164" fontId="2" fillId="0" borderId="6" xfId="4" applyNumberFormat="1" applyFont="1" applyFill="1" applyBorder="1" applyAlignment="1">
      <alignment vertical="top"/>
    </xf>
    <xf numFmtId="164" fontId="2" fillId="0" borderId="0" xfId="4" applyNumberFormat="1" applyFont="1" applyFill="1" applyBorder="1" applyAlignment="1">
      <alignment horizontal="left" vertical="top" wrapText="1"/>
    </xf>
    <xf numFmtId="164" fontId="2" fillId="0" borderId="12" xfId="4" applyNumberFormat="1" applyFont="1" applyFill="1" applyBorder="1" applyAlignment="1">
      <alignment horizontal="left" vertical="top" wrapText="1"/>
    </xf>
    <xf numFmtId="164" fontId="2" fillId="0" borderId="0" xfId="4" applyNumberFormat="1" applyFont="1" applyFill="1" applyBorder="1" applyAlignment="1">
      <alignment horizontal="left" vertical="center" wrapText="1"/>
    </xf>
    <xf numFmtId="164" fontId="3" fillId="0" borderId="0" xfId="4" applyNumberFormat="1" applyFont="1" applyAlignment="1">
      <alignment vertical="center"/>
    </xf>
    <xf numFmtId="164" fontId="15" fillId="0" borderId="5" xfId="4" applyNumberFormat="1" applyFont="1" applyFill="1" applyBorder="1" applyAlignment="1">
      <alignment horizontal="left" vertical="center" wrapText="1" indent="6"/>
    </xf>
    <xf numFmtId="164" fontId="15" fillId="0" borderId="0" xfId="4" applyNumberFormat="1" applyFont="1" applyFill="1" applyBorder="1" applyAlignment="1">
      <alignment horizontal="center" vertical="center"/>
    </xf>
    <xf numFmtId="164" fontId="15" fillId="0" borderId="6" xfId="4" applyNumberFormat="1" applyFont="1" applyFill="1" applyBorder="1" applyAlignment="1">
      <alignment horizontal="center" vertical="center"/>
    </xf>
    <xf numFmtId="164" fontId="15" fillId="0" borderId="5" xfId="4" applyNumberFormat="1" applyFont="1" applyFill="1" applyBorder="1" applyAlignment="1">
      <alignment horizontal="center" vertical="center"/>
    </xf>
    <xf numFmtId="164" fontId="15" fillId="0" borderId="0" xfId="4" applyNumberFormat="1" applyFont="1" applyFill="1" applyBorder="1" applyAlignment="1">
      <alignment horizontal="center"/>
    </xf>
    <xf numFmtId="164" fontId="15" fillId="0" borderId="6" xfId="4" applyNumberFormat="1" applyFont="1" applyFill="1" applyBorder="1" applyAlignment="1">
      <alignment horizontal="center"/>
    </xf>
    <xf numFmtId="164" fontId="15" fillId="0" borderId="6" xfId="4" applyNumberFormat="1" applyFont="1" applyFill="1" applyBorder="1" applyAlignment="1">
      <alignment horizontal="left" wrapText="1"/>
    </xf>
    <xf numFmtId="164" fontId="2" fillId="0" borderId="0" xfId="4" applyNumberFormat="1" applyFont="1" applyBorder="1"/>
    <xf numFmtId="164" fontId="16" fillId="0" borderId="5" xfId="4" applyNumberFormat="1" applyFont="1" applyFill="1" applyBorder="1" applyAlignment="1">
      <alignment horizontal="left" indent="5"/>
    </xf>
    <xf numFmtId="164" fontId="15" fillId="0" borderId="0" xfId="4" applyNumberFormat="1" applyFont="1" applyFill="1" applyBorder="1" applyAlignment="1">
      <alignment vertical="center"/>
    </xf>
    <xf numFmtId="164" fontId="15" fillId="0" borderId="6" xfId="4" applyNumberFormat="1" applyFont="1" applyFill="1" applyBorder="1" applyAlignment="1">
      <alignment vertical="center"/>
    </xf>
    <xf numFmtId="164" fontId="15" fillId="0" borderId="5" xfId="4" applyNumberFormat="1" applyFont="1" applyFill="1" applyBorder="1" applyAlignment="1">
      <alignment horizontal="left" vertical="center" indent="1"/>
    </xf>
    <xf numFmtId="164" fontId="16" fillId="0" borderId="6" xfId="4" applyNumberFormat="1" applyFont="1" applyFill="1" applyBorder="1" applyAlignment="1">
      <alignment horizontal="left" indent="4"/>
    </xf>
    <xf numFmtId="164" fontId="2" fillId="0" borderId="12" xfId="4" applyNumberFormat="1" applyFont="1" applyFill="1" applyBorder="1" applyAlignment="1">
      <alignment vertical="center" wrapText="1"/>
    </xf>
    <xf numFmtId="164" fontId="16" fillId="0" borderId="5" xfId="4" applyNumberFormat="1" applyFont="1" applyFill="1" applyBorder="1" applyAlignment="1">
      <alignment horizontal="left" vertical="top" indent="1"/>
    </xf>
    <xf numFmtId="164" fontId="16" fillId="0" borderId="0" xfId="4" applyNumberFormat="1" applyFont="1" applyFill="1" applyBorder="1" applyAlignment="1">
      <alignment vertical="top"/>
    </xf>
    <xf numFmtId="164" fontId="16" fillId="0" borderId="6" xfId="4" applyNumberFormat="1" applyFont="1" applyFill="1" applyBorder="1" applyAlignment="1">
      <alignment vertical="top"/>
    </xf>
    <xf numFmtId="164" fontId="15" fillId="0" borderId="6" xfId="4" applyNumberFormat="1" applyFont="1" applyFill="1" applyBorder="1" applyAlignment="1">
      <alignment horizontal="left" vertical="top" wrapText="1"/>
    </xf>
    <xf numFmtId="164" fontId="15" fillId="0" borderId="0" xfId="4" applyNumberFormat="1" applyFont="1" applyFill="1" applyBorder="1" applyAlignment="1">
      <alignment horizontal="left"/>
    </xf>
    <xf numFmtId="164" fontId="15" fillId="0" borderId="6" xfId="4" applyNumberFormat="1" applyFont="1" applyFill="1" applyBorder="1" applyAlignment="1"/>
    <xf numFmtId="164" fontId="15" fillId="0" borderId="0" xfId="4" applyNumberFormat="1" applyFont="1" applyFill="1" applyBorder="1" applyAlignment="1"/>
    <xf numFmtId="164" fontId="15" fillId="0" borderId="5" xfId="4" applyNumberFormat="1" applyFont="1" applyFill="1" applyBorder="1" applyAlignment="1">
      <alignment horizontal="left" indent="1"/>
    </xf>
    <xf numFmtId="164" fontId="2" fillId="0" borderId="0" xfId="4" applyNumberFormat="1" applyFont="1" applyAlignment="1"/>
    <xf numFmtId="164" fontId="16" fillId="0" borderId="5" xfId="4" applyNumberFormat="1" applyFont="1" applyFill="1" applyBorder="1" applyAlignment="1">
      <alignment horizontal="left" vertical="top" wrapText="1" indent="1"/>
    </xf>
    <xf numFmtId="49" fontId="15" fillId="0" borderId="6" xfId="4" applyNumberFormat="1" applyFont="1" applyBorder="1" applyAlignment="1">
      <alignment wrapText="1"/>
    </xf>
    <xf numFmtId="164" fontId="15" fillId="0" borderId="5" xfId="4" applyNumberFormat="1" applyFont="1" applyFill="1" applyBorder="1" applyAlignment="1">
      <alignment horizontal="left" vertical="center" wrapText="1" indent="5"/>
    </xf>
    <xf numFmtId="164" fontId="15" fillId="0" borderId="6" xfId="4" applyNumberFormat="1" applyFont="1" applyFill="1" applyBorder="1" applyAlignment="1">
      <alignment vertical="center" wrapText="1"/>
    </xf>
    <xf numFmtId="164" fontId="16" fillId="0" borderId="0" xfId="4" applyNumberFormat="1" applyFont="1" applyFill="1" applyBorder="1" applyAlignment="1">
      <alignment horizontal="right" vertical="top"/>
    </xf>
    <xf numFmtId="164" fontId="16" fillId="0" borderId="6" xfId="4" applyNumberFormat="1" applyFont="1" applyFill="1" applyBorder="1" applyAlignment="1">
      <alignment horizontal="right" vertical="top"/>
    </xf>
    <xf numFmtId="164" fontId="15" fillId="0" borderId="6" xfId="4" applyNumberFormat="1" applyFont="1" applyFill="1" applyBorder="1" applyAlignment="1">
      <alignment vertical="top" wrapText="1"/>
    </xf>
    <xf numFmtId="164" fontId="3" fillId="0" borderId="5" xfId="4" applyNumberFormat="1" applyFont="1" applyFill="1" applyBorder="1" applyAlignment="1">
      <alignment horizontal="left" vertical="center" wrapText="1"/>
    </xf>
    <xf numFmtId="164" fontId="3" fillId="0" borderId="8" xfId="4" applyNumberFormat="1" applyFont="1" applyFill="1" applyBorder="1" applyAlignment="1">
      <alignment horizontal="right" vertical="center"/>
    </xf>
    <xf numFmtId="164" fontId="3" fillId="0" borderId="9" xfId="4" applyNumberFormat="1" applyFont="1" applyFill="1" applyBorder="1" applyAlignment="1">
      <alignment horizontal="right" vertical="center"/>
    </xf>
    <xf numFmtId="164" fontId="3" fillId="0" borderId="0" xfId="4" applyNumberFormat="1" applyFont="1" applyFill="1" applyBorder="1" applyAlignment="1">
      <alignment horizontal="right" vertical="center"/>
    </xf>
    <xf numFmtId="164" fontId="3" fillId="0" borderId="5" xfId="4" applyNumberFormat="1" applyFont="1" applyFill="1" applyBorder="1" applyAlignment="1">
      <alignment vertical="center"/>
    </xf>
    <xf numFmtId="164" fontId="3" fillId="0" borderId="8" xfId="4" applyNumberFormat="1" applyFont="1" applyFill="1" applyBorder="1" applyAlignment="1">
      <alignment vertical="center"/>
    </xf>
    <xf numFmtId="164" fontId="3" fillId="0" borderId="9" xfId="4" applyNumberFormat="1" applyFont="1" applyFill="1" applyBorder="1" applyAlignment="1">
      <alignment vertical="center"/>
    </xf>
    <xf numFmtId="164" fontId="2" fillId="0" borderId="6" xfId="4" applyNumberFormat="1" applyFont="1" applyFill="1" applyBorder="1" applyAlignment="1">
      <alignment vertical="top" wrapText="1"/>
    </xf>
    <xf numFmtId="164" fontId="3" fillId="0" borderId="5" xfId="4" applyNumberFormat="1" applyFont="1" applyFill="1" applyBorder="1" applyAlignment="1">
      <alignment horizontal="left" vertical="top" wrapText="1" indent="1"/>
    </xf>
    <xf numFmtId="164" fontId="3" fillId="0" borderId="0" xfId="4" applyNumberFormat="1" applyFont="1" applyFill="1" applyBorder="1" applyAlignment="1">
      <alignment horizontal="center" vertical="top"/>
    </xf>
    <xf numFmtId="164" fontId="2" fillId="0" borderId="0" xfId="4" applyNumberFormat="1" applyFont="1" applyFill="1" applyBorder="1" applyAlignment="1">
      <alignment vertical="top" wrapText="1"/>
    </xf>
    <xf numFmtId="164" fontId="15" fillId="0" borderId="5" xfId="4" applyNumberFormat="1" applyFont="1" applyFill="1" applyBorder="1" applyAlignment="1">
      <alignment horizontal="left" vertical="top" wrapText="1" indent="1"/>
    </xf>
    <xf numFmtId="164" fontId="2" fillId="0" borderId="0" xfId="4" applyNumberFormat="1" applyFont="1" applyFill="1" applyBorder="1" applyAlignment="1">
      <alignment horizontal="right" vertical="top"/>
    </xf>
    <xf numFmtId="164" fontId="2" fillId="0" borderId="6" xfId="4" applyNumberFormat="1" applyFont="1" applyFill="1" applyBorder="1" applyAlignment="1">
      <alignment horizontal="right" vertical="top"/>
    </xf>
    <xf numFmtId="164" fontId="2" fillId="0" borderId="5" xfId="4" applyNumberFormat="1" applyFont="1" applyFill="1" applyBorder="1" applyAlignment="1">
      <alignment horizontal="left" vertical="top" wrapText="1" indent="1"/>
    </xf>
    <xf numFmtId="164" fontId="2" fillId="0" borderId="0" xfId="4" applyNumberFormat="1" applyFont="1" applyFill="1" applyBorder="1" applyAlignment="1">
      <alignment vertical="center" wrapText="1"/>
    </xf>
    <xf numFmtId="164" fontId="2" fillId="0" borderId="5" xfId="4" applyNumberFormat="1" applyFont="1" applyFill="1" applyBorder="1" applyAlignment="1">
      <alignment horizontal="left" wrapText="1" indent="1"/>
    </xf>
    <xf numFmtId="164" fontId="2" fillId="0" borderId="0" xfId="4" applyNumberFormat="1" applyFont="1" applyFill="1" applyBorder="1" applyAlignment="1"/>
    <xf numFmtId="164" fontId="3" fillId="0" borderId="18" xfId="4" applyNumberFormat="1" applyFont="1" applyBorder="1"/>
    <xf numFmtId="164" fontId="3" fillId="0" borderId="17" xfId="4" applyNumberFormat="1" applyFont="1" applyBorder="1"/>
    <xf numFmtId="164" fontId="3" fillId="0" borderId="15" xfId="4" applyNumberFormat="1" applyFont="1" applyFill="1" applyBorder="1" applyAlignment="1">
      <alignment horizontal="left" vertical="center"/>
    </xf>
    <xf numFmtId="164" fontId="3" fillId="0" borderId="10" xfId="4" applyNumberFormat="1" applyFont="1" applyFill="1" applyBorder="1" applyAlignment="1">
      <alignment horizontal="left" vertical="center" indent="1"/>
    </xf>
    <xf numFmtId="164" fontId="3" fillId="0" borderId="10" xfId="4" applyNumberFormat="1" applyFont="1" applyFill="1" applyBorder="1" applyAlignment="1">
      <alignment horizontal="center" vertical="center"/>
    </xf>
    <xf numFmtId="164" fontId="15" fillId="0" borderId="0" xfId="4" applyNumberFormat="1" applyFont="1" applyBorder="1"/>
    <xf numFmtId="164" fontId="15" fillId="5" borderId="0" xfId="4" applyNumberFormat="1" applyFont="1" applyFill="1" applyBorder="1"/>
    <xf numFmtId="164" fontId="15" fillId="0" borderId="0" xfId="4" applyNumberFormat="1" applyFont="1" applyBorder="1" applyAlignment="1">
      <alignment horizontal="left" indent="1"/>
    </xf>
    <xf numFmtId="164" fontId="15" fillId="0" borderId="0" xfId="4" applyNumberFormat="1" applyFont="1" applyBorder="1" applyAlignment="1"/>
    <xf numFmtId="0" fontId="17" fillId="0" borderId="0" xfId="8" applyFont="1" applyBorder="1" applyAlignment="1">
      <alignment wrapText="1"/>
    </xf>
    <xf numFmtId="164" fontId="15" fillId="0" borderId="0" xfId="4" applyNumberFormat="1" applyFont="1"/>
    <xf numFmtId="164" fontId="15" fillId="0" borderId="0" xfId="4" applyNumberFormat="1" applyFont="1" applyAlignment="1">
      <alignment horizontal="left" indent="1"/>
    </xf>
    <xf numFmtId="164" fontId="15" fillId="0" borderId="0" xfId="4" applyNumberFormat="1" applyFont="1" applyAlignment="1"/>
    <xf numFmtId="164" fontId="14" fillId="0" borderId="0" xfId="4" applyNumberFormat="1" applyFont="1"/>
    <xf numFmtId="164" fontId="2" fillId="5" borderId="0" xfId="4" applyNumberFormat="1" applyFont="1" applyFill="1" applyBorder="1"/>
    <xf numFmtId="0" fontId="3" fillId="4" borderId="8" xfId="3" applyFont="1" applyFill="1" applyBorder="1" applyAlignment="1">
      <alignment horizontal="center"/>
    </xf>
    <xf numFmtId="164" fontId="3" fillId="4" borderId="15" xfId="1" applyNumberFormat="1" applyFont="1" applyFill="1" applyBorder="1"/>
    <xf numFmtId="164" fontId="3" fillId="4" borderId="16" xfId="1" applyNumberFormat="1" applyFont="1" applyFill="1" applyBorder="1"/>
    <xf numFmtId="164" fontId="3" fillId="4" borderId="10" xfId="1" applyNumberFormat="1" applyFont="1" applyFill="1" applyBorder="1" applyAlignment="1">
      <alignment horizontal="center"/>
    </xf>
    <xf numFmtId="164" fontId="10" fillId="4" borderId="1" xfId="1" applyNumberFormat="1" applyFont="1" applyFill="1" applyBorder="1" applyAlignment="1">
      <alignment horizontal="center" vertical="center" wrapText="1"/>
    </xf>
    <xf numFmtId="164" fontId="10" fillId="4" borderId="13" xfId="1" applyNumberFormat="1" applyFont="1" applyFill="1" applyBorder="1" applyAlignment="1">
      <alignment horizontal="center" vertical="center" wrapText="1"/>
    </xf>
    <xf numFmtId="164" fontId="11" fillId="4" borderId="1" xfId="1" applyNumberFormat="1" applyFont="1" applyFill="1" applyBorder="1" applyAlignment="1">
      <alignment horizontal="center" vertical="center" wrapText="1"/>
    </xf>
    <xf numFmtId="164" fontId="3" fillId="10" borderId="13" xfId="1" applyNumberFormat="1" applyFont="1" applyFill="1" applyBorder="1" applyAlignment="1">
      <alignment horizontal="center" vertical="center"/>
    </xf>
    <xf numFmtId="164" fontId="3" fillId="10" borderId="11" xfId="1" applyNumberFormat="1" applyFont="1" applyFill="1" applyBorder="1" applyAlignment="1">
      <alignment horizontal="center" vertical="center" wrapText="1"/>
    </xf>
    <xf numFmtId="164" fontId="10" fillId="10" borderId="1" xfId="1" applyNumberFormat="1" applyFont="1" applyFill="1" applyBorder="1" applyAlignment="1">
      <alignment horizontal="center" vertical="center" wrapText="1"/>
    </xf>
    <xf numFmtId="164" fontId="11" fillId="10" borderId="11" xfId="1" applyNumberFormat="1" applyFont="1" applyFill="1" applyBorder="1" applyAlignment="1">
      <alignment horizontal="center" vertical="center" wrapText="1"/>
    </xf>
    <xf numFmtId="164" fontId="3" fillId="10" borderId="1" xfId="1" applyNumberFormat="1" applyFont="1" applyFill="1" applyBorder="1" applyAlignment="1">
      <alignment horizontal="center" vertical="center" wrapText="1"/>
    </xf>
    <xf numFmtId="164" fontId="3" fillId="10" borderId="10" xfId="1" applyNumberFormat="1" applyFont="1" applyFill="1" applyBorder="1" applyAlignment="1">
      <alignment horizontal="center"/>
    </xf>
    <xf numFmtId="164" fontId="3" fillId="10" borderId="15" xfId="1" applyNumberFormat="1" applyFont="1" applyFill="1" applyBorder="1"/>
    <xf numFmtId="164" fontId="5" fillId="0" borderId="4" xfId="1" applyNumberFormat="1" applyFont="1" applyFill="1" applyBorder="1" applyAlignment="1">
      <alignment vertical="center"/>
    </xf>
    <xf numFmtId="164" fontId="5" fillId="0" borderId="6" xfId="1" applyNumberFormat="1" applyFont="1" applyFill="1" applyBorder="1" applyAlignment="1">
      <alignment vertical="center"/>
    </xf>
    <xf numFmtId="164" fontId="7" fillId="5" borderId="0" xfId="1" applyNumberFormat="1" applyFont="1" applyFill="1" applyBorder="1" applyAlignment="1">
      <alignment horizontal="left" wrapText="1" indent="1"/>
    </xf>
    <xf numFmtId="164" fontId="3" fillId="3" borderId="1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0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4" borderId="11" xfId="3" applyFont="1" applyFill="1" applyBorder="1" applyAlignment="1">
      <alignment horizontal="center" vertical="center"/>
    </xf>
    <xf numFmtId="164" fontId="3" fillId="4" borderId="13" xfId="1" applyNumberFormat="1" applyFont="1" applyFill="1" applyBorder="1" applyAlignment="1">
      <alignment horizontal="center" vertical="center" wrapText="1"/>
    </xf>
    <xf numFmtId="164" fontId="3" fillId="4" borderId="12" xfId="1" applyNumberFormat="1" applyFont="1" applyFill="1" applyBorder="1" applyAlignment="1">
      <alignment horizontal="center" vertical="center" wrapText="1"/>
    </xf>
    <xf numFmtId="164" fontId="3" fillId="4" borderId="10" xfId="1" applyNumberFormat="1" applyFont="1" applyFill="1" applyBorder="1" applyAlignment="1">
      <alignment horizontal="center" vertical="center" wrapText="1"/>
    </xf>
    <xf numFmtId="164" fontId="3" fillId="6" borderId="13" xfId="1" applyNumberFormat="1" applyFont="1" applyFill="1" applyBorder="1" applyAlignment="1">
      <alignment horizontal="center" vertical="center" wrapText="1"/>
    </xf>
    <xf numFmtId="164" fontId="3" fillId="6" borderId="12" xfId="1" applyNumberFormat="1" applyFont="1" applyFill="1" applyBorder="1" applyAlignment="1">
      <alignment horizontal="center" vertical="center" wrapText="1"/>
    </xf>
    <xf numFmtId="164" fontId="3" fillId="6" borderId="10" xfId="1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165" fontId="3" fillId="3" borderId="3" xfId="2" applyNumberFormat="1" applyFont="1" applyFill="1" applyBorder="1" applyAlignment="1">
      <alignment horizontal="center" vertical="center" wrapText="1"/>
    </xf>
    <xf numFmtId="165" fontId="3" fillId="3" borderId="0" xfId="2" applyNumberFormat="1" applyFont="1" applyFill="1" applyBorder="1" applyAlignment="1">
      <alignment horizontal="center" vertical="center" wrapText="1"/>
    </xf>
    <xf numFmtId="165" fontId="3" fillId="3" borderId="8" xfId="2" applyNumberFormat="1" applyFont="1" applyFill="1" applyBorder="1" applyAlignment="1">
      <alignment horizontal="center" vertical="center" wrapText="1"/>
    </xf>
    <xf numFmtId="0" fontId="3" fillId="3" borderId="13" xfId="3" applyFont="1" applyFill="1" applyBorder="1" applyAlignment="1">
      <alignment horizontal="center" vertical="center" wrapText="1"/>
    </xf>
    <xf numFmtId="0" fontId="3" fillId="3" borderId="12" xfId="3" applyFont="1" applyFill="1" applyBorder="1" applyAlignment="1">
      <alignment horizontal="center" vertical="center" wrapText="1"/>
    </xf>
    <xf numFmtId="0" fontId="3" fillId="3" borderId="10" xfId="3" applyFont="1" applyFill="1" applyBorder="1" applyAlignment="1">
      <alignment horizontal="center" vertical="center" wrapText="1"/>
    </xf>
    <xf numFmtId="164" fontId="2" fillId="0" borderId="12" xfId="4" applyNumberFormat="1" applyFont="1" applyFill="1" applyBorder="1" applyAlignment="1">
      <alignment horizontal="left" vertical="center" wrapText="1"/>
    </xf>
    <xf numFmtId="164" fontId="3" fillId="7" borderId="13" xfId="4" applyNumberFormat="1" applyFont="1" applyFill="1" applyBorder="1" applyAlignment="1">
      <alignment horizontal="center" vertical="center" wrapText="1"/>
    </xf>
    <xf numFmtId="164" fontId="3" fillId="7" borderId="10" xfId="4" applyNumberFormat="1" applyFont="1" applyFill="1" applyBorder="1" applyAlignment="1">
      <alignment horizontal="center" vertical="center"/>
    </xf>
    <xf numFmtId="164" fontId="3" fillId="7" borderId="1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horizontal="center" vertical="center" wrapText="1"/>
    </xf>
    <xf numFmtId="164" fontId="3" fillId="8" borderId="1" xfId="4" applyNumberFormat="1" applyFont="1" applyFill="1" applyBorder="1" applyAlignment="1">
      <alignment horizontal="center" vertical="center"/>
    </xf>
    <xf numFmtId="164" fontId="3" fillId="9" borderId="4" xfId="4" applyNumberFormat="1" applyFont="1" applyFill="1" applyBorder="1" applyAlignment="1">
      <alignment horizontal="center" vertical="center"/>
    </xf>
    <xf numFmtId="164" fontId="3" fillId="9" borderId="9" xfId="4" applyNumberFormat="1" applyFont="1" applyFill="1" applyBorder="1" applyAlignment="1">
      <alignment horizontal="center" vertical="center"/>
    </xf>
    <xf numFmtId="164" fontId="3" fillId="9" borderId="13" xfId="4" applyNumberFormat="1" applyFont="1" applyFill="1" applyBorder="1" applyAlignment="1">
      <alignment horizontal="center" vertical="center"/>
    </xf>
    <xf numFmtId="164" fontId="3" fillId="9" borderId="10" xfId="4" applyNumberFormat="1" applyFont="1" applyFill="1" applyBorder="1" applyAlignment="1">
      <alignment horizontal="center" vertical="center"/>
    </xf>
    <xf numFmtId="0" fontId="3" fillId="4" borderId="13" xfId="3" applyFont="1" applyFill="1" applyBorder="1" applyAlignment="1">
      <alignment horizontal="center" vertical="center"/>
    </xf>
    <xf numFmtId="0" fontId="3" fillId="4" borderId="10" xfId="3" applyFont="1" applyFill="1" applyBorder="1" applyAlignment="1">
      <alignment horizontal="center" vertical="center"/>
    </xf>
    <xf numFmtId="164" fontId="3" fillId="4" borderId="21" xfId="3" applyNumberFormat="1" applyFont="1" applyFill="1" applyBorder="1" applyAlignment="1">
      <alignment horizontal="center" vertical="center"/>
    </xf>
    <xf numFmtId="164" fontId="3" fillId="4" borderId="27" xfId="3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0" fontId="10" fillId="4" borderId="2" xfId="3" applyFont="1" applyFill="1" applyBorder="1" applyAlignment="1">
      <alignment horizontal="center" vertical="center" wrapText="1"/>
    </xf>
    <xf numFmtId="0" fontId="10" fillId="4" borderId="4" xfId="3" applyFont="1" applyFill="1" applyBorder="1" applyAlignment="1">
      <alignment horizontal="center" vertical="center" wrapText="1"/>
    </xf>
    <xf numFmtId="0" fontId="10" fillId="4" borderId="7" xfId="3" applyFont="1" applyFill="1" applyBorder="1" applyAlignment="1">
      <alignment horizontal="center" vertical="center" wrapText="1"/>
    </xf>
    <xf numFmtId="0" fontId="10" fillId="4" borderId="9" xfId="3" applyFont="1" applyFill="1" applyBorder="1" applyAlignment="1">
      <alignment horizontal="center" vertical="center" wrapText="1"/>
    </xf>
    <xf numFmtId="164" fontId="18" fillId="4" borderId="15" xfId="1" applyNumberFormat="1" applyFont="1" applyFill="1" applyBorder="1" applyAlignment="1">
      <alignment vertical="center"/>
    </xf>
    <xf numFmtId="164" fontId="19" fillId="4" borderId="4" xfId="1" applyNumberFormat="1" applyFont="1" applyFill="1" applyBorder="1" applyAlignment="1">
      <alignment horizontal="center" vertical="center" wrapText="1"/>
    </xf>
    <xf numFmtId="164" fontId="19" fillId="4" borderId="6" xfId="1" applyNumberFormat="1" applyFont="1" applyFill="1" applyBorder="1" applyAlignment="1">
      <alignment horizontal="center" vertical="center" wrapText="1"/>
    </xf>
    <xf numFmtId="0" fontId="18" fillId="4" borderId="10" xfId="3" applyFont="1" applyFill="1" applyBorder="1" applyAlignment="1">
      <alignment horizontal="center" vertical="center" wrapText="1"/>
    </xf>
    <xf numFmtId="164" fontId="20" fillId="5" borderId="0" xfId="1" applyNumberFormat="1" applyFont="1" applyFill="1" applyBorder="1" applyAlignment="1">
      <alignment horizontal="left" indent="1"/>
    </xf>
    <xf numFmtId="164" fontId="20" fillId="0" borderId="0" xfId="1" applyNumberFormat="1" applyFont="1" applyBorder="1" applyAlignment="1">
      <alignment horizontal="left" vertical="top"/>
    </xf>
  </cellXfs>
  <cellStyles count="9">
    <cellStyle name="Comma" xfId="1" builtinId="3"/>
    <cellStyle name="Comma 11" xfId="6"/>
    <cellStyle name="Comma 2" xfId="4"/>
    <cellStyle name="Normal" xfId="0" builtinId="0"/>
    <cellStyle name="Normal 2" xfId="3"/>
    <cellStyle name="Normal 2 2" xfId="8"/>
    <cellStyle name="Normal 3" xfId="5"/>
    <cellStyle name="Normal 6" xfId="7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2</xdr:row>
      <xdr:rowOff>152400</xdr:rowOff>
    </xdr:from>
    <xdr:to>
      <xdr:col>6</xdr:col>
      <xdr:colOff>28575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248400" y="533400"/>
          <a:ext cx="1238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161925</xdr:rowOff>
    </xdr:from>
    <xdr:to>
      <xdr:col>0</xdr:col>
      <xdr:colOff>1104900</xdr:colOff>
      <xdr:row>3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1075" y="542925"/>
          <a:ext cx="1238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ALLOTMENT%20REPORT-JANUAR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SCHEDULE-JANUAR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MONTHLY%20SCHEDULE/2018%20SCHEDULE-JANUAR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FCR-BEGINNING OF THE YEAR"/>
      <sheetName val="SPFs Tracking"/>
      <sheetName val="B"/>
      <sheetName val="FCR-FLR"/>
      <sheetName val="NC-NNC"/>
      <sheetName val="GAAAO"/>
      <sheetName val="agency"/>
      <sheetName val="BYDEPT"/>
      <sheetName val="A"/>
      <sheetName val="A1"/>
      <sheetName val="A2"/>
      <sheetName val="A3"/>
      <sheetName val="A3 (2)"/>
      <sheetName val="A3-Cont."/>
      <sheetName val="WP"/>
      <sheetName val="SARO-SEPT."/>
      <sheetName val="WP-monthly"/>
      <sheetName val="WP-monthly-classificaton"/>
      <sheetName val="GAAO"/>
    </sheetNames>
    <sheetDataSet>
      <sheetData sheetId="0"/>
      <sheetData sheetId="1"/>
      <sheetData sheetId="2"/>
      <sheetData sheetId="3"/>
      <sheetData sheetId="4"/>
      <sheetData sheetId="5"/>
      <sheetData sheetId="6">
        <row r="301">
          <cell r="F301">
            <v>19500000</v>
          </cell>
        </row>
      </sheetData>
      <sheetData sheetId="7"/>
      <sheetData sheetId="8">
        <row r="1">
          <cell r="A1" t="str">
            <v>CY 2018 PROGRAM, ALLOTMENT RELEASES, BALANCE</v>
          </cell>
        </row>
        <row r="2">
          <cell r="A2" t="str">
            <v>JANUARY 1-JANUARY 31, 2018</v>
          </cell>
        </row>
        <row r="8">
          <cell r="F8">
            <v>2294716836</v>
          </cell>
          <cell r="AE8">
            <v>0</v>
          </cell>
          <cell r="BD8">
            <v>2004566848</v>
          </cell>
        </row>
        <row r="9">
          <cell r="F9">
            <v>18210897</v>
          </cell>
          <cell r="AE9">
            <v>0</v>
          </cell>
          <cell r="BD9">
            <v>17971407</v>
          </cell>
        </row>
        <row r="10">
          <cell r="F10">
            <v>6031010</v>
          </cell>
          <cell r="AE10">
            <v>0</v>
          </cell>
          <cell r="BD10">
            <v>6022614</v>
          </cell>
        </row>
        <row r="11">
          <cell r="F11">
            <v>543946</v>
          </cell>
          <cell r="AE11">
            <v>0</v>
          </cell>
          <cell r="BD11">
            <v>443268</v>
          </cell>
        </row>
        <row r="12">
          <cell r="F12">
            <v>9533430</v>
          </cell>
          <cell r="AE12">
            <v>0</v>
          </cell>
          <cell r="BD12">
            <v>9461041</v>
          </cell>
        </row>
        <row r="13">
          <cell r="F13">
            <v>53336259</v>
          </cell>
          <cell r="AE13">
            <v>-9958500</v>
          </cell>
          <cell r="BD13">
            <v>40322032</v>
          </cell>
        </row>
        <row r="14">
          <cell r="F14">
            <v>2135132</v>
          </cell>
          <cell r="AE14">
            <v>0</v>
          </cell>
          <cell r="BD14">
            <v>2110023</v>
          </cell>
        </row>
        <row r="15">
          <cell r="F15">
            <v>553312832</v>
          </cell>
        </row>
        <row r="16">
          <cell r="F16">
            <v>176700433</v>
          </cell>
          <cell r="AE16">
            <v>-89806073</v>
          </cell>
          <cell r="BD16">
            <v>72893608</v>
          </cell>
        </row>
        <row r="17">
          <cell r="F17">
            <v>376612399</v>
          </cell>
          <cell r="AE17">
            <v>1309417</v>
          </cell>
          <cell r="BD17">
            <v>332379707</v>
          </cell>
        </row>
        <row r="18">
          <cell r="F18">
            <v>62115320</v>
          </cell>
          <cell r="AE18">
            <v>0</v>
          </cell>
          <cell r="BD18">
            <v>54916061</v>
          </cell>
        </row>
        <row r="19">
          <cell r="F19">
            <v>1263227</v>
          </cell>
          <cell r="AE19">
            <v>0</v>
          </cell>
          <cell r="BD19">
            <v>1257688</v>
          </cell>
        </row>
        <row r="20">
          <cell r="F20">
            <v>24910729</v>
          </cell>
          <cell r="AE20">
            <v>0</v>
          </cell>
          <cell r="BD20">
            <v>24773107</v>
          </cell>
        </row>
        <row r="21">
          <cell r="F21">
            <v>19317544</v>
          </cell>
          <cell r="AE21">
            <v>0</v>
          </cell>
          <cell r="BD21">
            <v>17414871</v>
          </cell>
        </row>
        <row r="22">
          <cell r="F22">
            <v>20319813</v>
          </cell>
          <cell r="AE22">
            <v>0</v>
          </cell>
          <cell r="BD22">
            <v>17444081</v>
          </cell>
        </row>
        <row r="23">
          <cell r="F23">
            <v>107299569</v>
          </cell>
        </row>
        <row r="24">
          <cell r="F24">
            <v>75728050</v>
          </cell>
          <cell r="AE24">
            <v>-23539488</v>
          </cell>
          <cell r="BD24">
            <v>42292091</v>
          </cell>
        </row>
        <row r="25">
          <cell r="F25">
            <v>31571519</v>
          </cell>
          <cell r="AE25">
            <v>23539488</v>
          </cell>
          <cell r="BD25">
            <v>54789257</v>
          </cell>
        </row>
        <row r="26">
          <cell r="F26">
            <v>5372343</v>
          </cell>
          <cell r="AE26">
            <v>0</v>
          </cell>
          <cell r="BD26">
            <v>5362319</v>
          </cell>
        </row>
        <row r="27">
          <cell r="F27">
            <v>170763865</v>
          </cell>
          <cell r="AE27">
            <v>0</v>
          </cell>
          <cell r="BD27">
            <v>142753180</v>
          </cell>
        </row>
        <row r="28">
          <cell r="F28">
            <v>18465223</v>
          </cell>
          <cell r="AE28">
            <v>0</v>
          </cell>
          <cell r="BD28">
            <v>16869250</v>
          </cell>
        </row>
        <row r="29">
          <cell r="F29">
            <v>11140284</v>
          </cell>
        </row>
        <row r="30">
          <cell r="F30">
            <v>11140284</v>
          </cell>
          <cell r="AE30">
            <v>0</v>
          </cell>
          <cell r="BD30">
            <v>10543379</v>
          </cell>
        </row>
        <row r="31">
          <cell r="F31">
            <v>0</v>
          </cell>
          <cell r="AE31">
            <v>0</v>
          </cell>
          <cell r="BD31">
            <v>0</v>
          </cell>
        </row>
        <row r="32">
          <cell r="F32">
            <v>149698732</v>
          </cell>
          <cell r="AE32">
            <v>0</v>
          </cell>
          <cell r="BD32">
            <v>112243098</v>
          </cell>
        </row>
        <row r="33">
          <cell r="F33">
            <v>637864483</v>
          </cell>
        </row>
        <row r="34">
          <cell r="F34">
            <v>409494391</v>
          </cell>
          <cell r="AE34">
            <v>103583872</v>
          </cell>
          <cell r="BD34">
            <v>395151187</v>
          </cell>
        </row>
        <row r="35">
          <cell r="F35">
            <v>228370092</v>
          </cell>
          <cell r="AE35">
            <v>0</v>
          </cell>
          <cell r="BD35">
            <v>227795853</v>
          </cell>
        </row>
        <row r="36">
          <cell r="F36">
            <v>21020142</v>
          </cell>
          <cell r="AE36">
            <v>0</v>
          </cell>
          <cell r="BD36">
            <v>20574367</v>
          </cell>
        </row>
        <row r="37">
          <cell r="F37">
            <v>141814436</v>
          </cell>
          <cell r="AE37">
            <v>0</v>
          </cell>
          <cell r="BD37">
            <v>135602214</v>
          </cell>
        </row>
        <row r="38">
          <cell r="F38">
            <v>3483747</v>
          </cell>
          <cell r="AE38">
            <v>0</v>
          </cell>
          <cell r="BD38">
            <v>3324148</v>
          </cell>
        </row>
        <row r="39">
          <cell r="F39">
            <v>5861839</v>
          </cell>
          <cell r="AE39">
            <v>0</v>
          </cell>
          <cell r="BD39">
            <v>4949480</v>
          </cell>
        </row>
        <row r="40">
          <cell r="F40">
            <v>66339817</v>
          </cell>
          <cell r="AE40">
            <v>0</v>
          </cell>
          <cell r="BD40">
            <v>66146525</v>
          </cell>
        </row>
        <row r="41">
          <cell r="F41">
            <v>8929242</v>
          </cell>
          <cell r="AE41">
            <v>0</v>
          </cell>
          <cell r="BD41">
            <v>8710043</v>
          </cell>
        </row>
        <row r="42">
          <cell r="F42">
            <v>1380993</v>
          </cell>
          <cell r="AE42">
            <v>0</v>
          </cell>
          <cell r="BD42">
            <v>1263236</v>
          </cell>
        </row>
        <row r="43">
          <cell r="F43">
            <v>33056999</v>
          </cell>
          <cell r="AE43">
            <v>0</v>
          </cell>
          <cell r="BD43">
            <v>30349371</v>
          </cell>
        </row>
        <row r="44">
          <cell r="F44">
            <v>3609</v>
          </cell>
          <cell r="AE44">
            <v>0</v>
          </cell>
          <cell r="BD44">
            <v>3609</v>
          </cell>
        </row>
        <row r="45">
          <cell r="F45">
            <v>34363599</v>
          </cell>
          <cell r="AE45">
            <v>0</v>
          </cell>
          <cell r="BD45">
            <v>33513663</v>
          </cell>
        </row>
        <row r="46">
          <cell r="F46">
            <v>1561560</v>
          </cell>
          <cell r="AE46">
            <v>0</v>
          </cell>
          <cell r="BD46">
            <v>1481288</v>
          </cell>
        </row>
        <row r="47">
          <cell r="F47">
            <v>11228352</v>
          </cell>
          <cell r="AE47">
            <v>0</v>
          </cell>
          <cell r="BD47">
            <v>10764683</v>
          </cell>
        </row>
        <row r="48">
          <cell r="F48">
            <v>15932547</v>
          </cell>
          <cell r="AE48">
            <v>0</v>
          </cell>
          <cell r="BD48">
            <v>15906381</v>
          </cell>
        </row>
        <row r="49">
          <cell r="F49">
            <v>2650851</v>
          </cell>
          <cell r="AE49">
            <v>0</v>
          </cell>
          <cell r="BD49">
            <v>2646206</v>
          </cell>
        </row>
        <row r="50">
          <cell r="F50">
            <v>695504</v>
          </cell>
          <cell r="AE50">
            <v>0</v>
          </cell>
          <cell r="BD50">
            <v>689948</v>
          </cell>
        </row>
        <row r="53">
          <cell r="F53">
            <v>75057</v>
          </cell>
          <cell r="AE53">
            <v>0</v>
          </cell>
          <cell r="BD53">
            <v>75057</v>
          </cell>
        </row>
        <row r="54">
          <cell r="F54">
            <v>163696</v>
          </cell>
          <cell r="AE54">
            <v>0</v>
          </cell>
          <cell r="BD54">
            <v>163544</v>
          </cell>
        </row>
        <row r="55">
          <cell r="F55">
            <v>82429</v>
          </cell>
          <cell r="BD55">
            <v>82429</v>
          </cell>
        </row>
        <row r="57">
          <cell r="F57">
            <v>49106430</v>
          </cell>
          <cell r="AE57">
            <v>0</v>
          </cell>
          <cell r="BD57">
            <v>46039223</v>
          </cell>
        </row>
        <row r="58">
          <cell r="F58">
            <v>319757</v>
          </cell>
          <cell r="AE58">
            <v>0</v>
          </cell>
          <cell r="BD58">
            <v>317578</v>
          </cell>
        </row>
        <row r="59">
          <cell r="F59">
            <v>107530</v>
          </cell>
          <cell r="AE59">
            <v>0</v>
          </cell>
          <cell r="BD59">
            <v>76167</v>
          </cell>
        </row>
        <row r="60">
          <cell r="F60">
            <v>527031</v>
          </cell>
          <cell r="AE60">
            <v>0</v>
          </cell>
          <cell r="BD60">
            <v>466610</v>
          </cell>
        </row>
        <row r="61">
          <cell r="F61">
            <v>150927</v>
          </cell>
          <cell r="AE61">
            <v>0</v>
          </cell>
          <cell r="BD61">
            <v>150927</v>
          </cell>
        </row>
        <row r="62">
          <cell r="F62">
            <v>399561</v>
          </cell>
          <cell r="AE62">
            <v>0</v>
          </cell>
          <cell r="BD62">
            <v>380242</v>
          </cell>
        </row>
        <row r="63">
          <cell r="F63">
            <v>119242</v>
          </cell>
          <cell r="AE63">
            <v>0</v>
          </cell>
          <cell r="BD63">
            <v>100562</v>
          </cell>
        </row>
        <row r="64">
          <cell r="F64">
            <v>129175</v>
          </cell>
          <cell r="AE64">
            <v>0</v>
          </cell>
          <cell r="BD64">
            <v>119186</v>
          </cell>
        </row>
        <row r="65">
          <cell r="F65">
            <v>149291</v>
          </cell>
          <cell r="AE65">
            <v>0</v>
          </cell>
          <cell r="BD65">
            <v>91066</v>
          </cell>
        </row>
        <row r="66">
          <cell r="F66">
            <v>150757</v>
          </cell>
          <cell r="AE66">
            <v>0</v>
          </cell>
          <cell r="BD66">
            <v>150757</v>
          </cell>
        </row>
        <row r="67">
          <cell r="F67">
            <v>251473</v>
          </cell>
          <cell r="AE67">
            <v>0</v>
          </cell>
          <cell r="BD67">
            <v>239202</v>
          </cell>
        </row>
        <row r="68">
          <cell r="F68">
            <v>164882</v>
          </cell>
          <cell r="AE68">
            <v>0</v>
          </cell>
          <cell r="BD68">
            <v>148932</v>
          </cell>
        </row>
        <row r="69">
          <cell r="F69">
            <v>173537</v>
          </cell>
          <cell r="AE69">
            <v>0</v>
          </cell>
          <cell r="BD69">
            <v>169637</v>
          </cell>
        </row>
        <row r="70">
          <cell r="F70">
            <v>38732</v>
          </cell>
          <cell r="AE70">
            <v>0</v>
          </cell>
          <cell r="BD70">
            <v>28732</v>
          </cell>
        </row>
        <row r="71">
          <cell r="F71">
            <v>223677</v>
          </cell>
          <cell r="AE71">
            <v>0</v>
          </cell>
          <cell r="BD71">
            <v>223677</v>
          </cell>
        </row>
        <row r="73">
          <cell r="F73">
            <v>230460</v>
          </cell>
          <cell r="AE73">
            <v>0</v>
          </cell>
          <cell r="BD73">
            <v>21960</v>
          </cell>
        </row>
        <row r="74">
          <cell r="F74">
            <v>534885</v>
          </cell>
          <cell r="AE74">
            <v>0</v>
          </cell>
          <cell r="BD74">
            <v>404005</v>
          </cell>
        </row>
        <row r="75">
          <cell r="F75">
            <v>330616</v>
          </cell>
          <cell r="AE75">
            <v>0</v>
          </cell>
          <cell r="BD75">
            <v>329595</v>
          </cell>
        </row>
        <row r="76">
          <cell r="F76">
            <v>434950</v>
          </cell>
          <cell r="AE76">
            <v>0</v>
          </cell>
          <cell r="BD76">
            <v>430084</v>
          </cell>
        </row>
        <row r="77">
          <cell r="F77">
            <v>968435</v>
          </cell>
          <cell r="AE77">
            <v>0</v>
          </cell>
          <cell r="BD77">
            <v>907562</v>
          </cell>
        </row>
        <row r="78">
          <cell r="F78">
            <v>535165</v>
          </cell>
          <cell r="AE78">
            <v>0</v>
          </cell>
          <cell r="BD78">
            <v>508719</v>
          </cell>
        </row>
        <row r="79">
          <cell r="F79">
            <v>868430</v>
          </cell>
          <cell r="AE79">
            <v>0</v>
          </cell>
          <cell r="BD79">
            <v>718327</v>
          </cell>
        </row>
        <row r="80">
          <cell r="F80">
            <v>260808</v>
          </cell>
          <cell r="AE80">
            <v>0</v>
          </cell>
          <cell r="BD80">
            <v>179808</v>
          </cell>
        </row>
        <row r="81">
          <cell r="F81">
            <v>164567</v>
          </cell>
          <cell r="AE81">
            <v>0</v>
          </cell>
          <cell r="BD81">
            <v>144867</v>
          </cell>
        </row>
        <row r="82">
          <cell r="F82">
            <v>5883823</v>
          </cell>
          <cell r="AE82">
            <v>-5128716</v>
          </cell>
          <cell r="BD82">
            <v>755107</v>
          </cell>
        </row>
        <row r="83">
          <cell r="F83">
            <v>66100</v>
          </cell>
          <cell r="AE83">
            <v>0</v>
          </cell>
          <cell r="BD83">
            <v>57040</v>
          </cell>
        </row>
        <row r="84">
          <cell r="F84">
            <v>230772</v>
          </cell>
          <cell r="AE84">
            <v>0</v>
          </cell>
          <cell r="BD84">
            <v>230772</v>
          </cell>
        </row>
        <row r="85">
          <cell r="F85">
            <v>111815</v>
          </cell>
          <cell r="AE85">
            <v>0</v>
          </cell>
          <cell r="BD85">
            <v>91815</v>
          </cell>
        </row>
        <row r="86">
          <cell r="F86">
            <v>440538</v>
          </cell>
          <cell r="AE86">
            <v>0</v>
          </cell>
          <cell r="BD86">
            <v>402266</v>
          </cell>
        </row>
        <row r="87">
          <cell r="F87">
            <v>2588763</v>
          </cell>
          <cell r="AE87">
            <v>0</v>
          </cell>
          <cell r="BD87">
            <v>1375172</v>
          </cell>
        </row>
        <row r="88">
          <cell r="F88">
            <v>191602</v>
          </cell>
          <cell r="AE88">
            <v>0</v>
          </cell>
          <cell r="BD88">
            <v>191602</v>
          </cell>
        </row>
        <row r="89">
          <cell r="F89">
            <v>199493</v>
          </cell>
          <cell r="AE89">
            <v>0</v>
          </cell>
          <cell r="BD89">
            <v>197992</v>
          </cell>
        </row>
        <row r="90">
          <cell r="F90">
            <v>168148</v>
          </cell>
          <cell r="AE90">
            <v>0</v>
          </cell>
          <cell r="BD90">
            <v>167739</v>
          </cell>
        </row>
        <row r="91">
          <cell r="F91">
            <v>81247</v>
          </cell>
          <cell r="AE91">
            <v>0</v>
          </cell>
          <cell r="BD91">
            <v>80976</v>
          </cell>
        </row>
        <row r="92">
          <cell r="F92">
            <v>574775</v>
          </cell>
          <cell r="AE92">
            <v>0</v>
          </cell>
          <cell r="BD92">
            <v>544864</v>
          </cell>
        </row>
        <row r="94">
          <cell r="F94">
            <v>4773284</v>
          </cell>
          <cell r="AE94">
            <v>0</v>
          </cell>
          <cell r="BD94">
            <v>4087663</v>
          </cell>
        </row>
        <row r="95">
          <cell r="F95">
            <v>2787101</v>
          </cell>
          <cell r="AE95">
            <v>0</v>
          </cell>
          <cell r="BD95">
            <v>2581101</v>
          </cell>
        </row>
        <row r="97">
          <cell r="F97">
            <v>491470714</v>
          </cell>
          <cell r="AE97">
            <v>0</v>
          </cell>
          <cell r="BD97">
            <v>38578644</v>
          </cell>
        </row>
        <row r="98">
          <cell r="F98">
            <v>178768208</v>
          </cell>
          <cell r="AE98">
            <v>0</v>
          </cell>
          <cell r="BD98">
            <v>15410169</v>
          </cell>
        </row>
        <row r="100">
          <cell r="F100">
            <v>3553935</v>
          </cell>
          <cell r="AE100">
            <v>0</v>
          </cell>
          <cell r="BD100">
            <v>3335185</v>
          </cell>
        </row>
        <row r="101">
          <cell r="F101">
            <v>23112229</v>
          </cell>
          <cell r="AE101">
            <v>0</v>
          </cell>
          <cell r="BD101">
            <v>0</v>
          </cell>
        </row>
        <row r="102">
          <cell r="F102">
            <v>50000</v>
          </cell>
          <cell r="AE102">
            <v>0</v>
          </cell>
          <cell r="BD102">
            <v>1900</v>
          </cell>
        </row>
        <row r="103">
          <cell r="F103">
            <v>31435232</v>
          </cell>
          <cell r="AE103">
            <v>0</v>
          </cell>
          <cell r="BD103">
            <v>0</v>
          </cell>
        </row>
        <row r="104">
          <cell r="F104">
            <v>250000</v>
          </cell>
          <cell r="AE104">
            <v>0</v>
          </cell>
          <cell r="BD104">
            <v>0</v>
          </cell>
        </row>
        <row r="106">
          <cell r="F106">
            <v>13000000</v>
          </cell>
          <cell r="AE106">
            <v>0</v>
          </cell>
          <cell r="BD106">
            <v>0</v>
          </cell>
        </row>
        <row r="107">
          <cell r="F107">
            <v>99446295</v>
          </cell>
          <cell r="AE107">
            <v>0</v>
          </cell>
          <cell r="BD107">
            <v>77937</v>
          </cell>
        </row>
        <row r="108">
          <cell r="F108">
            <v>19600000</v>
          </cell>
          <cell r="AE108">
            <v>0</v>
          </cell>
          <cell r="BD108">
            <v>0</v>
          </cell>
        </row>
        <row r="109">
          <cell r="F109">
            <v>122254815</v>
          </cell>
          <cell r="AE109">
            <v>0</v>
          </cell>
          <cell r="BD109">
            <v>19753453</v>
          </cell>
        </row>
        <row r="112">
          <cell r="F112">
            <v>42626684</v>
          </cell>
          <cell r="AE112">
            <v>0</v>
          </cell>
          <cell r="BD112">
            <v>41775311</v>
          </cell>
        </row>
        <row r="113">
          <cell r="F113">
            <v>522748165</v>
          </cell>
          <cell r="AE113">
            <v>0</v>
          </cell>
          <cell r="BD113">
            <v>522748165</v>
          </cell>
        </row>
        <row r="114">
          <cell r="F114">
            <v>480</v>
          </cell>
          <cell r="AE114">
            <v>0</v>
          </cell>
          <cell r="BD114">
            <v>0</v>
          </cell>
        </row>
        <row r="115">
          <cell r="F115">
            <v>0</v>
          </cell>
          <cell r="AE115">
            <v>0</v>
          </cell>
          <cell r="BD115">
            <v>0</v>
          </cell>
        </row>
        <row r="117">
          <cell r="F117">
            <v>13090992</v>
          </cell>
          <cell r="AE117">
            <v>0</v>
          </cell>
          <cell r="BD117">
            <v>0</v>
          </cell>
        </row>
        <row r="118">
          <cell r="F118">
            <v>12036129</v>
          </cell>
          <cell r="AE118">
            <v>0</v>
          </cell>
          <cell r="BD118">
            <v>3679940</v>
          </cell>
        </row>
        <row r="119">
          <cell r="F119">
            <v>16800000</v>
          </cell>
          <cell r="AE119">
            <v>0</v>
          </cell>
          <cell r="BD119">
            <v>0</v>
          </cell>
        </row>
        <row r="120">
          <cell r="F120">
            <v>354010000</v>
          </cell>
          <cell r="AE120">
            <v>0</v>
          </cell>
          <cell r="BD120">
            <v>354010000</v>
          </cell>
        </row>
        <row r="121">
          <cell r="F121">
            <v>19500000</v>
          </cell>
          <cell r="AE121">
            <v>0</v>
          </cell>
          <cell r="BD121">
            <v>1448845</v>
          </cell>
        </row>
        <row r="127">
          <cell r="BD127">
            <v>9043</v>
          </cell>
        </row>
        <row r="128">
          <cell r="BD128">
            <v>0</v>
          </cell>
        </row>
        <row r="129">
          <cell r="BD129">
            <v>0</v>
          </cell>
        </row>
        <row r="130">
          <cell r="BD130">
            <v>0</v>
          </cell>
        </row>
        <row r="131">
          <cell r="BD131">
            <v>0</v>
          </cell>
        </row>
        <row r="132">
          <cell r="BD132">
            <v>0</v>
          </cell>
        </row>
        <row r="133">
          <cell r="BD133">
            <v>0</v>
          </cell>
        </row>
        <row r="135">
          <cell r="BD135">
            <v>0</v>
          </cell>
        </row>
        <row r="136">
          <cell r="BD136">
            <v>0</v>
          </cell>
        </row>
        <row r="137">
          <cell r="BD137">
            <v>0</v>
          </cell>
        </row>
        <row r="138">
          <cell r="BD138">
            <v>0</v>
          </cell>
        </row>
        <row r="139">
          <cell r="BD139">
            <v>0</v>
          </cell>
        </row>
        <row r="140">
          <cell r="BD140">
            <v>0</v>
          </cell>
        </row>
        <row r="141">
          <cell r="BD141">
            <v>0</v>
          </cell>
        </row>
        <row r="143">
          <cell r="BD143">
            <v>0</v>
          </cell>
        </row>
        <row r="144">
          <cell r="BD144">
            <v>0</v>
          </cell>
        </row>
        <row r="146">
          <cell r="BD146">
            <v>0</v>
          </cell>
        </row>
        <row r="147">
          <cell r="BD147">
            <v>0</v>
          </cell>
        </row>
        <row r="149">
          <cell r="BD149">
            <v>0</v>
          </cell>
        </row>
        <row r="150">
          <cell r="BD150">
            <v>0</v>
          </cell>
        </row>
        <row r="151">
          <cell r="BD151">
            <v>9043</v>
          </cell>
        </row>
        <row r="153">
          <cell r="BD153">
            <v>0</v>
          </cell>
        </row>
        <row r="154">
          <cell r="BD154">
            <v>0</v>
          </cell>
        </row>
        <row r="155">
          <cell r="BD155">
            <v>0</v>
          </cell>
        </row>
        <row r="156">
          <cell r="BD156">
            <v>0</v>
          </cell>
        </row>
        <row r="157">
          <cell r="BD157">
            <v>0</v>
          </cell>
        </row>
        <row r="158">
          <cell r="BD158">
            <v>0</v>
          </cell>
        </row>
        <row r="159">
          <cell r="BD159">
            <v>0</v>
          </cell>
        </row>
        <row r="160">
          <cell r="BD160">
            <v>0</v>
          </cell>
        </row>
        <row r="161">
          <cell r="BD161">
            <v>0</v>
          </cell>
        </row>
        <row r="162">
          <cell r="BD162">
            <v>0</v>
          </cell>
        </row>
        <row r="163">
          <cell r="BD163">
            <v>0</v>
          </cell>
        </row>
        <row r="164">
          <cell r="BD164">
            <v>0</v>
          </cell>
        </row>
        <row r="165">
          <cell r="BD165">
            <v>0</v>
          </cell>
        </row>
        <row r="166">
          <cell r="BD166">
            <v>0</v>
          </cell>
        </row>
        <row r="167">
          <cell r="BD167">
            <v>0</v>
          </cell>
        </row>
        <row r="168">
          <cell r="BD168">
            <v>0</v>
          </cell>
        </row>
        <row r="169">
          <cell r="BD169">
            <v>0</v>
          </cell>
        </row>
        <row r="172">
          <cell r="BD172">
            <v>0</v>
          </cell>
        </row>
        <row r="173">
          <cell r="BD173">
            <v>0</v>
          </cell>
        </row>
        <row r="174">
          <cell r="BD174">
            <v>0</v>
          </cell>
        </row>
        <row r="176">
          <cell r="BD176">
            <v>0</v>
          </cell>
        </row>
        <row r="177">
          <cell r="BD177">
            <v>0</v>
          </cell>
        </row>
        <row r="178">
          <cell r="BD178">
            <v>0</v>
          </cell>
        </row>
        <row r="179">
          <cell r="BD179">
            <v>0</v>
          </cell>
        </row>
        <row r="180">
          <cell r="BD180">
            <v>0</v>
          </cell>
        </row>
        <row r="181">
          <cell r="BD181">
            <v>0</v>
          </cell>
        </row>
        <row r="183">
          <cell r="BD183">
            <v>0</v>
          </cell>
        </row>
        <row r="184">
          <cell r="BD184">
            <v>0</v>
          </cell>
        </row>
        <row r="185">
          <cell r="BD185">
            <v>0</v>
          </cell>
        </row>
        <row r="186">
          <cell r="BD186">
            <v>0</v>
          </cell>
        </row>
        <row r="187">
          <cell r="BD187">
            <v>0</v>
          </cell>
        </row>
        <row r="188">
          <cell r="BD188">
            <v>0</v>
          </cell>
        </row>
        <row r="189">
          <cell r="BD189">
            <v>0</v>
          </cell>
        </row>
        <row r="190">
          <cell r="BD190">
            <v>0</v>
          </cell>
        </row>
        <row r="192">
          <cell r="BD192">
            <v>0</v>
          </cell>
        </row>
        <row r="193">
          <cell r="BD193">
            <v>0</v>
          </cell>
        </row>
        <row r="194">
          <cell r="BD194">
            <v>0</v>
          </cell>
        </row>
        <row r="195">
          <cell r="BD195">
            <v>0</v>
          </cell>
        </row>
        <row r="196">
          <cell r="BD196">
            <v>0</v>
          </cell>
        </row>
        <row r="197">
          <cell r="BD197">
            <v>0</v>
          </cell>
        </row>
        <row r="198">
          <cell r="BD198">
            <v>0</v>
          </cell>
        </row>
        <row r="199">
          <cell r="BD199">
            <v>0</v>
          </cell>
        </row>
        <row r="200">
          <cell r="BD200">
            <v>0</v>
          </cell>
        </row>
        <row r="201">
          <cell r="BD201">
            <v>0</v>
          </cell>
        </row>
        <row r="202">
          <cell r="BD202">
            <v>0</v>
          </cell>
        </row>
        <row r="203">
          <cell r="BD203">
            <v>0</v>
          </cell>
        </row>
        <row r="204">
          <cell r="BD204">
            <v>0</v>
          </cell>
        </row>
        <row r="205">
          <cell r="BD205">
            <v>0</v>
          </cell>
        </row>
        <row r="206">
          <cell r="BD206">
            <v>0</v>
          </cell>
        </row>
        <row r="207">
          <cell r="BD207">
            <v>0</v>
          </cell>
        </row>
        <row r="208">
          <cell r="BD208">
            <v>0</v>
          </cell>
        </row>
        <row r="209">
          <cell r="BD209">
            <v>0</v>
          </cell>
        </row>
        <row r="210">
          <cell r="BD210">
            <v>0</v>
          </cell>
        </row>
        <row r="211">
          <cell r="BD211">
            <v>0</v>
          </cell>
        </row>
        <row r="213">
          <cell r="BD213">
            <v>0</v>
          </cell>
        </row>
        <row r="214">
          <cell r="BD214">
            <v>0</v>
          </cell>
        </row>
        <row r="216">
          <cell r="BD216">
            <v>0</v>
          </cell>
        </row>
        <row r="217">
          <cell r="BD217">
            <v>0</v>
          </cell>
        </row>
        <row r="219">
          <cell r="BD219">
            <v>0</v>
          </cell>
        </row>
        <row r="220">
          <cell r="BD220">
            <v>0</v>
          </cell>
        </row>
        <row r="221">
          <cell r="BD221">
            <v>0</v>
          </cell>
        </row>
        <row r="222">
          <cell r="BD222">
            <v>0</v>
          </cell>
        </row>
        <row r="225">
          <cell r="BD225">
            <v>0</v>
          </cell>
        </row>
        <row r="226">
          <cell r="BD226">
            <v>0</v>
          </cell>
        </row>
        <row r="227">
          <cell r="BD227">
            <v>0</v>
          </cell>
        </row>
        <row r="228">
          <cell r="BD228">
            <v>0</v>
          </cell>
        </row>
        <row r="230">
          <cell r="BD230">
            <v>0</v>
          </cell>
        </row>
        <row r="233">
          <cell r="BD233">
            <v>0</v>
          </cell>
        </row>
        <row r="234">
          <cell r="BD234">
            <v>6205</v>
          </cell>
        </row>
        <row r="235">
          <cell r="BD235">
            <v>0</v>
          </cell>
        </row>
        <row r="236">
          <cell r="BD236">
            <v>0</v>
          </cell>
        </row>
        <row r="237">
          <cell r="BD237">
            <v>0</v>
          </cell>
        </row>
        <row r="238">
          <cell r="BD238">
            <v>0</v>
          </cell>
        </row>
        <row r="239">
          <cell r="BD239">
            <v>0</v>
          </cell>
        </row>
        <row r="240">
          <cell r="BD240">
            <v>0</v>
          </cell>
        </row>
        <row r="241">
          <cell r="BD241">
            <v>0</v>
          </cell>
        </row>
        <row r="242">
          <cell r="BD242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S. DISB."/>
      <sheetName val="RLIP-GARO"/>
      <sheetName val="PROGRAMS"/>
      <sheetName val="NNC-NC"/>
      <sheetName val="all sources"/>
      <sheetName val="SUM"/>
      <sheetName val="NEW GAA"/>
      <sheetName val="CONT-RA10717"/>
      <sheetName val="AUTO"/>
      <sheetName val="UF"/>
      <sheetName val="SUM-SPFs"/>
      <sheetName val="SUM-CONT."/>
      <sheetName val="SUM-AUTO"/>
      <sheetName val="SUM-UF"/>
      <sheetName val="DIVIDEND"/>
      <sheetName val="ranking"/>
    </sheetNames>
    <sheetDataSet>
      <sheetData sheetId="0" refreshError="1"/>
      <sheetData sheetId="1" refreshError="1"/>
      <sheetData sheetId="2" refreshError="1"/>
      <sheetData sheetId="3">
        <row r="7">
          <cell r="Z7">
            <v>2043145492</v>
          </cell>
        </row>
      </sheetData>
      <sheetData sheetId="4" refreshError="1"/>
      <sheetData sheetId="5">
        <row r="1">
          <cell r="A1" t="str">
            <v>CY 2018 ALLOTMENT RELEASES</v>
          </cell>
        </row>
        <row r="3">
          <cell r="A3" t="str">
            <v>JANUARY 1-JANUARY 31, 2018</v>
          </cell>
        </row>
      </sheetData>
      <sheetData sheetId="6">
        <row r="7">
          <cell r="E7">
            <v>17971407</v>
          </cell>
          <cell r="AT7">
            <v>0</v>
          </cell>
        </row>
        <row r="8">
          <cell r="E8">
            <v>6022614</v>
          </cell>
          <cell r="AT8">
            <v>492</v>
          </cell>
        </row>
        <row r="9">
          <cell r="E9">
            <v>443268</v>
          </cell>
          <cell r="AT9">
            <v>0</v>
          </cell>
        </row>
        <row r="10">
          <cell r="E10">
            <v>9461041</v>
          </cell>
          <cell r="AT10">
            <v>1110</v>
          </cell>
        </row>
        <row r="11">
          <cell r="E11">
            <v>40322032</v>
          </cell>
          <cell r="AT11">
            <v>4013</v>
          </cell>
        </row>
        <row r="12">
          <cell r="E12">
            <v>2110023</v>
          </cell>
          <cell r="AT12">
            <v>961</v>
          </cell>
        </row>
        <row r="14">
          <cell r="E14">
            <v>72893608</v>
          </cell>
          <cell r="AT14">
            <v>499</v>
          </cell>
        </row>
        <row r="15">
          <cell r="E15">
            <v>332379707</v>
          </cell>
          <cell r="AT15">
            <v>26996</v>
          </cell>
        </row>
        <row r="16">
          <cell r="E16">
            <v>54916061</v>
          </cell>
          <cell r="AT16">
            <v>53047</v>
          </cell>
        </row>
        <row r="17">
          <cell r="E17">
            <v>1257688</v>
          </cell>
          <cell r="AT17">
            <v>0</v>
          </cell>
        </row>
        <row r="18">
          <cell r="E18">
            <v>24773107</v>
          </cell>
          <cell r="AT18">
            <v>3992</v>
          </cell>
        </row>
        <row r="19">
          <cell r="E19">
            <v>17414871</v>
          </cell>
          <cell r="AT19">
            <v>4944</v>
          </cell>
        </row>
        <row r="20">
          <cell r="E20">
            <v>17444081</v>
          </cell>
          <cell r="AT20">
            <v>0</v>
          </cell>
        </row>
        <row r="22">
          <cell r="E22">
            <v>42292091</v>
          </cell>
          <cell r="AT22">
            <v>5872</v>
          </cell>
        </row>
        <row r="23">
          <cell r="E23">
            <v>54789257</v>
          </cell>
          <cell r="AT23">
            <v>28158</v>
          </cell>
        </row>
        <row r="24">
          <cell r="E24">
            <v>5362319</v>
          </cell>
          <cell r="AT24">
            <v>0</v>
          </cell>
        </row>
        <row r="25">
          <cell r="E25">
            <v>142753180</v>
          </cell>
          <cell r="AT25">
            <v>7710569</v>
          </cell>
        </row>
        <row r="26">
          <cell r="E26">
            <v>16869250</v>
          </cell>
          <cell r="AT26">
            <v>173599</v>
          </cell>
        </row>
        <row r="28">
          <cell r="E28">
            <v>10543379</v>
          </cell>
          <cell r="AT28">
            <v>12678</v>
          </cell>
        </row>
        <row r="29">
          <cell r="E29">
            <v>0</v>
          </cell>
          <cell r="AT29">
            <v>0</v>
          </cell>
        </row>
        <row r="30">
          <cell r="E30">
            <v>112243098</v>
          </cell>
          <cell r="AT30">
            <v>11440992</v>
          </cell>
        </row>
        <row r="32">
          <cell r="E32">
            <v>395151187</v>
          </cell>
          <cell r="AT32">
            <v>0</v>
          </cell>
        </row>
        <row r="33">
          <cell r="E33">
            <v>227795853</v>
          </cell>
          <cell r="AT33">
            <v>10230</v>
          </cell>
        </row>
        <row r="34">
          <cell r="E34">
            <v>20574367</v>
          </cell>
          <cell r="AT34">
            <v>2247</v>
          </cell>
        </row>
        <row r="35">
          <cell r="E35">
            <v>135602214</v>
          </cell>
          <cell r="AT35">
            <v>10113</v>
          </cell>
        </row>
        <row r="36">
          <cell r="E36">
            <v>3324148</v>
          </cell>
          <cell r="AT36">
            <v>0</v>
          </cell>
        </row>
        <row r="37">
          <cell r="E37">
            <v>4949480</v>
          </cell>
          <cell r="AT37">
            <v>802</v>
          </cell>
        </row>
        <row r="38">
          <cell r="E38">
            <v>66146525</v>
          </cell>
          <cell r="AT38">
            <v>201548</v>
          </cell>
        </row>
        <row r="39">
          <cell r="E39">
            <v>8710043</v>
          </cell>
          <cell r="AT39">
            <v>502</v>
          </cell>
        </row>
        <row r="40">
          <cell r="E40">
            <v>1263236</v>
          </cell>
          <cell r="AT40">
            <v>965</v>
          </cell>
        </row>
        <row r="41">
          <cell r="E41">
            <v>30349371</v>
          </cell>
          <cell r="AT41">
            <v>38550</v>
          </cell>
        </row>
        <row r="42">
          <cell r="E42">
            <v>3609</v>
          </cell>
          <cell r="AT42">
            <v>0</v>
          </cell>
        </row>
        <row r="43">
          <cell r="E43">
            <v>33513663</v>
          </cell>
          <cell r="AT43">
            <v>49368</v>
          </cell>
        </row>
        <row r="44">
          <cell r="E44">
            <v>1481288</v>
          </cell>
          <cell r="AT44">
            <v>153</v>
          </cell>
        </row>
        <row r="45">
          <cell r="E45">
            <v>10764683</v>
          </cell>
          <cell r="AT45">
            <v>4721</v>
          </cell>
        </row>
        <row r="46">
          <cell r="E46">
            <v>15906381</v>
          </cell>
          <cell r="AT46">
            <v>6679</v>
          </cell>
        </row>
        <row r="47">
          <cell r="E47">
            <v>2646206</v>
          </cell>
          <cell r="AT47">
            <v>1630</v>
          </cell>
        </row>
        <row r="48">
          <cell r="E48">
            <v>689948</v>
          </cell>
          <cell r="AT48">
            <v>0</v>
          </cell>
        </row>
        <row r="51">
          <cell r="E51">
            <v>75057</v>
          </cell>
          <cell r="AT51">
            <v>0</v>
          </cell>
        </row>
        <row r="52">
          <cell r="E52">
            <v>163544</v>
          </cell>
          <cell r="AT52">
            <v>0</v>
          </cell>
        </row>
        <row r="53">
          <cell r="E53">
            <v>82429</v>
          </cell>
          <cell r="AT53">
            <v>0</v>
          </cell>
        </row>
        <row r="55">
          <cell r="E55">
            <v>46039223</v>
          </cell>
          <cell r="AT55">
            <v>0</v>
          </cell>
        </row>
        <row r="56">
          <cell r="E56">
            <v>317578</v>
          </cell>
          <cell r="AT56">
            <v>1048</v>
          </cell>
        </row>
        <row r="57">
          <cell r="E57">
            <v>76167</v>
          </cell>
          <cell r="AT57">
            <v>0</v>
          </cell>
        </row>
        <row r="58">
          <cell r="E58">
            <v>466610</v>
          </cell>
          <cell r="AT58">
            <v>0</v>
          </cell>
        </row>
        <row r="59">
          <cell r="E59">
            <v>150927</v>
          </cell>
          <cell r="AT59">
            <v>0</v>
          </cell>
        </row>
        <row r="60">
          <cell r="E60">
            <v>380242</v>
          </cell>
          <cell r="AT60">
            <v>8252</v>
          </cell>
        </row>
        <row r="61">
          <cell r="E61">
            <v>100562</v>
          </cell>
          <cell r="AT61">
            <v>0</v>
          </cell>
        </row>
        <row r="62">
          <cell r="E62">
            <v>119186</v>
          </cell>
          <cell r="AT62">
            <v>0</v>
          </cell>
        </row>
        <row r="63">
          <cell r="E63">
            <v>91066</v>
          </cell>
          <cell r="AT63">
            <v>0</v>
          </cell>
        </row>
        <row r="64">
          <cell r="E64">
            <v>150757</v>
          </cell>
          <cell r="AT64">
            <v>0</v>
          </cell>
        </row>
        <row r="65">
          <cell r="E65">
            <v>239202</v>
          </cell>
          <cell r="AT65">
            <v>1625</v>
          </cell>
        </row>
        <row r="66">
          <cell r="E66">
            <v>148932</v>
          </cell>
          <cell r="AT66">
            <v>0</v>
          </cell>
        </row>
        <row r="67">
          <cell r="E67">
            <v>169637</v>
          </cell>
          <cell r="AT67">
            <v>0</v>
          </cell>
        </row>
        <row r="68">
          <cell r="E68">
            <v>28732</v>
          </cell>
          <cell r="AT68">
            <v>0</v>
          </cell>
        </row>
        <row r="69">
          <cell r="E69">
            <v>223677</v>
          </cell>
          <cell r="AT69">
            <v>0</v>
          </cell>
        </row>
        <row r="71">
          <cell r="E71">
            <v>21960</v>
          </cell>
          <cell r="AT71">
            <v>0</v>
          </cell>
        </row>
        <row r="72">
          <cell r="E72">
            <v>404005</v>
          </cell>
          <cell r="AT72">
            <v>0</v>
          </cell>
        </row>
        <row r="73">
          <cell r="E73">
            <v>329595</v>
          </cell>
          <cell r="AT73">
            <v>0</v>
          </cell>
        </row>
        <row r="74">
          <cell r="E74">
            <v>430084</v>
          </cell>
          <cell r="AT74">
            <v>0</v>
          </cell>
        </row>
        <row r="75">
          <cell r="E75">
            <v>907562</v>
          </cell>
          <cell r="AT75">
            <v>13375</v>
          </cell>
        </row>
        <row r="76">
          <cell r="E76">
            <v>508719</v>
          </cell>
          <cell r="AT76">
            <v>5764</v>
          </cell>
        </row>
        <row r="77">
          <cell r="E77">
            <v>718327</v>
          </cell>
          <cell r="AT77">
            <v>2268</v>
          </cell>
        </row>
        <row r="78">
          <cell r="E78">
            <v>179808</v>
          </cell>
          <cell r="AT78">
            <v>0</v>
          </cell>
        </row>
        <row r="79">
          <cell r="E79">
            <v>144867</v>
          </cell>
          <cell r="AT79">
            <v>0</v>
          </cell>
        </row>
        <row r="80">
          <cell r="E80">
            <v>755107</v>
          </cell>
          <cell r="AT80">
            <v>0</v>
          </cell>
        </row>
        <row r="81">
          <cell r="E81">
            <v>57040</v>
          </cell>
          <cell r="AT81">
            <v>0</v>
          </cell>
        </row>
        <row r="82">
          <cell r="E82">
            <v>230772</v>
          </cell>
          <cell r="AT82">
            <v>0</v>
          </cell>
        </row>
        <row r="83">
          <cell r="E83">
            <v>91815</v>
          </cell>
          <cell r="AT83">
            <v>0</v>
          </cell>
        </row>
        <row r="84">
          <cell r="E84">
            <v>402266</v>
          </cell>
          <cell r="AT84">
            <v>0</v>
          </cell>
        </row>
        <row r="85">
          <cell r="E85">
            <v>1375172</v>
          </cell>
          <cell r="AT85">
            <v>790</v>
          </cell>
        </row>
        <row r="86">
          <cell r="E86">
            <v>191602</v>
          </cell>
          <cell r="AT86">
            <v>0</v>
          </cell>
        </row>
        <row r="87">
          <cell r="E87">
            <v>197992</v>
          </cell>
          <cell r="AT87">
            <v>0</v>
          </cell>
        </row>
        <row r="88">
          <cell r="E88">
            <v>167739</v>
          </cell>
          <cell r="AT88">
            <v>0</v>
          </cell>
        </row>
        <row r="89">
          <cell r="E89">
            <v>80976</v>
          </cell>
          <cell r="AT89">
            <v>2540</v>
          </cell>
        </row>
        <row r="90">
          <cell r="E90">
            <v>544864</v>
          </cell>
          <cell r="AT90">
            <v>0</v>
          </cell>
        </row>
        <row r="92">
          <cell r="E92">
            <v>4087663</v>
          </cell>
          <cell r="AT92">
            <v>0</v>
          </cell>
        </row>
        <row r="93">
          <cell r="E93">
            <v>2581101</v>
          </cell>
          <cell r="AT93">
            <v>0</v>
          </cell>
        </row>
        <row r="95">
          <cell r="AT95">
            <v>15410169</v>
          </cell>
        </row>
        <row r="97">
          <cell r="E97">
            <v>0</v>
          </cell>
          <cell r="AT97">
            <v>2198</v>
          </cell>
        </row>
        <row r="98">
          <cell r="AT98">
            <v>0</v>
          </cell>
        </row>
        <row r="99">
          <cell r="E99">
            <v>0</v>
          </cell>
          <cell r="AT99">
            <v>3335185</v>
          </cell>
        </row>
        <row r="100">
          <cell r="E100">
            <v>0</v>
          </cell>
          <cell r="AT100">
            <v>0</v>
          </cell>
        </row>
      </sheetData>
      <sheetData sheetId="7">
        <row r="7">
          <cell r="AO7">
            <v>0</v>
          </cell>
          <cell r="AP7">
            <v>0</v>
          </cell>
        </row>
        <row r="8">
          <cell r="AO8">
            <v>0</v>
          </cell>
          <cell r="AP8">
            <v>0</v>
          </cell>
        </row>
        <row r="9">
          <cell r="AO9">
            <v>0</v>
          </cell>
          <cell r="AP9">
            <v>0</v>
          </cell>
        </row>
        <row r="10">
          <cell r="AO10">
            <v>0</v>
          </cell>
        </row>
        <row r="11">
          <cell r="AO11">
            <v>0</v>
          </cell>
        </row>
        <row r="12">
          <cell r="AO12">
            <v>0</v>
          </cell>
        </row>
        <row r="14">
          <cell r="AO14">
            <v>0</v>
          </cell>
        </row>
        <row r="15">
          <cell r="AO15">
            <v>0</v>
          </cell>
        </row>
        <row r="16">
          <cell r="AO16">
            <v>0</v>
          </cell>
        </row>
        <row r="17">
          <cell r="AO17">
            <v>0</v>
          </cell>
        </row>
        <row r="18">
          <cell r="AO18">
            <v>0</v>
          </cell>
        </row>
        <row r="19">
          <cell r="AO19">
            <v>0</v>
          </cell>
        </row>
        <row r="20">
          <cell r="AO20">
            <v>0</v>
          </cell>
        </row>
        <row r="22">
          <cell r="AO22">
            <v>0</v>
          </cell>
        </row>
        <row r="23">
          <cell r="AO23">
            <v>0</v>
          </cell>
        </row>
        <row r="26">
          <cell r="AO26">
            <v>0</v>
          </cell>
        </row>
        <row r="28">
          <cell r="AO28">
            <v>0</v>
          </cell>
        </row>
        <row r="29">
          <cell r="AO29">
            <v>0</v>
          </cell>
        </row>
        <row r="30">
          <cell r="B30">
            <v>9043</v>
          </cell>
          <cell r="AO30">
            <v>0</v>
          </cell>
        </row>
        <row r="32">
          <cell r="AO32">
            <v>0</v>
          </cell>
        </row>
        <row r="33">
          <cell r="B33">
            <v>0</v>
          </cell>
          <cell r="AO33">
            <v>0</v>
          </cell>
        </row>
        <row r="34">
          <cell r="AO34">
            <v>0</v>
          </cell>
        </row>
        <row r="35">
          <cell r="AO35">
            <v>0</v>
          </cell>
        </row>
        <row r="36">
          <cell r="AO36">
            <v>0</v>
          </cell>
        </row>
        <row r="37">
          <cell r="AO37">
            <v>0</v>
          </cell>
        </row>
        <row r="38">
          <cell r="AO38">
            <v>0</v>
          </cell>
        </row>
        <row r="39">
          <cell r="AO39">
            <v>0</v>
          </cell>
        </row>
        <row r="40">
          <cell r="AO40">
            <v>0</v>
          </cell>
        </row>
        <row r="41">
          <cell r="AO41">
            <v>0</v>
          </cell>
        </row>
        <row r="42">
          <cell r="AO42">
            <v>0</v>
          </cell>
        </row>
        <row r="43">
          <cell r="AO43">
            <v>0</v>
          </cell>
        </row>
        <row r="44">
          <cell r="AO44">
            <v>0</v>
          </cell>
        </row>
        <row r="45">
          <cell r="AO45">
            <v>0</v>
          </cell>
        </row>
        <row r="46">
          <cell r="AO46">
            <v>0</v>
          </cell>
        </row>
        <row r="47">
          <cell r="AO47">
            <v>0</v>
          </cell>
        </row>
        <row r="48">
          <cell r="AO48">
            <v>0</v>
          </cell>
        </row>
        <row r="51">
          <cell r="AO51">
            <v>0</v>
          </cell>
        </row>
        <row r="52">
          <cell r="AO52">
            <v>0</v>
          </cell>
        </row>
        <row r="53">
          <cell r="AO53">
            <v>0</v>
          </cell>
        </row>
        <row r="55">
          <cell r="AO55">
            <v>0</v>
          </cell>
        </row>
        <row r="56">
          <cell r="AO56">
            <v>0</v>
          </cell>
        </row>
        <row r="57">
          <cell r="AO57">
            <v>0</v>
          </cell>
        </row>
        <row r="59">
          <cell r="AO59">
            <v>0</v>
          </cell>
        </row>
        <row r="60">
          <cell r="AO60">
            <v>0</v>
          </cell>
        </row>
        <row r="61">
          <cell r="AO61">
            <v>0</v>
          </cell>
        </row>
        <row r="62">
          <cell r="AO62">
            <v>0</v>
          </cell>
        </row>
        <row r="63">
          <cell r="AO63">
            <v>0</v>
          </cell>
        </row>
        <row r="64">
          <cell r="AO64">
            <v>0</v>
          </cell>
        </row>
        <row r="65">
          <cell r="AO65">
            <v>0</v>
          </cell>
        </row>
        <row r="66">
          <cell r="AO66">
            <v>0</v>
          </cell>
        </row>
        <row r="67">
          <cell r="AO67">
            <v>0</v>
          </cell>
        </row>
        <row r="68">
          <cell r="AO68">
            <v>0</v>
          </cell>
        </row>
        <row r="69">
          <cell r="AO69">
            <v>0</v>
          </cell>
        </row>
        <row r="71">
          <cell r="AO71">
            <v>0</v>
          </cell>
        </row>
        <row r="72">
          <cell r="AO72">
            <v>0</v>
          </cell>
        </row>
        <row r="73">
          <cell r="AO73">
            <v>0</v>
          </cell>
        </row>
        <row r="74">
          <cell r="AO74">
            <v>0</v>
          </cell>
        </row>
        <row r="75">
          <cell r="AO75">
            <v>0</v>
          </cell>
        </row>
        <row r="76">
          <cell r="AO76">
            <v>0</v>
          </cell>
        </row>
        <row r="77">
          <cell r="AO77">
            <v>0</v>
          </cell>
        </row>
        <row r="78">
          <cell r="AO78">
            <v>0</v>
          </cell>
        </row>
        <row r="79">
          <cell r="AO79">
            <v>0</v>
          </cell>
        </row>
        <row r="80">
          <cell r="AO80">
            <v>0</v>
          </cell>
        </row>
        <row r="81">
          <cell r="AO81">
            <v>0</v>
          </cell>
        </row>
        <row r="82">
          <cell r="AO82">
            <v>0</v>
          </cell>
        </row>
        <row r="83">
          <cell r="AO83">
            <v>0</v>
          </cell>
        </row>
        <row r="84">
          <cell r="AO84">
            <v>0</v>
          </cell>
        </row>
        <row r="85">
          <cell r="AO85">
            <v>0</v>
          </cell>
        </row>
        <row r="86">
          <cell r="AO86">
            <v>0</v>
          </cell>
        </row>
        <row r="87">
          <cell r="AO87">
            <v>0</v>
          </cell>
        </row>
        <row r="88">
          <cell r="AO88">
            <v>0</v>
          </cell>
        </row>
        <row r="89">
          <cell r="AO89">
            <v>0</v>
          </cell>
        </row>
        <row r="90">
          <cell r="AO90">
            <v>0</v>
          </cell>
        </row>
        <row r="92">
          <cell r="AO92">
            <v>0</v>
          </cell>
        </row>
        <row r="95">
          <cell r="AO95">
            <v>0</v>
          </cell>
        </row>
        <row r="97">
          <cell r="AO97">
            <v>0</v>
          </cell>
        </row>
        <row r="98">
          <cell r="AO98">
            <v>0</v>
          </cell>
        </row>
        <row r="99">
          <cell r="H99">
            <v>0</v>
          </cell>
        </row>
        <row r="100">
          <cell r="AP100">
            <v>0</v>
          </cell>
        </row>
      </sheetData>
      <sheetData sheetId="8">
        <row r="7">
          <cell r="F7">
            <v>532833</v>
          </cell>
          <cell r="K7">
            <v>0</v>
          </cell>
          <cell r="N7">
            <v>0</v>
          </cell>
          <cell r="S7">
            <v>0</v>
          </cell>
          <cell r="AD7">
            <v>0</v>
          </cell>
          <cell r="BA7">
            <v>532833</v>
          </cell>
        </row>
        <row r="8">
          <cell r="F8">
            <v>40756</v>
          </cell>
          <cell r="K8">
            <v>0</v>
          </cell>
          <cell r="N8">
            <v>0</v>
          </cell>
          <cell r="S8">
            <v>0</v>
          </cell>
          <cell r="AD8">
            <v>0</v>
          </cell>
          <cell r="BA8">
            <v>40756</v>
          </cell>
        </row>
        <row r="9">
          <cell r="F9">
            <v>7044</v>
          </cell>
          <cell r="K9">
            <v>0</v>
          </cell>
          <cell r="N9">
            <v>0</v>
          </cell>
          <cell r="S9">
            <v>0</v>
          </cell>
          <cell r="AD9">
            <v>0</v>
          </cell>
          <cell r="BA9">
            <v>7044</v>
          </cell>
        </row>
        <row r="10">
          <cell r="F10">
            <v>341882</v>
          </cell>
          <cell r="K10">
            <v>0</v>
          </cell>
          <cell r="N10">
            <v>0</v>
          </cell>
          <cell r="S10">
            <v>0</v>
          </cell>
          <cell r="AD10">
            <v>0</v>
          </cell>
          <cell r="BA10">
            <v>341882</v>
          </cell>
        </row>
        <row r="11">
          <cell r="F11">
            <v>371466</v>
          </cell>
          <cell r="K11">
            <v>0</v>
          </cell>
          <cell r="N11">
            <v>0</v>
          </cell>
          <cell r="S11">
            <v>0</v>
          </cell>
          <cell r="AD11">
            <v>0</v>
          </cell>
          <cell r="BA11">
            <v>371466</v>
          </cell>
        </row>
        <row r="12">
          <cell r="F12">
            <v>52047</v>
          </cell>
          <cell r="K12">
            <v>0</v>
          </cell>
          <cell r="N12">
            <v>0</v>
          </cell>
          <cell r="S12">
            <v>0</v>
          </cell>
          <cell r="AD12">
            <v>0</v>
          </cell>
          <cell r="BA12">
            <v>52047</v>
          </cell>
        </row>
        <row r="14">
          <cell r="F14">
            <v>52557</v>
          </cell>
          <cell r="K14">
            <v>0</v>
          </cell>
          <cell r="N14">
            <v>0</v>
          </cell>
          <cell r="S14">
            <v>81198</v>
          </cell>
          <cell r="AD14">
            <v>0</v>
          </cell>
          <cell r="BA14">
            <v>133755</v>
          </cell>
        </row>
        <row r="15">
          <cell r="F15">
            <v>26858034</v>
          </cell>
          <cell r="K15">
            <v>0</v>
          </cell>
          <cell r="N15">
            <v>0</v>
          </cell>
          <cell r="S15">
            <v>0</v>
          </cell>
          <cell r="AD15">
            <v>0</v>
          </cell>
          <cell r="BA15">
            <v>26858034</v>
          </cell>
        </row>
        <row r="16">
          <cell r="F16">
            <v>3133995</v>
          </cell>
          <cell r="K16">
            <v>0</v>
          </cell>
          <cell r="N16">
            <v>0</v>
          </cell>
          <cell r="S16">
            <v>0</v>
          </cell>
          <cell r="AD16">
            <v>0</v>
          </cell>
          <cell r="BA16">
            <v>3133995</v>
          </cell>
        </row>
        <row r="17">
          <cell r="F17">
            <v>42278</v>
          </cell>
          <cell r="K17">
            <v>0</v>
          </cell>
          <cell r="N17">
            <v>0</v>
          </cell>
          <cell r="S17">
            <v>0</v>
          </cell>
          <cell r="AD17">
            <v>0</v>
          </cell>
          <cell r="BA17">
            <v>42278</v>
          </cell>
        </row>
        <row r="18">
          <cell r="F18">
            <v>667196</v>
          </cell>
          <cell r="K18">
            <v>0</v>
          </cell>
          <cell r="N18">
            <v>0</v>
          </cell>
          <cell r="S18">
            <v>0</v>
          </cell>
          <cell r="AD18">
            <v>0</v>
          </cell>
          <cell r="BA18">
            <v>667196</v>
          </cell>
        </row>
        <row r="19">
          <cell r="F19">
            <v>602265</v>
          </cell>
          <cell r="K19">
            <v>0</v>
          </cell>
          <cell r="N19">
            <v>1388554</v>
          </cell>
          <cell r="S19">
            <v>401308</v>
          </cell>
          <cell r="AD19">
            <v>0</v>
          </cell>
          <cell r="BA19">
            <v>2392127</v>
          </cell>
        </row>
        <row r="20">
          <cell r="F20">
            <v>143199</v>
          </cell>
          <cell r="K20">
            <v>0</v>
          </cell>
          <cell r="N20">
            <v>0</v>
          </cell>
          <cell r="S20">
            <v>0</v>
          </cell>
          <cell r="AD20">
            <v>0</v>
          </cell>
          <cell r="BA20">
            <v>143199</v>
          </cell>
        </row>
        <row r="22">
          <cell r="F22">
            <v>629764</v>
          </cell>
          <cell r="K22">
            <v>0</v>
          </cell>
          <cell r="N22">
            <v>0</v>
          </cell>
          <cell r="S22">
            <v>67448</v>
          </cell>
          <cell r="AD22">
            <v>0</v>
          </cell>
          <cell r="BA22">
            <v>697212</v>
          </cell>
        </row>
        <row r="23">
          <cell r="F23">
            <v>1493224</v>
          </cell>
          <cell r="K23">
            <v>0</v>
          </cell>
          <cell r="N23">
            <v>0</v>
          </cell>
          <cell r="S23">
            <v>0</v>
          </cell>
          <cell r="AD23">
            <v>0</v>
          </cell>
          <cell r="BA23">
            <v>1493224</v>
          </cell>
        </row>
        <row r="24">
          <cell r="F24">
            <v>63998</v>
          </cell>
          <cell r="K24">
            <v>0</v>
          </cell>
          <cell r="BA24">
            <v>63998</v>
          </cell>
        </row>
        <row r="25">
          <cell r="F25">
            <v>593720</v>
          </cell>
          <cell r="K25">
            <v>0</v>
          </cell>
          <cell r="N25">
            <v>0</v>
          </cell>
          <cell r="S25">
            <v>0</v>
          </cell>
          <cell r="AD25">
            <v>0</v>
          </cell>
          <cell r="BA25">
            <v>593720</v>
          </cell>
        </row>
        <row r="26">
          <cell r="F26">
            <v>763254</v>
          </cell>
          <cell r="K26">
            <v>0</v>
          </cell>
          <cell r="N26">
            <v>0</v>
          </cell>
          <cell r="S26">
            <v>434941</v>
          </cell>
          <cell r="AD26">
            <v>0</v>
          </cell>
          <cell r="AJ26">
            <v>0</v>
          </cell>
          <cell r="BA26">
            <v>1198195</v>
          </cell>
        </row>
        <row r="28">
          <cell r="F28">
            <v>262566</v>
          </cell>
          <cell r="K28">
            <v>0</v>
          </cell>
          <cell r="N28">
            <v>0</v>
          </cell>
          <cell r="S28">
            <v>0</v>
          </cell>
          <cell r="AD28">
            <v>0</v>
          </cell>
          <cell r="AJ28">
            <v>0</v>
          </cell>
          <cell r="BA28">
            <v>262566</v>
          </cell>
        </row>
        <row r="29">
          <cell r="F29">
            <v>0</v>
          </cell>
          <cell r="K29">
            <v>0</v>
          </cell>
          <cell r="N29">
            <v>0</v>
          </cell>
          <cell r="S29">
            <v>0</v>
          </cell>
          <cell r="AD29">
            <v>0</v>
          </cell>
          <cell r="BA29">
            <v>0</v>
          </cell>
        </row>
        <row r="30">
          <cell r="F30">
            <v>284425</v>
          </cell>
          <cell r="K30">
            <v>0</v>
          </cell>
          <cell r="N30">
            <v>24205</v>
          </cell>
          <cell r="S30">
            <v>0</v>
          </cell>
          <cell r="AD30">
            <v>0</v>
          </cell>
          <cell r="AJ30">
            <v>0</v>
          </cell>
          <cell r="AM30">
            <v>0</v>
          </cell>
          <cell r="BA30">
            <v>308630</v>
          </cell>
        </row>
        <row r="32">
          <cell r="F32">
            <v>148748</v>
          </cell>
          <cell r="K32">
            <v>0</v>
          </cell>
          <cell r="N32">
            <v>0</v>
          </cell>
          <cell r="S32">
            <v>0</v>
          </cell>
          <cell r="W32">
            <v>0</v>
          </cell>
          <cell r="AD32">
            <v>0</v>
          </cell>
          <cell r="AJ32">
            <v>0</v>
          </cell>
          <cell r="BA32">
            <v>148748</v>
          </cell>
        </row>
        <row r="33">
          <cell r="F33">
            <v>587699</v>
          </cell>
          <cell r="K33">
            <v>0</v>
          </cell>
          <cell r="N33">
            <v>0</v>
          </cell>
          <cell r="S33">
            <v>0</v>
          </cell>
          <cell r="W33">
            <v>0</v>
          </cell>
          <cell r="AD33">
            <v>0</v>
          </cell>
          <cell r="AJ33">
            <v>0</v>
          </cell>
          <cell r="BA33">
            <v>587699</v>
          </cell>
        </row>
        <row r="34">
          <cell r="F34">
            <v>211045</v>
          </cell>
          <cell r="K34">
            <v>0</v>
          </cell>
          <cell r="N34">
            <v>0</v>
          </cell>
          <cell r="S34">
            <v>0</v>
          </cell>
          <cell r="AD34">
            <v>0</v>
          </cell>
          <cell r="AJ34">
            <v>0</v>
          </cell>
          <cell r="BA34">
            <v>211045</v>
          </cell>
        </row>
        <row r="35">
          <cell r="F35">
            <v>122939</v>
          </cell>
          <cell r="K35">
            <v>0</v>
          </cell>
          <cell r="N35">
            <v>0</v>
          </cell>
          <cell r="S35">
            <v>0</v>
          </cell>
          <cell r="AD35">
            <v>0</v>
          </cell>
          <cell r="AJ35">
            <v>0</v>
          </cell>
          <cell r="BA35">
            <v>122939</v>
          </cell>
        </row>
        <row r="36">
          <cell r="F36">
            <v>35132</v>
          </cell>
          <cell r="K36">
            <v>0</v>
          </cell>
          <cell r="N36">
            <v>0</v>
          </cell>
          <cell r="S36">
            <v>0</v>
          </cell>
          <cell r="AD36">
            <v>0</v>
          </cell>
          <cell r="BA36">
            <v>35132</v>
          </cell>
        </row>
        <row r="37">
          <cell r="F37">
            <v>140590</v>
          </cell>
          <cell r="K37">
            <v>0</v>
          </cell>
          <cell r="N37">
            <v>0</v>
          </cell>
          <cell r="S37">
            <v>0</v>
          </cell>
          <cell r="AD37">
            <v>0</v>
          </cell>
          <cell r="BA37">
            <v>140590</v>
          </cell>
        </row>
        <row r="38">
          <cell r="F38">
            <v>173726</v>
          </cell>
          <cell r="K38">
            <v>0</v>
          </cell>
          <cell r="N38">
            <v>36086</v>
          </cell>
          <cell r="S38">
            <v>711573</v>
          </cell>
          <cell r="W38">
            <v>0</v>
          </cell>
          <cell r="AD38">
            <v>0</v>
          </cell>
          <cell r="BA38">
            <v>921385</v>
          </cell>
        </row>
        <row r="39">
          <cell r="F39">
            <v>159378</v>
          </cell>
          <cell r="K39">
            <v>6205</v>
          </cell>
          <cell r="N39">
            <v>0</v>
          </cell>
          <cell r="S39">
            <v>5700</v>
          </cell>
          <cell r="AD39">
            <v>0</v>
          </cell>
          <cell r="BA39">
            <v>171283</v>
          </cell>
        </row>
        <row r="40">
          <cell r="F40">
            <v>53556</v>
          </cell>
          <cell r="K40">
            <v>0</v>
          </cell>
          <cell r="N40">
            <v>0</v>
          </cell>
          <cell r="S40">
            <v>0</v>
          </cell>
          <cell r="AD40">
            <v>0</v>
          </cell>
          <cell r="BA40">
            <v>53556</v>
          </cell>
        </row>
        <row r="41">
          <cell r="F41">
            <v>250777</v>
          </cell>
          <cell r="K41">
            <v>0</v>
          </cell>
          <cell r="N41">
            <v>0</v>
          </cell>
          <cell r="S41">
            <v>0</v>
          </cell>
          <cell r="AD41">
            <v>0</v>
          </cell>
          <cell r="BA41">
            <v>250777</v>
          </cell>
        </row>
        <row r="42">
          <cell r="F42">
            <v>254</v>
          </cell>
          <cell r="K42">
            <v>0</v>
          </cell>
          <cell r="N42">
            <v>0</v>
          </cell>
          <cell r="S42">
            <v>0</v>
          </cell>
          <cell r="AD42">
            <v>0</v>
          </cell>
          <cell r="BA42">
            <v>254</v>
          </cell>
        </row>
        <row r="43">
          <cell r="F43">
            <v>990962</v>
          </cell>
          <cell r="K43">
            <v>0</v>
          </cell>
          <cell r="N43">
            <v>0</v>
          </cell>
          <cell r="S43">
            <v>0</v>
          </cell>
          <cell r="AD43">
            <v>0</v>
          </cell>
          <cell r="BA43">
            <v>990962</v>
          </cell>
        </row>
        <row r="44">
          <cell r="F44">
            <v>97004</v>
          </cell>
          <cell r="K44">
            <v>0</v>
          </cell>
          <cell r="N44">
            <v>0</v>
          </cell>
          <cell r="S44">
            <v>0</v>
          </cell>
          <cell r="AD44">
            <v>0</v>
          </cell>
          <cell r="BA44">
            <v>97004</v>
          </cell>
        </row>
        <row r="45">
          <cell r="F45">
            <v>924232</v>
          </cell>
          <cell r="K45">
            <v>0</v>
          </cell>
          <cell r="N45">
            <v>0</v>
          </cell>
          <cell r="S45">
            <v>0</v>
          </cell>
          <cell r="AD45">
            <v>0</v>
          </cell>
          <cell r="BA45">
            <v>924232</v>
          </cell>
        </row>
        <row r="46">
          <cell r="F46">
            <v>219013</v>
          </cell>
          <cell r="K46">
            <v>0</v>
          </cell>
          <cell r="N46">
            <v>0</v>
          </cell>
          <cell r="S46">
            <v>0</v>
          </cell>
          <cell r="AD46">
            <v>0</v>
          </cell>
          <cell r="BA46">
            <v>219013</v>
          </cell>
        </row>
        <row r="47">
          <cell r="F47">
            <v>91084</v>
          </cell>
          <cell r="K47">
            <v>0</v>
          </cell>
          <cell r="N47">
            <v>0</v>
          </cell>
          <cell r="S47">
            <v>0</v>
          </cell>
          <cell r="AD47">
            <v>0</v>
          </cell>
          <cell r="AJ47">
            <v>0</v>
          </cell>
          <cell r="BA47">
            <v>91084</v>
          </cell>
        </row>
        <row r="48">
          <cell r="F48">
            <v>26104</v>
          </cell>
          <cell r="K48">
            <v>0</v>
          </cell>
          <cell r="N48">
            <v>0</v>
          </cell>
          <cell r="S48">
            <v>0</v>
          </cell>
          <cell r="AD48">
            <v>0</v>
          </cell>
          <cell r="BA48">
            <v>26104</v>
          </cell>
        </row>
        <row r="51">
          <cell r="F51">
            <v>0</v>
          </cell>
          <cell r="K51">
            <v>0</v>
          </cell>
          <cell r="N51">
            <v>0</v>
          </cell>
          <cell r="S51">
            <v>0</v>
          </cell>
          <cell r="AD51">
            <v>0</v>
          </cell>
          <cell r="BA51">
            <v>0</v>
          </cell>
        </row>
        <row r="52">
          <cell r="F52">
            <v>2773</v>
          </cell>
          <cell r="K52">
            <v>0</v>
          </cell>
          <cell r="S52">
            <v>0</v>
          </cell>
          <cell r="BA52">
            <v>2773</v>
          </cell>
        </row>
        <row r="53">
          <cell r="F53">
            <v>2784</v>
          </cell>
          <cell r="K53">
            <v>0</v>
          </cell>
          <cell r="S53">
            <v>0</v>
          </cell>
          <cell r="BA53">
            <v>2784</v>
          </cell>
        </row>
        <row r="55">
          <cell r="F55">
            <v>12531</v>
          </cell>
          <cell r="K55">
            <v>0</v>
          </cell>
          <cell r="N55">
            <v>0</v>
          </cell>
          <cell r="S55">
            <v>1073691</v>
          </cell>
          <cell r="AD55">
            <v>0</v>
          </cell>
          <cell r="AJ55">
            <v>0</v>
          </cell>
          <cell r="BA55">
            <v>1086222</v>
          </cell>
        </row>
        <row r="56">
          <cell r="F56">
            <v>21535</v>
          </cell>
          <cell r="K56">
            <v>0</v>
          </cell>
          <cell r="N56">
            <v>0</v>
          </cell>
          <cell r="S56">
            <v>0</v>
          </cell>
          <cell r="AD56">
            <v>0</v>
          </cell>
          <cell r="BA56">
            <v>21535</v>
          </cell>
        </row>
        <row r="57">
          <cell r="F57">
            <v>3653</v>
          </cell>
          <cell r="K57">
            <v>0</v>
          </cell>
          <cell r="N57">
            <v>0</v>
          </cell>
          <cell r="S57">
            <v>0</v>
          </cell>
          <cell r="AD57">
            <v>0</v>
          </cell>
          <cell r="BA57">
            <v>3653</v>
          </cell>
        </row>
        <row r="58">
          <cell r="F58">
            <v>29086</v>
          </cell>
          <cell r="BA58">
            <v>29086</v>
          </cell>
        </row>
        <row r="59">
          <cell r="F59">
            <v>4337</v>
          </cell>
          <cell r="K59">
            <v>0</v>
          </cell>
          <cell r="N59">
            <v>0</v>
          </cell>
          <cell r="S59">
            <v>0</v>
          </cell>
          <cell r="AD59">
            <v>0</v>
          </cell>
          <cell r="BA59">
            <v>4337</v>
          </cell>
        </row>
        <row r="60">
          <cell r="F60">
            <v>14047</v>
          </cell>
          <cell r="K60">
            <v>0</v>
          </cell>
          <cell r="N60">
            <v>0</v>
          </cell>
          <cell r="S60">
            <v>0</v>
          </cell>
          <cell r="AD60">
            <v>0</v>
          </cell>
          <cell r="BA60">
            <v>14047</v>
          </cell>
        </row>
        <row r="61">
          <cell r="F61">
            <v>1365</v>
          </cell>
          <cell r="S61">
            <v>8372</v>
          </cell>
          <cell r="BA61">
            <v>9737</v>
          </cell>
        </row>
        <row r="62">
          <cell r="F62">
            <v>4450</v>
          </cell>
          <cell r="K62">
            <v>0</v>
          </cell>
          <cell r="N62">
            <v>0</v>
          </cell>
          <cell r="S62">
            <v>0</v>
          </cell>
          <cell r="AD62">
            <v>0</v>
          </cell>
          <cell r="BA62">
            <v>4450</v>
          </cell>
        </row>
        <row r="63">
          <cell r="F63">
            <v>6376</v>
          </cell>
          <cell r="K63">
            <v>0</v>
          </cell>
          <cell r="N63">
            <v>0</v>
          </cell>
          <cell r="S63">
            <v>0</v>
          </cell>
          <cell r="AD63">
            <v>0</v>
          </cell>
          <cell r="BA63">
            <v>6376</v>
          </cell>
        </row>
        <row r="64">
          <cell r="F64">
            <v>5848</v>
          </cell>
          <cell r="BA64">
            <v>5848</v>
          </cell>
        </row>
        <row r="65">
          <cell r="F65">
            <v>21887</v>
          </cell>
          <cell r="K65">
            <v>0</v>
          </cell>
          <cell r="N65">
            <v>0</v>
          </cell>
          <cell r="S65">
            <v>280128</v>
          </cell>
          <cell r="AD65">
            <v>0</v>
          </cell>
          <cell r="BA65">
            <v>302015</v>
          </cell>
        </row>
        <row r="66">
          <cell r="F66">
            <v>3899</v>
          </cell>
          <cell r="K66">
            <v>0</v>
          </cell>
          <cell r="N66">
            <v>0</v>
          </cell>
          <cell r="S66">
            <v>0</v>
          </cell>
          <cell r="AD66">
            <v>0</v>
          </cell>
          <cell r="BA66">
            <v>3899</v>
          </cell>
        </row>
        <row r="67">
          <cell r="F67">
            <v>5294</v>
          </cell>
          <cell r="K67">
            <v>0</v>
          </cell>
          <cell r="N67">
            <v>0</v>
          </cell>
          <cell r="S67">
            <v>0</v>
          </cell>
          <cell r="BA67">
            <v>5294</v>
          </cell>
        </row>
        <row r="68">
          <cell r="F68">
            <v>2047</v>
          </cell>
          <cell r="K68">
            <v>0</v>
          </cell>
          <cell r="N68">
            <v>0</v>
          </cell>
          <cell r="S68">
            <v>27103</v>
          </cell>
          <cell r="AD68">
            <v>0</v>
          </cell>
          <cell r="BA68">
            <v>29150</v>
          </cell>
        </row>
        <row r="69">
          <cell r="F69">
            <v>3737</v>
          </cell>
          <cell r="K69">
            <v>0</v>
          </cell>
          <cell r="N69">
            <v>0</v>
          </cell>
          <cell r="S69">
            <v>0</v>
          </cell>
          <cell r="AD69">
            <v>0</v>
          </cell>
          <cell r="BA69">
            <v>3737</v>
          </cell>
        </row>
        <row r="71">
          <cell r="F71">
            <v>1960</v>
          </cell>
          <cell r="K71">
            <v>0</v>
          </cell>
          <cell r="N71">
            <v>0</v>
          </cell>
          <cell r="S71">
            <v>588478</v>
          </cell>
          <cell r="AD71">
            <v>0</v>
          </cell>
          <cell r="BA71">
            <v>590438</v>
          </cell>
        </row>
        <row r="72">
          <cell r="F72">
            <v>5937</v>
          </cell>
          <cell r="K72">
            <v>0</v>
          </cell>
          <cell r="N72">
            <v>0</v>
          </cell>
          <cell r="S72">
            <v>0</v>
          </cell>
          <cell r="AD72">
            <v>0</v>
          </cell>
          <cell r="BA72">
            <v>5937</v>
          </cell>
        </row>
        <row r="73">
          <cell r="F73">
            <v>5632</v>
          </cell>
          <cell r="K73">
            <v>0</v>
          </cell>
          <cell r="N73">
            <v>0</v>
          </cell>
          <cell r="S73">
            <v>0</v>
          </cell>
          <cell r="AD73">
            <v>0</v>
          </cell>
          <cell r="BA73">
            <v>5632</v>
          </cell>
        </row>
        <row r="74">
          <cell r="F74">
            <v>4607</v>
          </cell>
          <cell r="K74">
            <v>0</v>
          </cell>
          <cell r="N74">
            <v>0</v>
          </cell>
          <cell r="S74">
            <v>0</v>
          </cell>
          <cell r="AD74">
            <v>0</v>
          </cell>
          <cell r="BA74">
            <v>4607</v>
          </cell>
        </row>
        <row r="75">
          <cell r="F75">
            <v>55424</v>
          </cell>
          <cell r="BA75">
            <v>55424</v>
          </cell>
        </row>
        <row r="76">
          <cell r="F76">
            <v>38796</v>
          </cell>
          <cell r="K76">
            <v>0</v>
          </cell>
          <cell r="N76">
            <v>0</v>
          </cell>
          <cell r="S76">
            <v>0</v>
          </cell>
          <cell r="AD76">
            <v>0</v>
          </cell>
          <cell r="BA76">
            <v>38796</v>
          </cell>
        </row>
        <row r="77">
          <cell r="F77">
            <v>45042</v>
          </cell>
          <cell r="K77">
            <v>0</v>
          </cell>
          <cell r="N77">
            <v>0</v>
          </cell>
          <cell r="S77">
            <v>0</v>
          </cell>
          <cell r="AD77">
            <v>0</v>
          </cell>
          <cell r="BA77">
            <v>45042</v>
          </cell>
        </row>
        <row r="78">
          <cell r="F78">
            <v>6523</v>
          </cell>
          <cell r="K78">
            <v>0</v>
          </cell>
          <cell r="N78">
            <v>0</v>
          </cell>
          <cell r="S78">
            <v>0</v>
          </cell>
          <cell r="AD78">
            <v>0</v>
          </cell>
          <cell r="BA78">
            <v>6523</v>
          </cell>
        </row>
        <row r="79">
          <cell r="F79">
            <v>3791</v>
          </cell>
          <cell r="K79">
            <v>0</v>
          </cell>
          <cell r="N79">
            <v>0</v>
          </cell>
          <cell r="BA79">
            <v>3791</v>
          </cell>
        </row>
        <row r="80">
          <cell r="F80">
            <v>0</v>
          </cell>
          <cell r="K80">
            <v>0</v>
          </cell>
          <cell r="N80">
            <v>0</v>
          </cell>
          <cell r="AD80">
            <v>0</v>
          </cell>
          <cell r="BA80">
            <v>0</v>
          </cell>
        </row>
        <row r="81">
          <cell r="F81">
            <v>3084</v>
          </cell>
          <cell r="K81">
            <v>0</v>
          </cell>
          <cell r="N81">
            <v>0</v>
          </cell>
          <cell r="BA81">
            <v>3084</v>
          </cell>
        </row>
        <row r="82">
          <cell r="F82">
            <v>1385</v>
          </cell>
          <cell r="K82">
            <v>0</v>
          </cell>
          <cell r="N82">
            <v>0</v>
          </cell>
          <cell r="S82">
            <v>0</v>
          </cell>
          <cell r="AD82">
            <v>0</v>
          </cell>
          <cell r="BA82">
            <v>1385</v>
          </cell>
        </row>
        <row r="83">
          <cell r="F83">
            <v>3014</v>
          </cell>
          <cell r="K83">
            <v>0</v>
          </cell>
          <cell r="N83">
            <v>0</v>
          </cell>
          <cell r="S83">
            <v>0</v>
          </cell>
          <cell r="AD83">
            <v>0</v>
          </cell>
          <cell r="BA83">
            <v>3014</v>
          </cell>
        </row>
        <row r="84">
          <cell r="F84">
            <v>13188</v>
          </cell>
          <cell r="K84">
            <v>0</v>
          </cell>
          <cell r="N84">
            <v>0</v>
          </cell>
          <cell r="S84">
            <v>0</v>
          </cell>
          <cell r="AD84">
            <v>0</v>
          </cell>
          <cell r="BA84">
            <v>13188</v>
          </cell>
        </row>
        <row r="85">
          <cell r="F85">
            <v>73503</v>
          </cell>
          <cell r="BA85">
            <v>73503</v>
          </cell>
        </row>
        <row r="86">
          <cell r="F86">
            <v>3129</v>
          </cell>
          <cell r="K86">
            <v>0</v>
          </cell>
          <cell r="N86">
            <v>0</v>
          </cell>
          <cell r="S86">
            <v>0</v>
          </cell>
          <cell r="AD86">
            <v>0</v>
          </cell>
          <cell r="BA86">
            <v>3129</v>
          </cell>
        </row>
        <row r="87">
          <cell r="F87">
            <v>5226</v>
          </cell>
          <cell r="K87">
            <v>0</v>
          </cell>
          <cell r="N87">
            <v>0</v>
          </cell>
          <cell r="S87">
            <v>0</v>
          </cell>
          <cell r="AD87">
            <v>0</v>
          </cell>
          <cell r="BA87">
            <v>5226</v>
          </cell>
        </row>
        <row r="88">
          <cell r="F88">
            <v>7343</v>
          </cell>
          <cell r="BA88">
            <v>7343</v>
          </cell>
        </row>
        <row r="89">
          <cell r="F89">
            <v>3059</v>
          </cell>
          <cell r="K89">
            <v>0</v>
          </cell>
          <cell r="N89">
            <v>0</v>
          </cell>
          <cell r="S89">
            <v>0</v>
          </cell>
          <cell r="AD89">
            <v>0</v>
          </cell>
          <cell r="BA89">
            <v>3059</v>
          </cell>
        </row>
        <row r="90">
          <cell r="F90">
            <v>19152</v>
          </cell>
          <cell r="K90">
            <v>0</v>
          </cell>
          <cell r="N90">
            <v>0</v>
          </cell>
          <cell r="S90">
            <v>0</v>
          </cell>
          <cell r="AD90">
            <v>0</v>
          </cell>
          <cell r="BA90">
            <v>19152</v>
          </cell>
        </row>
        <row r="91">
          <cell r="F91">
            <v>156983</v>
          </cell>
        </row>
        <row r="92">
          <cell r="F92">
            <v>15600</v>
          </cell>
          <cell r="BA92">
            <v>15600</v>
          </cell>
        </row>
        <row r="93">
          <cell r="F93">
            <v>141383</v>
          </cell>
          <cell r="BA93">
            <v>141383</v>
          </cell>
        </row>
        <row r="95">
          <cell r="F95">
            <v>0</v>
          </cell>
          <cell r="K95">
            <v>0</v>
          </cell>
          <cell r="N95">
            <v>0</v>
          </cell>
          <cell r="S95">
            <v>0</v>
          </cell>
          <cell r="AD95">
            <v>0</v>
          </cell>
          <cell r="AJ95">
            <v>0</v>
          </cell>
          <cell r="BA95">
            <v>0</v>
          </cell>
        </row>
        <row r="97">
          <cell r="K97">
            <v>0</v>
          </cell>
          <cell r="S97">
            <v>0</v>
          </cell>
          <cell r="AD97">
            <v>0</v>
          </cell>
          <cell r="AJ97">
            <v>0</v>
          </cell>
          <cell r="AQ97">
            <v>522748165</v>
          </cell>
          <cell r="BA97">
            <v>522748165</v>
          </cell>
        </row>
        <row r="98">
          <cell r="K98">
            <v>0</v>
          </cell>
          <cell r="S98">
            <v>0</v>
          </cell>
          <cell r="AD98">
            <v>0</v>
          </cell>
          <cell r="AJ98">
            <v>0</v>
          </cell>
          <cell r="BA98">
            <v>0</v>
          </cell>
        </row>
        <row r="99">
          <cell r="F99">
            <v>4138</v>
          </cell>
          <cell r="K99">
            <v>0</v>
          </cell>
          <cell r="N99">
            <v>0</v>
          </cell>
          <cell r="S99">
            <v>0</v>
          </cell>
          <cell r="AD99">
            <v>0</v>
          </cell>
          <cell r="BA99">
            <v>4138</v>
          </cell>
        </row>
        <row r="100">
          <cell r="F100">
            <v>0</v>
          </cell>
          <cell r="K100">
            <v>0</v>
          </cell>
          <cell r="N100">
            <v>0</v>
          </cell>
          <cell r="S100">
            <v>0</v>
          </cell>
          <cell r="AD100">
            <v>0</v>
          </cell>
          <cell r="AF100">
            <v>354010000</v>
          </cell>
          <cell r="BA100">
            <v>354010000</v>
          </cell>
        </row>
      </sheetData>
      <sheetData sheetId="9">
        <row r="7">
          <cell r="AZ7">
            <v>0</v>
          </cell>
        </row>
        <row r="8">
          <cell r="AZ8">
            <v>0</v>
          </cell>
        </row>
        <row r="9">
          <cell r="AZ9">
            <v>0</v>
          </cell>
        </row>
        <row r="10">
          <cell r="AZ10">
            <v>0</v>
          </cell>
        </row>
        <row r="11">
          <cell r="AZ11">
            <v>0</v>
          </cell>
        </row>
        <row r="12">
          <cell r="AZ12">
            <v>0</v>
          </cell>
        </row>
        <row r="14">
          <cell r="AZ14">
            <v>0</v>
          </cell>
        </row>
        <row r="15">
          <cell r="AZ15">
            <v>0</v>
          </cell>
        </row>
        <row r="16">
          <cell r="AZ16">
            <v>0</v>
          </cell>
        </row>
        <row r="17">
          <cell r="AZ17">
            <v>0</v>
          </cell>
        </row>
        <row r="18">
          <cell r="AZ18">
            <v>0</v>
          </cell>
        </row>
        <row r="19">
          <cell r="AZ19">
            <v>0</v>
          </cell>
        </row>
        <row r="20">
          <cell r="AZ20">
            <v>0</v>
          </cell>
        </row>
        <row r="22">
          <cell r="AZ22">
            <v>0</v>
          </cell>
        </row>
        <row r="23">
          <cell r="AZ23">
            <v>0</v>
          </cell>
        </row>
        <row r="25">
          <cell r="AZ25">
            <v>0</v>
          </cell>
        </row>
        <row r="26">
          <cell r="AZ26">
            <v>0</v>
          </cell>
        </row>
        <row r="28">
          <cell r="AZ28">
            <v>0</v>
          </cell>
        </row>
        <row r="29">
          <cell r="AZ29">
            <v>0</v>
          </cell>
        </row>
        <row r="30">
          <cell r="AZ30">
            <v>0</v>
          </cell>
        </row>
        <row r="32">
          <cell r="AZ32">
            <v>0</v>
          </cell>
        </row>
        <row r="33">
          <cell r="AZ33">
            <v>0</v>
          </cell>
        </row>
        <row r="34">
          <cell r="AZ34">
            <v>0</v>
          </cell>
        </row>
        <row r="35">
          <cell r="AZ35">
            <v>0</v>
          </cell>
        </row>
        <row r="36">
          <cell r="AZ36">
            <v>0</v>
          </cell>
        </row>
        <row r="37">
          <cell r="AZ37">
            <v>0</v>
          </cell>
        </row>
        <row r="38">
          <cell r="AZ38">
            <v>0</v>
          </cell>
        </row>
        <row r="39">
          <cell r="AZ39">
            <v>0</v>
          </cell>
        </row>
        <row r="40">
          <cell r="AZ40">
            <v>0</v>
          </cell>
        </row>
        <row r="41">
          <cell r="AZ41">
            <v>0</v>
          </cell>
        </row>
        <row r="42">
          <cell r="AZ42">
            <v>0</v>
          </cell>
        </row>
        <row r="43">
          <cell r="AZ43">
            <v>0</v>
          </cell>
        </row>
        <row r="44">
          <cell r="AZ44">
            <v>0</v>
          </cell>
        </row>
        <row r="45">
          <cell r="AZ45">
            <v>0</v>
          </cell>
        </row>
        <row r="46">
          <cell r="AZ46">
            <v>0</v>
          </cell>
        </row>
        <row r="47">
          <cell r="AZ47">
            <v>0</v>
          </cell>
        </row>
        <row r="48">
          <cell r="AZ48">
            <v>0</v>
          </cell>
        </row>
        <row r="51">
          <cell r="AZ51">
            <v>0</v>
          </cell>
        </row>
        <row r="53">
          <cell r="AZ53">
            <v>0</v>
          </cell>
        </row>
        <row r="55">
          <cell r="AZ55">
            <v>0</v>
          </cell>
        </row>
        <row r="56">
          <cell r="AZ56">
            <v>0</v>
          </cell>
        </row>
        <row r="57">
          <cell r="AZ57">
            <v>0</v>
          </cell>
        </row>
        <row r="59">
          <cell r="AZ59">
            <v>0</v>
          </cell>
        </row>
        <row r="60">
          <cell r="AZ60">
            <v>0</v>
          </cell>
        </row>
        <row r="62">
          <cell r="AZ62">
            <v>0</v>
          </cell>
        </row>
        <row r="63">
          <cell r="AZ63">
            <v>0</v>
          </cell>
        </row>
        <row r="65">
          <cell r="AZ65">
            <v>0</v>
          </cell>
        </row>
        <row r="66">
          <cell r="AZ66">
            <v>0</v>
          </cell>
        </row>
        <row r="67">
          <cell r="AZ67">
            <v>0</v>
          </cell>
        </row>
        <row r="68">
          <cell r="AZ68">
            <v>0</v>
          </cell>
        </row>
        <row r="69">
          <cell r="AZ69">
            <v>0</v>
          </cell>
        </row>
        <row r="71">
          <cell r="AZ71">
            <v>0</v>
          </cell>
        </row>
        <row r="72">
          <cell r="AZ72">
            <v>0</v>
          </cell>
        </row>
        <row r="73">
          <cell r="AZ73">
            <v>0</v>
          </cell>
        </row>
        <row r="74">
          <cell r="AZ74">
            <v>0</v>
          </cell>
        </row>
        <row r="76">
          <cell r="AZ76">
            <v>0</v>
          </cell>
        </row>
        <row r="77">
          <cell r="AZ77">
            <v>0</v>
          </cell>
        </row>
        <row r="78">
          <cell r="AZ78">
            <v>0</v>
          </cell>
        </row>
        <row r="79">
          <cell r="AZ79">
            <v>0</v>
          </cell>
        </row>
        <row r="80">
          <cell r="AZ80">
            <v>0</v>
          </cell>
        </row>
        <row r="81">
          <cell r="AZ81">
            <v>0</v>
          </cell>
        </row>
        <row r="82">
          <cell r="AZ82">
            <v>0</v>
          </cell>
        </row>
        <row r="83">
          <cell r="AZ83">
            <v>0</v>
          </cell>
        </row>
        <row r="84">
          <cell r="AZ84">
            <v>0</v>
          </cell>
        </row>
        <row r="86">
          <cell r="AZ86">
            <v>0</v>
          </cell>
        </row>
        <row r="87">
          <cell r="AZ87">
            <v>0</v>
          </cell>
        </row>
        <row r="88">
          <cell r="AZ88">
            <v>0</v>
          </cell>
        </row>
        <row r="89">
          <cell r="AZ89">
            <v>0</v>
          </cell>
        </row>
        <row r="90">
          <cell r="AZ90">
            <v>0</v>
          </cell>
        </row>
        <row r="95">
          <cell r="AZ95">
            <v>0</v>
          </cell>
        </row>
        <row r="97">
          <cell r="AZ97">
            <v>0</v>
          </cell>
        </row>
        <row r="98">
          <cell r="AZ98">
            <v>0</v>
          </cell>
        </row>
        <row r="99">
          <cell r="AZ99">
            <v>0</v>
          </cell>
        </row>
      </sheetData>
      <sheetData sheetId="10" refreshError="1"/>
      <sheetData sheetId="11">
        <row r="24">
          <cell r="H24">
            <v>0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S. DISB."/>
      <sheetName val="RLIP-GARO"/>
      <sheetName val="PROGRAMS"/>
      <sheetName val="NNC-NC"/>
      <sheetName val="all sources"/>
      <sheetName val="SUM"/>
      <sheetName val="NEW GAA"/>
      <sheetName val="CONT-RA10717"/>
      <sheetName val="AUTO"/>
      <sheetName val="UF"/>
      <sheetName val="SUM-SPFs"/>
      <sheetName val="SUM-CONT."/>
      <sheetName val="SUM-AUTO"/>
      <sheetName val="SUM-UF"/>
      <sheetName val="DIVIDEND"/>
      <sheetName val="ranking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CY 2018 ALLOTMENT RELEASES</v>
          </cell>
        </row>
        <row r="3">
          <cell r="A3" t="str">
            <v>JANUARY 1-JANUARY 31, 2018</v>
          </cell>
        </row>
      </sheetData>
      <sheetData sheetId="6">
        <row r="7">
          <cell r="H7">
            <v>0</v>
          </cell>
          <cell r="L7">
            <v>0</v>
          </cell>
          <cell r="O7">
            <v>0</v>
          </cell>
          <cell r="U7">
            <v>0</v>
          </cell>
          <cell r="X7">
            <v>0</v>
          </cell>
        </row>
        <row r="8">
          <cell r="H8">
            <v>0</v>
          </cell>
          <cell r="L8">
            <v>0</v>
          </cell>
          <cell r="O8">
            <v>0</v>
          </cell>
          <cell r="U8">
            <v>0</v>
          </cell>
          <cell r="X8">
            <v>492</v>
          </cell>
        </row>
        <row r="9">
          <cell r="H9">
            <v>0</v>
          </cell>
          <cell r="L9">
            <v>0</v>
          </cell>
          <cell r="O9">
            <v>0</v>
          </cell>
          <cell r="U9">
            <v>0</v>
          </cell>
          <cell r="X9">
            <v>0</v>
          </cell>
        </row>
        <row r="10">
          <cell r="H10">
            <v>0</v>
          </cell>
          <cell r="L10">
            <v>0</v>
          </cell>
          <cell r="O10">
            <v>0</v>
          </cell>
          <cell r="R10">
            <v>0</v>
          </cell>
          <cell r="U10">
            <v>0</v>
          </cell>
          <cell r="X10">
            <v>1110</v>
          </cell>
        </row>
        <row r="11">
          <cell r="H11">
            <v>0</v>
          </cell>
          <cell r="L11">
            <v>0</v>
          </cell>
          <cell r="O11">
            <v>0</v>
          </cell>
          <cell r="U11">
            <v>0</v>
          </cell>
          <cell r="X11">
            <v>4013</v>
          </cell>
        </row>
        <row r="12">
          <cell r="H12">
            <v>0</v>
          </cell>
          <cell r="L12">
            <v>0</v>
          </cell>
          <cell r="O12">
            <v>0</v>
          </cell>
          <cell r="U12">
            <v>0</v>
          </cell>
          <cell r="X12">
            <v>961</v>
          </cell>
        </row>
        <row r="14">
          <cell r="H14">
            <v>0</v>
          </cell>
          <cell r="L14">
            <v>0</v>
          </cell>
          <cell r="O14">
            <v>0</v>
          </cell>
          <cell r="P14">
            <v>499</v>
          </cell>
          <cell r="U14">
            <v>0</v>
          </cell>
          <cell r="X14">
            <v>0</v>
          </cell>
        </row>
        <row r="15">
          <cell r="H15">
            <v>0</v>
          </cell>
          <cell r="L15">
            <v>0</v>
          </cell>
          <cell r="O15">
            <v>0</v>
          </cell>
          <cell r="P15">
            <v>500</v>
          </cell>
          <cell r="U15">
            <v>0</v>
          </cell>
          <cell r="X15">
            <v>26496</v>
          </cell>
        </row>
        <row r="16">
          <cell r="H16">
            <v>0</v>
          </cell>
          <cell r="L16">
            <v>0</v>
          </cell>
          <cell r="O16">
            <v>0</v>
          </cell>
          <cell r="P16">
            <v>41822</v>
          </cell>
          <cell r="U16">
            <v>0</v>
          </cell>
          <cell r="X16">
            <v>11225</v>
          </cell>
        </row>
        <row r="17">
          <cell r="H17">
            <v>0</v>
          </cell>
          <cell r="L17">
            <v>0</v>
          </cell>
          <cell r="O17">
            <v>0</v>
          </cell>
          <cell r="U17">
            <v>0</v>
          </cell>
          <cell r="X17">
            <v>0</v>
          </cell>
        </row>
        <row r="18">
          <cell r="H18">
            <v>0</v>
          </cell>
          <cell r="L18">
            <v>0</v>
          </cell>
          <cell r="O18">
            <v>0</v>
          </cell>
          <cell r="U18">
            <v>0</v>
          </cell>
          <cell r="X18">
            <v>3992</v>
          </cell>
        </row>
        <row r="19">
          <cell r="H19">
            <v>0</v>
          </cell>
          <cell r="L19">
            <v>0</v>
          </cell>
          <cell r="O19">
            <v>0</v>
          </cell>
          <cell r="U19">
            <v>0</v>
          </cell>
          <cell r="X19">
            <v>4944</v>
          </cell>
        </row>
        <row r="20">
          <cell r="H20">
            <v>0</v>
          </cell>
          <cell r="L20">
            <v>0</v>
          </cell>
          <cell r="O20">
            <v>0</v>
          </cell>
          <cell r="U20">
            <v>0</v>
          </cell>
          <cell r="X20">
            <v>0</v>
          </cell>
        </row>
        <row r="22">
          <cell r="H22">
            <v>0</v>
          </cell>
          <cell r="L22">
            <v>0</v>
          </cell>
          <cell r="O22">
            <v>0</v>
          </cell>
          <cell r="U22">
            <v>0</v>
          </cell>
          <cell r="X22">
            <v>5872</v>
          </cell>
        </row>
        <row r="23">
          <cell r="H23">
            <v>0</v>
          </cell>
          <cell r="L23">
            <v>0</v>
          </cell>
          <cell r="O23">
            <v>0</v>
          </cell>
          <cell r="P23">
            <v>18233</v>
          </cell>
          <cell r="U23">
            <v>0</v>
          </cell>
          <cell r="X23">
            <v>9925</v>
          </cell>
        </row>
        <row r="25">
          <cell r="H25">
            <v>0</v>
          </cell>
          <cell r="L25">
            <v>1900</v>
          </cell>
          <cell r="O25">
            <v>0</v>
          </cell>
          <cell r="U25">
            <v>0</v>
          </cell>
          <cell r="X25">
            <v>7708669</v>
          </cell>
        </row>
        <row r="26">
          <cell r="H26">
            <v>0</v>
          </cell>
          <cell r="L26">
            <v>0</v>
          </cell>
          <cell r="O26">
            <v>0</v>
          </cell>
          <cell r="U26">
            <v>0</v>
          </cell>
          <cell r="X26">
            <v>173599</v>
          </cell>
        </row>
        <row r="28">
          <cell r="H28">
            <v>0</v>
          </cell>
          <cell r="L28">
            <v>0</v>
          </cell>
          <cell r="O28">
            <v>0</v>
          </cell>
          <cell r="U28">
            <v>0</v>
          </cell>
          <cell r="X28">
            <v>12678</v>
          </cell>
        </row>
        <row r="29">
          <cell r="H29">
            <v>0</v>
          </cell>
          <cell r="L29">
            <v>0</v>
          </cell>
          <cell r="O29">
            <v>0</v>
          </cell>
          <cell r="U29">
            <v>0</v>
          </cell>
          <cell r="X29">
            <v>0</v>
          </cell>
        </row>
        <row r="30">
          <cell r="H30">
            <v>0</v>
          </cell>
          <cell r="L30">
            <v>0</v>
          </cell>
          <cell r="O30">
            <v>0</v>
          </cell>
          <cell r="U30">
            <v>0</v>
          </cell>
          <cell r="X30">
            <v>11440992</v>
          </cell>
        </row>
        <row r="32">
          <cell r="H32">
            <v>0</v>
          </cell>
          <cell r="L32">
            <v>0</v>
          </cell>
          <cell r="O32">
            <v>0</v>
          </cell>
          <cell r="U32">
            <v>0</v>
          </cell>
          <cell r="X32">
            <v>0</v>
          </cell>
        </row>
        <row r="33">
          <cell r="H33">
            <v>0</v>
          </cell>
          <cell r="L33">
            <v>0</v>
          </cell>
          <cell r="O33">
            <v>0</v>
          </cell>
          <cell r="P33">
            <v>3816</v>
          </cell>
          <cell r="U33">
            <v>0</v>
          </cell>
          <cell r="X33">
            <v>6414</v>
          </cell>
        </row>
        <row r="34">
          <cell r="H34">
            <v>0</v>
          </cell>
          <cell r="L34">
            <v>0</v>
          </cell>
          <cell r="O34">
            <v>0</v>
          </cell>
          <cell r="U34">
            <v>0</v>
          </cell>
          <cell r="X34">
            <v>2247</v>
          </cell>
        </row>
        <row r="35">
          <cell r="H35">
            <v>0</v>
          </cell>
          <cell r="L35">
            <v>0</v>
          </cell>
          <cell r="O35">
            <v>0</v>
          </cell>
          <cell r="U35">
            <v>0</v>
          </cell>
          <cell r="X35">
            <v>10113</v>
          </cell>
        </row>
        <row r="36">
          <cell r="H36">
            <v>0</v>
          </cell>
          <cell r="L36">
            <v>0</v>
          </cell>
          <cell r="O36">
            <v>0</v>
          </cell>
          <cell r="U36">
            <v>0</v>
          </cell>
          <cell r="X36">
            <v>0</v>
          </cell>
        </row>
        <row r="37">
          <cell r="H37">
            <v>0</v>
          </cell>
          <cell r="L37">
            <v>0</v>
          </cell>
          <cell r="O37">
            <v>0</v>
          </cell>
          <cell r="U37">
            <v>0</v>
          </cell>
          <cell r="X37">
            <v>802</v>
          </cell>
        </row>
        <row r="38">
          <cell r="H38">
            <v>0</v>
          </cell>
          <cell r="L38">
            <v>0</v>
          </cell>
          <cell r="O38">
            <v>0</v>
          </cell>
          <cell r="U38">
            <v>0</v>
          </cell>
          <cell r="X38">
            <v>201548</v>
          </cell>
        </row>
        <row r="39">
          <cell r="H39">
            <v>0</v>
          </cell>
          <cell r="L39">
            <v>0</v>
          </cell>
          <cell r="O39">
            <v>0</v>
          </cell>
          <cell r="U39">
            <v>0</v>
          </cell>
          <cell r="X39">
            <v>502</v>
          </cell>
        </row>
        <row r="40">
          <cell r="H40">
            <v>0</v>
          </cell>
          <cell r="L40">
            <v>0</v>
          </cell>
          <cell r="O40">
            <v>0</v>
          </cell>
          <cell r="U40">
            <v>0</v>
          </cell>
          <cell r="X40">
            <v>965</v>
          </cell>
        </row>
        <row r="41">
          <cell r="H41">
            <v>0</v>
          </cell>
          <cell r="L41">
            <v>0</v>
          </cell>
          <cell r="O41">
            <v>0</v>
          </cell>
          <cell r="U41">
            <v>0</v>
          </cell>
          <cell r="X41">
            <v>38550</v>
          </cell>
        </row>
        <row r="42">
          <cell r="H42">
            <v>0</v>
          </cell>
          <cell r="L42">
            <v>0</v>
          </cell>
          <cell r="O42">
            <v>0</v>
          </cell>
          <cell r="U42">
            <v>0</v>
          </cell>
          <cell r="X42">
            <v>0</v>
          </cell>
        </row>
        <row r="43">
          <cell r="H43">
            <v>0</v>
          </cell>
          <cell r="L43">
            <v>0</v>
          </cell>
          <cell r="O43">
            <v>0</v>
          </cell>
          <cell r="U43">
            <v>0</v>
          </cell>
          <cell r="X43">
            <v>49368</v>
          </cell>
        </row>
        <row r="44">
          <cell r="H44">
            <v>0</v>
          </cell>
          <cell r="L44">
            <v>0</v>
          </cell>
          <cell r="O44">
            <v>0</v>
          </cell>
          <cell r="U44">
            <v>0</v>
          </cell>
          <cell r="X44">
            <v>153</v>
          </cell>
        </row>
        <row r="45">
          <cell r="H45">
            <v>0</v>
          </cell>
          <cell r="L45">
            <v>0</v>
          </cell>
          <cell r="O45">
            <v>0</v>
          </cell>
          <cell r="U45">
            <v>0</v>
          </cell>
          <cell r="X45">
            <v>4721</v>
          </cell>
        </row>
        <row r="46">
          <cell r="H46">
            <v>0</v>
          </cell>
          <cell r="L46">
            <v>0</v>
          </cell>
          <cell r="O46">
            <v>0</v>
          </cell>
          <cell r="U46">
            <v>0</v>
          </cell>
          <cell r="X46">
            <v>6679</v>
          </cell>
        </row>
        <row r="47">
          <cell r="H47">
            <v>0</v>
          </cell>
          <cell r="L47">
            <v>0</v>
          </cell>
          <cell r="O47">
            <v>0</v>
          </cell>
          <cell r="U47">
            <v>0</v>
          </cell>
          <cell r="X47">
            <v>1630</v>
          </cell>
        </row>
        <row r="48">
          <cell r="H48">
            <v>0</v>
          </cell>
          <cell r="L48">
            <v>0</v>
          </cell>
          <cell r="O48">
            <v>0</v>
          </cell>
          <cell r="U48">
            <v>0</v>
          </cell>
          <cell r="X48">
            <v>0</v>
          </cell>
        </row>
        <row r="51">
          <cell r="H51">
            <v>0</v>
          </cell>
          <cell r="L51">
            <v>0</v>
          </cell>
          <cell r="O51">
            <v>0</v>
          </cell>
          <cell r="U51">
            <v>0</v>
          </cell>
          <cell r="X51">
            <v>0</v>
          </cell>
        </row>
        <row r="53">
          <cell r="H53">
            <v>0</v>
          </cell>
          <cell r="L53">
            <v>0</v>
          </cell>
          <cell r="O53">
            <v>0</v>
          </cell>
          <cell r="U53">
            <v>0</v>
          </cell>
          <cell r="X53">
            <v>0</v>
          </cell>
        </row>
        <row r="55">
          <cell r="H55">
            <v>0</v>
          </cell>
          <cell r="L55">
            <v>0</v>
          </cell>
          <cell r="O55">
            <v>0</v>
          </cell>
          <cell r="U55">
            <v>0</v>
          </cell>
          <cell r="X55">
            <v>0</v>
          </cell>
        </row>
        <row r="56">
          <cell r="H56">
            <v>0</v>
          </cell>
          <cell r="L56">
            <v>0</v>
          </cell>
          <cell r="O56">
            <v>0</v>
          </cell>
          <cell r="U56">
            <v>0</v>
          </cell>
          <cell r="X56">
            <v>1048</v>
          </cell>
        </row>
        <row r="57">
          <cell r="H57">
            <v>0</v>
          </cell>
          <cell r="L57">
            <v>0</v>
          </cell>
          <cell r="O57">
            <v>0</v>
          </cell>
          <cell r="U57">
            <v>0</v>
          </cell>
          <cell r="X57">
            <v>0</v>
          </cell>
        </row>
        <row r="59">
          <cell r="H59">
            <v>0</v>
          </cell>
          <cell r="L59">
            <v>0</v>
          </cell>
          <cell r="O59">
            <v>0</v>
          </cell>
          <cell r="U59">
            <v>0</v>
          </cell>
          <cell r="X59">
            <v>0</v>
          </cell>
        </row>
        <row r="60">
          <cell r="H60">
            <v>0</v>
          </cell>
          <cell r="L60">
            <v>0</v>
          </cell>
          <cell r="O60">
            <v>0</v>
          </cell>
          <cell r="U60">
            <v>0</v>
          </cell>
          <cell r="X60">
            <v>8252</v>
          </cell>
        </row>
        <row r="62">
          <cell r="H62">
            <v>0</v>
          </cell>
          <cell r="L62">
            <v>0</v>
          </cell>
          <cell r="O62">
            <v>0</v>
          </cell>
          <cell r="U62">
            <v>0</v>
          </cell>
          <cell r="X62">
            <v>0</v>
          </cell>
        </row>
        <row r="63">
          <cell r="H63">
            <v>0</v>
          </cell>
          <cell r="L63">
            <v>0</v>
          </cell>
          <cell r="O63">
            <v>0</v>
          </cell>
          <cell r="U63">
            <v>0</v>
          </cell>
          <cell r="X63">
            <v>0</v>
          </cell>
        </row>
        <row r="65">
          <cell r="H65">
            <v>0</v>
          </cell>
          <cell r="L65">
            <v>0</v>
          </cell>
          <cell r="O65">
            <v>0</v>
          </cell>
          <cell r="U65">
            <v>0</v>
          </cell>
          <cell r="X65">
            <v>1625</v>
          </cell>
        </row>
        <row r="66">
          <cell r="H66">
            <v>0</v>
          </cell>
          <cell r="L66">
            <v>0</v>
          </cell>
          <cell r="O66">
            <v>0</v>
          </cell>
          <cell r="U66">
            <v>0</v>
          </cell>
          <cell r="X66">
            <v>0</v>
          </cell>
        </row>
        <row r="68">
          <cell r="H68">
            <v>0</v>
          </cell>
          <cell r="L68">
            <v>0</v>
          </cell>
          <cell r="O68">
            <v>0</v>
          </cell>
          <cell r="U68">
            <v>0</v>
          </cell>
          <cell r="X68">
            <v>0</v>
          </cell>
        </row>
        <row r="69">
          <cell r="H69">
            <v>0</v>
          </cell>
          <cell r="L69">
            <v>0</v>
          </cell>
          <cell r="O69">
            <v>0</v>
          </cell>
          <cell r="U69">
            <v>0</v>
          </cell>
          <cell r="X69">
            <v>0</v>
          </cell>
        </row>
        <row r="71">
          <cell r="H71">
            <v>0</v>
          </cell>
          <cell r="L71">
            <v>0</v>
          </cell>
          <cell r="O71">
            <v>0</v>
          </cell>
          <cell r="U71">
            <v>0</v>
          </cell>
          <cell r="X71">
            <v>0</v>
          </cell>
        </row>
        <row r="72">
          <cell r="H72">
            <v>0</v>
          </cell>
          <cell r="L72">
            <v>0</v>
          </cell>
          <cell r="O72">
            <v>0</v>
          </cell>
          <cell r="U72">
            <v>0</v>
          </cell>
          <cell r="X72">
            <v>0</v>
          </cell>
        </row>
        <row r="73">
          <cell r="H73">
            <v>0</v>
          </cell>
          <cell r="L73">
            <v>0</v>
          </cell>
          <cell r="O73">
            <v>0</v>
          </cell>
          <cell r="U73">
            <v>0</v>
          </cell>
          <cell r="X73">
            <v>0</v>
          </cell>
        </row>
        <row r="74">
          <cell r="H74">
            <v>0</v>
          </cell>
          <cell r="L74">
            <v>0</v>
          </cell>
          <cell r="O74">
            <v>0</v>
          </cell>
          <cell r="U74">
            <v>0</v>
          </cell>
          <cell r="X74">
            <v>0</v>
          </cell>
        </row>
        <row r="75">
          <cell r="P75">
            <v>13067</v>
          </cell>
          <cell r="X75">
            <v>308</v>
          </cell>
        </row>
        <row r="76">
          <cell r="H76">
            <v>0</v>
          </cell>
          <cell r="L76">
            <v>0</v>
          </cell>
          <cell r="O76">
            <v>0</v>
          </cell>
          <cell r="U76">
            <v>0</v>
          </cell>
          <cell r="X76">
            <v>5764</v>
          </cell>
        </row>
        <row r="77">
          <cell r="H77">
            <v>0</v>
          </cell>
          <cell r="L77">
            <v>0</v>
          </cell>
          <cell r="O77">
            <v>0</v>
          </cell>
          <cell r="U77">
            <v>0</v>
          </cell>
          <cell r="X77">
            <v>2268</v>
          </cell>
        </row>
        <row r="78">
          <cell r="H78">
            <v>0</v>
          </cell>
          <cell r="L78">
            <v>0</v>
          </cell>
          <cell r="O78">
            <v>0</v>
          </cell>
          <cell r="U78">
            <v>0</v>
          </cell>
          <cell r="X78">
            <v>0</v>
          </cell>
        </row>
        <row r="79">
          <cell r="H79">
            <v>0</v>
          </cell>
          <cell r="O79">
            <v>0</v>
          </cell>
          <cell r="U79">
            <v>0</v>
          </cell>
          <cell r="X79">
            <v>0</v>
          </cell>
        </row>
        <row r="80">
          <cell r="H80">
            <v>0</v>
          </cell>
          <cell r="L80">
            <v>0</v>
          </cell>
          <cell r="O80">
            <v>0</v>
          </cell>
          <cell r="U80">
            <v>0</v>
          </cell>
          <cell r="X80">
            <v>0</v>
          </cell>
        </row>
        <row r="81">
          <cell r="H81">
            <v>0</v>
          </cell>
          <cell r="O81">
            <v>0</v>
          </cell>
          <cell r="U81">
            <v>0</v>
          </cell>
          <cell r="X81">
            <v>0</v>
          </cell>
        </row>
        <row r="82">
          <cell r="H82">
            <v>0</v>
          </cell>
          <cell r="L82">
            <v>0</v>
          </cell>
          <cell r="O82">
            <v>0</v>
          </cell>
          <cell r="U82">
            <v>0</v>
          </cell>
          <cell r="X82">
            <v>0</v>
          </cell>
        </row>
        <row r="83">
          <cell r="H83">
            <v>0</v>
          </cell>
          <cell r="L83">
            <v>0</v>
          </cell>
          <cell r="O83">
            <v>0</v>
          </cell>
          <cell r="U83">
            <v>0</v>
          </cell>
          <cell r="X83">
            <v>0</v>
          </cell>
        </row>
        <row r="84">
          <cell r="H84">
            <v>0</v>
          </cell>
          <cell r="L84">
            <v>0</v>
          </cell>
          <cell r="O84">
            <v>0</v>
          </cell>
          <cell r="U84">
            <v>0</v>
          </cell>
          <cell r="X84">
            <v>0</v>
          </cell>
        </row>
        <row r="85">
          <cell r="H85">
            <v>0</v>
          </cell>
          <cell r="O85">
            <v>0</v>
          </cell>
          <cell r="U85">
            <v>0</v>
          </cell>
          <cell r="X85">
            <v>790</v>
          </cell>
        </row>
        <row r="86">
          <cell r="H86">
            <v>0</v>
          </cell>
          <cell r="L86">
            <v>0</v>
          </cell>
          <cell r="O86">
            <v>0</v>
          </cell>
          <cell r="U86">
            <v>0</v>
          </cell>
          <cell r="X86">
            <v>0</v>
          </cell>
        </row>
        <row r="87">
          <cell r="H87">
            <v>0</v>
          </cell>
          <cell r="L87">
            <v>0</v>
          </cell>
          <cell r="O87">
            <v>0</v>
          </cell>
          <cell r="U87">
            <v>0</v>
          </cell>
          <cell r="X87">
            <v>0</v>
          </cell>
        </row>
        <row r="88">
          <cell r="H88">
            <v>0</v>
          </cell>
          <cell r="O88">
            <v>0</v>
          </cell>
          <cell r="U88">
            <v>0</v>
          </cell>
          <cell r="X88">
            <v>0</v>
          </cell>
        </row>
        <row r="89">
          <cell r="H89">
            <v>0</v>
          </cell>
          <cell r="L89">
            <v>0</v>
          </cell>
          <cell r="O89">
            <v>0</v>
          </cell>
          <cell r="U89">
            <v>0</v>
          </cell>
          <cell r="X89">
            <v>2540</v>
          </cell>
        </row>
        <row r="90">
          <cell r="H90">
            <v>0</v>
          </cell>
          <cell r="L90">
            <v>0</v>
          </cell>
          <cell r="O90">
            <v>0</v>
          </cell>
          <cell r="U90">
            <v>0</v>
          </cell>
          <cell r="X90">
            <v>0</v>
          </cell>
        </row>
        <row r="95">
          <cell r="H95">
            <v>15410169</v>
          </cell>
          <cell r="L95">
            <v>0</v>
          </cell>
          <cell r="O95">
            <v>0</v>
          </cell>
          <cell r="U95">
            <v>0</v>
          </cell>
          <cell r="X95">
            <v>0</v>
          </cell>
        </row>
        <row r="97">
          <cell r="H97">
            <v>0</v>
          </cell>
          <cell r="L97">
            <v>0</v>
          </cell>
          <cell r="O97">
            <v>0</v>
          </cell>
          <cell r="U97">
            <v>0</v>
          </cell>
          <cell r="X97">
            <v>2198</v>
          </cell>
        </row>
        <row r="98">
          <cell r="H98">
            <v>0</v>
          </cell>
          <cell r="L98">
            <v>0</v>
          </cell>
          <cell r="O98">
            <v>0</v>
          </cell>
          <cell r="U98">
            <v>0</v>
          </cell>
          <cell r="X98">
            <v>0</v>
          </cell>
        </row>
        <row r="99">
          <cell r="H99">
            <v>0</v>
          </cell>
          <cell r="L99">
            <v>3335185</v>
          </cell>
          <cell r="O99">
            <v>0</v>
          </cell>
          <cell r="U99">
            <v>0</v>
          </cell>
          <cell r="X99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J588"/>
  <sheetViews>
    <sheetView tabSelected="1" workbookViewId="0">
      <pane xSplit="1" ySplit="7" topLeftCell="B24" activePane="bottomRight" state="frozen"/>
      <selection pane="topRight" activeCell="B1" sqref="B1"/>
      <selection pane="bottomLeft" activeCell="A8" sqref="A8"/>
      <selection pane="bottomRight" activeCell="A51" sqref="A51:J51"/>
    </sheetView>
  </sheetViews>
  <sheetFormatPr defaultColWidth="3.5703125" defaultRowHeight="12.75"/>
  <cols>
    <col min="1" max="1" width="39.7109375" style="62" customWidth="1"/>
    <col min="2" max="2" width="17.28515625" style="62" customWidth="1"/>
    <col min="3" max="3" width="13" style="62" hidden="1" customWidth="1"/>
    <col min="4" max="4" width="2.5703125" style="62" hidden="1" customWidth="1"/>
    <col min="5" max="5" width="13.7109375" style="62" hidden="1" customWidth="1"/>
    <col min="6" max="6" width="14.140625" style="62" customWidth="1"/>
    <col min="7" max="7" width="2.7109375" style="62" customWidth="1"/>
    <col min="8" max="8" width="13.140625" style="103" customWidth="1"/>
    <col min="9" max="9" width="14.42578125" style="62" customWidth="1"/>
    <col min="10" max="10" width="2.7109375" style="62" customWidth="1"/>
    <col min="11" max="16384" width="3.5703125" style="5"/>
  </cols>
  <sheetData>
    <row r="1" spans="1:10">
      <c r="A1" s="1"/>
      <c r="B1" s="1"/>
      <c r="C1" s="1"/>
      <c r="D1" s="1"/>
      <c r="E1" s="1"/>
      <c r="F1" s="1"/>
      <c r="G1" s="1"/>
      <c r="H1" s="2"/>
      <c r="I1" s="3"/>
      <c r="J1" s="3"/>
    </row>
    <row r="2" spans="1:10" ht="15.75">
      <c r="A2" s="6" t="s">
        <v>313</v>
      </c>
      <c r="B2" s="6"/>
      <c r="C2" s="6"/>
      <c r="D2" s="6"/>
      <c r="E2" s="7"/>
      <c r="F2" s="7"/>
      <c r="G2" s="7"/>
      <c r="H2" s="8"/>
      <c r="I2" s="9"/>
      <c r="J2" s="9"/>
    </row>
    <row r="3" spans="1:10">
      <c r="A3" s="7" t="str">
        <f>[1]BYDEPT!A2</f>
        <v>JANUARY 1-JANUARY 31, 2018</v>
      </c>
      <c r="B3" s="7"/>
      <c r="C3" s="7"/>
      <c r="D3" s="7"/>
      <c r="E3" s="1"/>
      <c r="F3" s="1"/>
      <c r="G3" s="1"/>
      <c r="H3" s="2"/>
      <c r="I3" s="10"/>
      <c r="J3" s="10"/>
    </row>
    <row r="4" spans="1:10">
      <c r="A4" s="10" t="s">
        <v>0</v>
      </c>
      <c r="B4" s="10"/>
      <c r="C4" s="10"/>
      <c r="D4" s="10"/>
      <c r="E4" s="10"/>
      <c r="F4" s="10"/>
      <c r="G4" s="10"/>
      <c r="H4" s="8"/>
      <c r="I4" s="10"/>
      <c r="J4" s="10"/>
    </row>
    <row r="5" spans="1:10" ht="21.75" customHeight="1">
      <c r="A5" s="398" t="s">
        <v>1</v>
      </c>
      <c r="B5" s="399" t="s">
        <v>2</v>
      </c>
      <c r="C5" s="400"/>
      <c r="D5" s="400"/>
      <c r="E5" s="401"/>
      <c r="F5" s="399" t="s">
        <v>3</v>
      </c>
      <c r="G5" s="401"/>
      <c r="H5" s="408" t="s">
        <v>4</v>
      </c>
      <c r="I5" s="408" t="s">
        <v>5</v>
      </c>
      <c r="J5" s="408"/>
    </row>
    <row r="6" spans="1:10" ht="12.75" customHeight="1">
      <c r="A6" s="398"/>
      <c r="B6" s="402"/>
      <c r="C6" s="403"/>
      <c r="D6" s="403"/>
      <c r="E6" s="404"/>
      <c r="F6" s="402"/>
      <c r="G6" s="404"/>
      <c r="H6" s="408"/>
      <c r="I6" s="408"/>
      <c r="J6" s="408"/>
    </row>
    <row r="7" spans="1:10" ht="21" customHeight="1">
      <c r="A7" s="398"/>
      <c r="B7" s="405"/>
      <c r="C7" s="406"/>
      <c r="D7" s="406"/>
      <c r="E7" s="407"/>
      <c r="F7" s="405"/>
      <c r="G7" s="407"/>
      <c r="H7" s="408"/>
      <c r="I7" s="408"/>
      <c r="J7" s="408"/>
    </row>
    <row r="8" spans="1:10" ht="15.95" customHeight="1">
      <c r="A8" s="11" t="s">
        <v>6</v>
      </c>
      <c r="B8" s="12">
        <f>B9+B10</f>
        <v>2786187550</v>
      </c>
      <c r="C8" s="13">
        <f>C9+C10</f>
        <v>0</v>
      </c>
      <c r="D8" s="14"/>
      <c r="E8" s="12">
        <f>E9+E10</f>
        <v>2786187550</v>
      </c>
      <c r="F8" s="15">
        <f>F9+F10</f>
        <v>2043145492</v>
      </c>
      <c r="G8" s="15"/>
      <c r="H8" s="16">
        <f>F8/E8</f>
        <v>0.73331226105005032</v>
      </c>
      <c r="I8" s="17">
        <f>I9+I10</f>
        <v>743042058</v>
      </c>
      <c r="J8" s="18"/>
    </row>
    <row r="9" spans="1:10" ht="15.95" customHeight="1">
      <c r="A9" s="20" t="s">
        <v>7</v>
      </c>
      <c r="B9" s="20">
        <f>[1]BYDEPT!F8</f>
        <v>2294716836</v>
      </c>
      <c r="C9" s="20">
        <f>[1]BYDEPT!AE8</f>
        <v>0</v>
      </c>
      <c r="D9" s="395"/>
      <c r="E9" s="21">
        <f>SUM(B9:C9)</f>
        <v>2294716836</v>
      </c>
      <c r="F9" s="22">
        <f>[1]BYDEPT!BD8</f>
        <v>2004566848</v>
      </c>
      <c r="G9" s="23"/>
      <c r="H9" s="24">
        <f>F9/E9</f>
        <v>0.87355738910872749</v>
      </c>
      <c r="I9" s="25">
        <f>E9-F9</f>
        <v>290149988</v>
      </c>
      <c r="J9" s="26"/>
    </row>
    <row r="10" spans="1:10" ht="15.95" customHeight="1">
      <c r="A10" s="28" t="s">
        <v>8</v>
      </c>
      <c r="B10" s="28">
        <f>[1]BYDEPT!F97</f>
        <v>491470714</v>
      </c>
      <c r="C10" s="28">
        <f>[1]BYDEPT!AE97</f>
        <v>0</v>
      </c>
      <c r="D10" s="396"/>
      <c r="E10" s="21">
        <f>SUM(B10:C10)</f>
        <v>491470714</v>
      </c>
      <c r="F10" s="25">
        <f>[1]BYDEPT!BD97</f>
        <v>38578644</v>
      </c>
      <c r="G10" s="23"/>
      <c r="H10" s="24">
        <f>F10/E10</f>
        <v>7.8496323180713465E-2</v>
      </c>
      <c r="I10" s="25">
        <f>E10-F10</f>
        <v>452892070</v>
      </c>
      <c r="J10" s="26"/>
    </row>
    <row r="11" spans="1:10" ht="15.95" customHeight="1">
      <c r="A11" s="29"/>
      <c r="B11" s="29"/>
      <c r="C11" s="29"/>
      <c r="D11" s="30"/>
      <c r="E11" s="31"/>
      <c r="F11" s="32"/>
      <c r="G11" s="19"/>
      <c r="H11" s="33"/>
      <c r="I11" s="32"/>
      <c r="J11" s="18"/>
    </row>
    <row r="12" spans="1:10" ht="15.95" customHeight="1">
      <c r="A12" s="34" t="s">
        <v>9</v>
      </c>
      <c r="B12" s="35">
        <f>SUM(B13:B17)+SUM(B20:B22)</f>
        <v>980812450</v>
      </c>
      <c r="C12" s="36">
        <f>SUM(C13:C17)+SUM(C20:C22)</f>
        <v>0</v>
      </c>
      <c r="D12" s="37"/>
      <c r="E12" s="35">
        <f>SUM(E13:E17)+SUM(E20:E22)</f>
        <v>980812450</v>
      </c>
      <c r="F12" s="36">
        <f>SUM(F13:F17)+SUM(F20:F22)</f>
        <v>923662261</v>
      </c>
      <c r="G12" s="38"/>
      <c r="H12" s="39">
        <f t="shared" ref="H12:H22" si="0">F12/E12</f>
        <v>0.94173178674475433</v>
      </c>
      <c r="I12" s="36">
        <f>SUM(I13:I17)+SUM(I20:I22)</f>
        <v>57150189</v>
      </c>
      <c r="J12" s="40"/>
    </row>
    <row r="13" spans="1:10" ht="15.95" customHeight="1">
      <c r="A13" s="41" t="s">
        <v>10</v>
      </c>
      <c r="B13" s="41">
        <f>[1]BYDEPT!F112</f>
        <v>42626684</v>
      </c>
      <c r="C13" s="41"/>
      <c r="D13" s="27"/>
      <c r="E13" s="42">
        <f>SUM(B13:C13)</f>
        <v>42626684</v>
      </c>
      <c r="F13" s="43">
        <f>[1]BYDEPT!BD112</f>
        <v>41775311</v>
      </c>
      <c r="G13" s="44"/>
      <c r="H13" s="45">
        <f t="shared" si="0"/>
        <v>0.98002722895358219</v>
      </c>
      <c r="I13" s="25">
        <f>E13-F13</f>
        <v>851373</v>
      </c>
      <c r="J13" s="46"/>
    </row>
    <row r="14" spans="1:10" ht="15.95" customHeight="1">
      <c r="A14" s="20" t="s">
        <v>11</v>
      </c>
      <c r="B14" s="20">
        <f>[1]BYDEPT!F113</f>
        <v>522748165</v>
      </c>
      <c r="C14" s="20"/>
      <c r="D14" s="47"/>
      <c r="E14" s="42">
        <f>SUM(B14:C14)</f>
        <v>522748165</v>
      </c>
      <c r="F14" s="43">
        <f>[1]BYDEPT!BD113</f>
        <v>522748165</v>
      </c>
      <c r="G14" s="44"/>
      <c r="H14" s="48">
        <f t="shared" si="0"/>
        <v>1</v>
      </c>
      <c r="I14" s="25">
        <f>E14-F14</f>
        <v>0</v>
      </c>
      <c r="J14" s="26"/>
    </row>
    <row r="15" spans="1:10" ht="15.95" customHeight="1">
      <c r="A15" s="41" t="s">
        <v>12</v>
      </c>
      <c r="B15" s="41">
        <f>[1]BYDEPT!F114</f>
        <v>480</v>
      </c>
      <c r="C15" s="41"/>
      <c r="D15" s="27"/>
      <c r="E15" s="42">
        <f>SUM(B15:C15)</f>
        <v>480</v>
      </c>
      <c r="F15" s="43">
        <f>[1]BYDEPT!BD114</f>
        <v>0</v>
      </c>
      <c r="G15" s="44"/>
      <c r="H15" s="48">
        <f t="shared" si="0"/>
        <v>0</v>
      </c>
      <c r="I15" s="25">
        <f>E15-F15</f>
        <v>480</v>
      </c>
      <c r="J15" s="26"/>
    </row>
    <row r="16" spans="1:10" ht="15.95" hidden="1" customHeight="1">
      <c r="A16" s="41" t="s">
        <v>13</v>
      </c>
      <c r="B16" s="41">
        <f>[1]BYDEPT!F115</f>
        <v>0</v>
      </c>
      <c r="C16" s="41" t="s">
        <v>14</v>
      </c>
      <c r="D16" s="27"/>
      <c r="E16" s="42">
        <f>SUM(B16:C16)</f>
        <v>0</v>
      </c>
      <c r="F16" s="43">
        <f>[1]BYDEPT!BD115</f>
        <v>0</v>
      </c>
      <c r="G16" s="44"/>
      <c r="H16" s="48"/>
      <c r="I16" s="25">
        <f>E16-F16</f>
        <v>0</v>
      </c>
      <c r="J16" s="26"/>
    </row>
    <row r="17" spans="1:10" ht="15.95" customHeight="1">
      <c r="A17" s="41" t="s">
        <v>15</v>
      </c>
      <c r="B17" s="49">
        <f>SUM(B18:B19)</f>
        <v>25127121</v>
      </c>
      <c r="C17" s="49">
        <f>SUM(C18:C19)</f>
        <v>0</v>
      </c>
      <c r="D17" s="50"/>
      <c r="E17" s="51">
        <f>SUM(E18:E19)</f>
        <v>25127121</v>
      </c>
      <c r="F17" s="52">
        <f>SUM(F18:F19)</f>
        <v>3679940</v>
      </c>
      <c r="G17" s="53"/>
      <c r="H17" s="54">
        <f t="shared" si="0"/>
        <v>0.14645291038316727</v>
      </c>
      <c r="I17" s="49">
        <f>SUM(I18:I19)</f>
        <v>21447181</v>
      </c>
      <c r="J17" s="55"/>
    </row>
    <row r="18" spans="1:10" ht="15.95" customHeight="1">
      <c r="A18" s="41" t="s">
        <v>16</v>
      </c>
      <c r="B18" s="41">
        <f>[1]BYDEPT!F117</f>
        <v>13090992</v>
      </c>
      <c r="C18" s="41"/>
      <c r="D18" s="27"/>
      <c r="E18" s="42">
        <f>SUM(B18:C18)</f>
        <v>13090992</v>
      </c>
      <c r="F18" s="43">
        <f>[1]BYDEPT!BD117</f>
        <v>0</v>
      </c>
      <c r="G18" s="44"/>
      <c r="H18" s="48">
        <f t="shared" si="0"/>
        <v>0</v>
      </c>
      <c r="I18" s="25">
        <f>E18-F18</f>
        <v>13090992</v>
      </c>
      <c r="J18" s="26"/>
    </row>
    <row r="19" spans="1:10" ht="15.95" customHeight="1">
      <c r="A19" s="41" t="s">
        <v>17</v>
      </c>
      <c r="B19" s="41">
        <f>[1]BYDEPT!F118</f>
        <v>12036129</v>
      </c>
      <c r="C19" s="41"/>
      <c r="D19" s="27"/>
      <c r="E19" s="42">
        <f>SUM(B19:C19)</f>
        <v>12036129</v>
      </c>
      <c r="F19" s="43">
        <f>[1]BYDEPT!BD118</f>
        <v>3679940</v>
      </c>
      <c r="G19" s="44"/>
      <c r="H19" s="48">
        <f t="shared" si="0"/>
        <v>0.30574115647979511</v>
      </c>
      <c r="I19" s="25">
        <f>E19-F19</f>
        <v>8356189</v>
      </c>
      <c r="J19" s="26"/>
    </row>
    <row r="20" spans="1:10" ht="15.95" customHeight="1">
      <c r="A20" s="41" t="s">
        <v>18</v>
      </c>
      <c r="B20" s="41">
        <f>[1]BYDEPT!F119</f>
        <v>16800000</v>
      </c>
      <c r="C20" s="41"/>
      <c r="D20" s="27"/>
      <c r="E20" s="42">
        <f>SUM(B20:C20)</f>
        <v>16800000</v>
      </c>
      <c r="F20" s="43">
        <f>[1]BYDEPT!BD119</f>
        <v>0</v>
      </c>
      <c r="G20" s="44"/>
      <c r="H20" s="48">
        <f t="shared" si="0"/>
        <v>0</v>
      </c>
      <c r="I20" s="25">
        <f>E20-F20</f>
        <v>16800000</v>
      </c>
      <c r="J20" s="26"/>
    </row>
    <row r="21" spans="1:10" ht="15.95" customHeight="1">
      <c r="A21" s="41" t="s">
        <v>19</v>
      </c>
      <c r="B21" s="41">
        <f>[1]BYDEPT!F120</f>
        <v>354010000</v>
      </c>
      <c r="C21" s="41"/>
      <c r="D21" s="27"/>
      <c r="E21" s="42">
        <f>SUM(B21:C21)</f>
        <v>354010000</v>
      </c>
      <c r="F21" s="43">
        <f>[1]BYDEPT!BD120</f>
        <v>354010000</v>
      </c>
      <c r="G21" s="44"/>
      <c r="H21" s="48">
        <f>F21/E21</f>
        <v>1</v>
      </c>
      <c r="I21" s="25">
        <f>E21-F21</f>
        <v>0</v>
      </c>
      <c r="J21" s="26"/>
    </row>
    <row r="22" spans="1:10" ht="15.95" customHeight="1">
      <c r="A22" s="20" t="s">
        <v>20</v>
      </c>
      <c r="B22" s="20">
        <f>[1]GAAAO!F301</f>
        <v>19500000</v>
      </c>
      <c r="C22" s="20"/>
      <c r="D22" s="47"/>
      <c r="E22" s="42">
        <f>SUM(B22:C22)</f>
        <v>19500000</v>
      </c>
      <c r="F22" s="43">
        <f>[1]BYDEPT!BD121</f>
        <v>1448845</v>
      </c>
      <c r="G22" s="44"/>
      <c r="H22" s="48">
        <f t="shared" si="0"/>
        <v>7.4299743589743589E-2</v>
      </c>
      <c r="I22" s="25">
        <f>E22-F22</f>
        <v>18051155</v>
      </c>
      <c r="J22" s="26"/>
    </row>
    <row r="23" spans="1:10" ht="15.95" customHeight="1">
      <c r="A23" s="41"/>
      <c r="B23" s="41"/>
      <c r="C23" s="41"/>
      <c r="D23" s="27"/>
      <c r="E23" s="42"/>
      <c r="F23" s="43"/>
      <c r="G23" s="44"/>
      <c r="H23" s="48"/>
      <c r="I23" s="41"/>
      <c r="J23" s="55"/>
    </row>
    <row r="24" spans="1:10" s="61" customFormat="1" ht="15.95" customHeight="1">
      <c r="A24" s="56" t="s">
        <v>21</v>
      </c>
      <c r="B24" s="57">
        <f>B12+B8</f>
        <v>3767000000</v>
      </c>
      <c r="C24" s="56">
        <f>C12+C8</f>
        <v>0</v>
      </c>
      <c r="D24" s="58"/>
      <c r="E24" s="57">
        <f>E12+E8</f>
        <v>3767000000</v>
      </c>
      <c r="F24" s="56">
        <f>F12+F8</f>
        <v>2966807753</v>
      </c>
      <c r="G24" s="59"/>
      <c r="H24" s="60">
        <f>F24/E24</f>
        <v>0.78757837881603399</v>
      </c>
      <c r="I24" s="56">
        <f>I12+I8</f>
        <v>800192247</v>
      </c>
      <c r="J24" s="40"/>
    </row>
    <row r="25" spans="1:10" ht="15.95" customHeight="1">
      <c r="A25" s="43"/>
      <c r="B25" s="43"/>
      <c r="C25" s="43"/>
      <c r="E25" s="42"/>
      <c r="F25" s="43"/>
      <c r="G25" s="44"/>
      <c r="H25" s="48"/>
      <c r="I25" s="41"/>
      <c r="J25" s="55"/>
    </row>
    <row r="26" spans="1:10" ht="15.95" customHeight="1">
      <c r="A26" s="56" t="s">
        <v>22</v>
      </c>
      <c r="B26" s="57">
        <f>B27+B31+B33</f>
        <v>0</v>
      </c>
      <c r="C26" s="56">
        <f>C27+C31+C33</f>
        <v>0</v>
      </c>
      <c r="D26" s="58"/>
      <c r="E26" s="57">
        <f>E27+E31+E33</f>
        <v>0</v>
      </c>
      <c r="F26" s="56">
        <f>F27+F31+F33</f>
        <v>15248</v>
      </c>
      <c r="G26" s="59" t="s">
        <v>23</v>
      </c>
      <c r="H26" s="60"/>
      <c r="I26" s="56">
        <f>I27+I31+I33</f>
        <v>-15248</v>
      </c>
      <c r="J26" s="40"/>
    </row>
    <row r="27" spans="1:10" ht="15.95" customHeight="1">
      <c r="A27" s="63" t="s">
        <v>24</v>
      </c>
      <c r="B27" s="35">
        <f>SUM(B28:B29)</f>
        <v>0</v>
      </c>
      <c r="C27" s="36">
        <f>SUM(C28:C29)</f>
        <v>0</v>
      </c>
      <c r="D27" s="37"/>
      <c r="E27" s="35">
        <f>SUM(E28:E29)</f>
        <v>0</v>
      </c>
      <c r="F27" s="36">
        <f>SUM(F28:F29)</f>
        <v>9043</v>
      </c>
      <c r="G27" s="64"/>
      <c r="H27" s="39"/>
      <c r="I27" s="36">
        <f>SUM(I28:I29)</f>
        <v>-9043</v>
      </c>
      <c r="J27" s="40"/>
    </row>
    <row r="28" spans="1:10" ht="15.95" customHeight="1">
      <c r="A28" s="20" t="s">
        <v>25</v>
      </c>
      <c r="B28" s="65"/>
      <c r="C28" s="65"/>
      <c r="D28" s="66"/>
      <c r="E28" s="67">
        <f>SUM(B28:C28)</f>
        <v>0</v>
      </c>
      <c r="F28" s="28">
        <f>[1]BYDEPT!BD127</f>
        <v>9043</v>
      </c>
      <c r="G28" s="68"/>
      <c r="H28" s="48"/>
      <c r="I28" s="25">
        <f>E28-F28</f>
        <v>-9043</v>
      </c>
      <c r="J28" s="26"/>
    </row>
    <row r="29" spans="1:10" ht="15.95" hidden="1" customHeight="1">
      <c r="A29" s="28" t="s">
        <v>26</v>
      </c>
      <c r="B29" s="69"/>
      <c r="C29" s="69"/>
      <c r="D29" s="70"/>
      <c r="E29" s="67">
        <f>SUM(B29:C29)</f>
        <v>0</v>
      </c>
      <c r="F29" s="28">
        <f>[1]BYDEPT!BD216</f>
        <v>0</v>
      </c>
      <c r="G29" s="68"/>
      <c r="H29" s="48"/>
      <c r="I29" s="25">
        <f>E29-F29</f>
        <v>0</v>
      </c>
      <c r="J29" s="26"/>
    </row>
    <row r="30" spans="1:10" ht="10.5" customHeight="1">
      <c r="A30" s="28"/>
      <c r="B30" s="28"/>
      <c r="C30" s="28"/>
      <c r="D30" s="71"/>
      <c r="E30" s="72"/>
      <c r="F30" s="28"/>
      <c r="G30" s="68"/>
      <c r="H30" s="48"/>
      <c r="I30" s="41"/>
      <c r="J30" s="55"/>
    </row>
    <row r="31" spans="1:10" s="61" customFormat="1" ht="15.95" hidden="1" customHeight="1">
      <c r="A31" s="63" t="s">
        <v>27</v>
      </c>
      <c r="B31" s="63"/>
      <c r="C31" s="63"/>
      <c r="D31" s="73"/>
      <c r="E31" s="74">
        <f>SUM(B31:C31)</f>
        <v>0</v>
      </c>
      <c r="F31" s="34">
        <f>[1]BYDEPT!BD230</f>
        <v>0</v>
      </c>
      <c r="G31" s="75"/>
      <c r="H31" s="76"/>
      <c r="I31" s="32">
        <f>E31-F31</f>
        <v>0</v>
      </c>
      <c r="J31" s="18"/>
    </row>
    <row r="32" spans="1:10" ht="15.95" hidden="1" customHeight="1">
      <c r="A32" s="41"/>
      <c r="B32" s="41"/>
      <c r="C32" s="41"/>
      <c r="D32" s="27"/>
      <c r="E32" s="67"/>
      <c r="F32" s="41"/>
      <c r="G32" s="75"/>
      <c r="H32" s="77"/>
      <c r="I32" s="41"/>
      <c r="J32" s="55"/>
    </row>
    <row r="33" spans="1:10" ht="15.95" customHeight="1">
      <c r="A33" s="63" t="s">
        <v>28</v>
      </c>
      <c r="B33" s="78">
        <f>SUM(B34:B45)</f>
        <v>0</v>
      </c>
      <c r="C33" s="79">
        <f>SUM(C34:C45)</f>
        <v>0</v>
      </c>
      <c r="D33" s="80"/>
      <c r="E33" s="78">
        <f>SUM(E34:E45)</f>
        <v>0</v>
      </c>
      <c r="F33" s="79">
        <f>SUM(F34:F45)</f>
        <v>6205</v>
      </c>
      <c r="G33" s="81"/>
      <c r="H33" s="82"/>
      <c r="I33" s="36">
        <f>SUM(I34:I45)</f>
        <v>-6205</v>
      </c>
      <c r="J33" s="40"/>
    </row>
    <row r="34" spans="1:10" ht="15.95" hidden="1" customHeight="1">
      <c r="A34" s="20" t="s">
        <v>29</v>
      </c>
      <c r="B34" s="20"/>
      <c r="C34" s="20"/>
      <c r="D34" s="47"/>
      <c r="E34" s="72"/>
      <c r="F34" s="28">
        <f>[1]BYDEPT!BD233</f>
        <v>0</v>
      </c>
      <c r="G34" s="71"/>
      <c r="H34" s="83"/>
      <c r="I34" s="25">
        <f t="shared" ref="I34:I44" si="1">E34-F34</f>
        <v>0</v>
      </c>
      <c r="J34" s="26"/>
    </row>
    <row r="35" spans="1:10" ht="15.95" customHeight="1">
      <c r="A35" s="20" t="s">
        <v>30</v>
      </c>
      <c r="B35" s="20"/>
      <c r="C35" s="20"/>
      <c r="D35" s="47"/>
      <c r="E35" s="72">
        <f t="shared" ref="E35:E44" si="2">SUM(B35:C35)</f>
        <v>0</v>
      </c>
      <c r="F35" s="28">
        <f>[1]BYDEPT!BD234</f>
        <v>6205</v>
      </c>
      <c r="G35" s="71"/>
      <c r="H35" s="48"/>
      <c r="I35" s="25">
        <f t="shared" si="1"/>
        <v>-6205</v>
      </c>
      <c r="J35" s="26"/>
    </row>
    <row r="36" spans="1:10" ht="15.95" hidden="1" customHeight="1">
      <c r="A36" s="20" t="s">
        <v>31</v>
      </c>
      <c r="B36" s="20"/>
      <c r="C36" s="20"/>
      <c r="D36" s="47"/>
      <c r="E36" s="72">
        <f t="shared" si="2"/>
        <v>0</v>
      </c>
      <c r="F36" s="28">
        <f>[1]BYDEPT!BD235</f>
        <v>0</v>
      </c>
      <c r="G36" s="71"/>
      <c r="H36" s="48"/>
      <c r="I36" s="25">
        <f t="shared" si="1"/>
        <v>0</v>
      </c>
      <c r="J36" s="26"/>
    </row>
    <row r="37" spans="1:10" ht="15.95" hidden="1" customHeight="1">
      <c r="A37" s="41" t="s">
        <v>32</v>
      </c>
      <c r="B37" s="41"/>
      <c r="C37" s="41"/>
      <c r="D37" s="27"/>
      <c r="E37" s="72">
        <f t="shared" si="2"/>
        <v>0</v>
      </c>
      <c r="F37" s="28">
        <f>[1]BYDEPT!BD236</f>
        <v>0</v>
      </c>
      <c r="G37" s="71"/>
      <c r="H37" s="48"/>
      <c r="I37" s="25">
        <f t="shared" si="1"/>
        <v>0</v>
      </c>
      <c r="J37" s="26"/>
    </row>
    <row r="38" spans="1:10" ht="15.95" hidden="1" customHeight="1">
      <c r="A38" s="20" t="s">
        <v>33</v>
      </c>
      <c r="B38" s="20"/>
      <c r="C38" s="20"/>
      <c r="D38" s="47"/>
      <c r="E38" s="72">
        <f t="shared" si="2"/>
        <v>0</v>
      </c>
      <c r="F38" s="28">
        <f>[1]BYDEPT!BD237</f>
        <v>0</v>
      </c>
      <c r="G38" s="71"/>
      <c r="H38" s="48"/>
      <c r="I38" s="25">
        <f t="shared" si="1"/>
        <v>0</v>
      </c>
      <c r="J38" s="26"/>
    </row>
    <row r="39" spans="1:10" ht="15.95" hidden="1" customHeight="1">
      <c r="A39" s="84" t="s">
        <v>34</v>
      </c>
      <c r="B39" s="55"/>
      <c r="C39" s="41"/>
      <c r="D39" s="55"/>
      <c r="E39" s="72">
        <f t="shared" si="2"/>
        <v>0</v>
      </c>
      <c r="F39" s="28">
        <f>[1]BYDEPT!BD238</f>
        <v>0</v>
      </c>
      <c r="G39" s="71"/>
      <c r="H39" s="48"/>
      <c r="I39" s="25">
        <f t="shared" si="1"/>
        <v>0</v>
      </c>
      <c r="J39" s="26"/>
    </row>
    <row r="40" spans="1:10" ht="15.95" hidden="1" customHeight="1">
      <c r="A40" s="41" t="s">
        <v>35</v>
      </c>
      <c r="B40" s="20"/>
      <c r="C40" s="20"/>
      <c r="D40" s="47"/>
      <c r="E40" s="72">
        <f t="shared" si="2"/>
        <v>0</v>
      </c>
      <c r="F40" s="28">
        <f>[1]BYDEPT!BD239</f>
        <v>0</v>
      </c>
      <c r="G40" s="71"/>
      <c r="H40" s="48"/>
      <c r="I40" s="25">
        <f t="shared" si="1"/>
        <v>0</v>
      </c>
      <c r="J40" s="26"/>
    </row>
    <row r="41" spans="1:10" ht="15.95" hidden="1" customHeight="1">
      <c r="A41" s="20" t="s">
        <v>36</v>
      </c>
      <c r="B41" s="20"/>
      <c r="C41" s="20"/>
      <c r="D41" s="47"/>
      <c r="E41" s="72">
        <f t="shared" si="2"/>
        <v>0</v>
      </c>
      <c r="F41" s="28">
        <f>[1]BYDEPT!BD240</f>
        <v>0</v>
      </c>
      <c r="G41" s="71"/>
      <c r="H41" s="48"/>
      <c r="I41" s="25">
        <f t="shared" si="1"/>
        <v>0</v>
      </c>
      <c r="J41" s="26"/>
    </row>
    <row r="42" spans="1:10" ht="15.95" hidden="1" customHeight="1">
      <c r="A42" s="20" t="s">
        <v>37</v>
      </c>
      <c r="B42" s="20"/>
      <c r="C42" s="20"/>
      <c r="D42" s="47"/>
      <c r="E42" s="72">
        <f t="shared" si="2"/>
        <v>0</v>
      </c>
      <c r="F42" s="28">
        <f>[1]BYDEPT!BD241</f>
        <v>0</v>
      </c>
      <c r="G42" s="71"/>
      <c r="H42" s="48"/>
      <c r="I42" s="25">
        <f t="shared" si="1"/>
        <v>0</v>
      </c>
      <c r="J42" s="26"/>
    </row>
    <row r="43" spans="1:10" ht="15.95" hidden="1" customHeight="1">
      <c r="A43" s="20" t="s">
        <v>38</v>
      </c>
      <c r="B43" s="20"/>
      <c r="C43" s="20"/>
      <c r="D43" s="47"/>
      <c r="E43" s="72">
        <f t="shared" si="2"/>
        <v>0</v>
      </c>
      <c r="F43" s="28">
        <f>[1]BYDEPT!BD242</f>
        <v>0</v>
      </c>
      <c r="G43" s="71"/>
      <c r="H43" s="48"/>
      <c r="I43" s="25">
        <f t="shared" si="1"/>
        <v>0</v>
      </c>
      <c r="J43" s="26"/>
    </row>
    <row r="44" spans="1:10" ht="15.95" hidden="1" customHeight="1">
      <c r="A44" s="20"/>
      <c r="B44" s="20"/>
      <c r="C44" s="20"/>
      <c r="D44" s="47"/>
      <c r="E44" s="72">
        <f t="shared" si="2"/>
        <v>0</v>
      </c>
      <c r="F44" s="28"/>
      <c r="G44" s="71"/>
      <c r="H44" s="48"/>
      <c r="I44" s="25">
        <f t="shared" si="1"/>
        <v>0</v>
      </c>
      <c r="J44" s="26"/>
    </row>
    <row r="45" spans="1:10" ht="15.95" hidden="1" customHeight="1">
      <c r="A45" s="20"/>
      <c r="B45" s="20"/>
      <c r="C45" s="20"/>
      <c r="D45" s="47"/>
      <c r="E45" s="85"/>
      <c r="F45" s="86"/>
      <c r="G45" s="47"/>
      <c r="H45" s="77"/>
      <c r="I45" s="25"/>
      <c r="J45" s="26"/>
    </row>
    <row r="46" spans="1:10" ht="21" customHeight="1" thickBot="1">
      <c r="A46" s="87" t="s">
        <v>39</v>
      </c>
      <c r="B46" s="88">
        <f>B26+B24</f>
        <v>3767000000</v>
      </c>
      <c r="C46" s="87">
        <f>C26+C24</f>
        <v>0</v>
      </c>
      <c r="D46" s="89"/>
      <c r="E46" s="88">
        <f>E26+E24</f>
        <v>3767000000</v>
      </c>
      <c r="F46" s="443">
        <f>F26+F24</f>
        <v>2966823001</v>
      </c>
      <c r="G46" s="90"/>
      <c r="H46" s="91">
        <f>F46/E46</f>
        <v>0.78758242659941602</v>
      </c>
      <c r="I46" s="87">
        <f>I26+I24</f>
        <v>800176999</v>
      </c>
      <c r="J46" s="89"/>
    </row>
    <row r="47" spans="1:10" ht="15" customHeight="1" thickTop="1">
      <c r="A47" s="448" t="s">
        <v>316</v>
      </c>
      <c r="B47" s="93"/>
      <c r="C47" s="93"/>
      <c r="D47" s="93"/>
      <c r="E47" s="93"/>
      <c r="F47" s="94"/>
      <c r="G47" s="93"/>
      <c r="H47" s="93"/>
      <c r="I47" s="95"/>
      <c r="J47" s="96"/>
    </row>
    <row r="48" spans="1:10" ht="15" hidden="1" customHeight="1">
      <c r="A48" s="97" t="s">
        <v>41</v>
      </c>
      <c r="B48" s="98"/>
      <c r="C48" s="98"/>
      <c r="D48" s="98"/>
      <c r="E48" s="98"/>
      <c r="F48" s="99"/>
      <c r="G48" s="98"/>
      <c r="H48" s="98"/>
      <c r="I48" s="100"/>
      <c r="J48" s="101"/>
    </row>
    <row r="49" spans="1:10" ht="15" customHeight="1">
      <c r="A49" s="447" t="s">
        <v>315</v>
      </c>
      <c r="B49" s="98"/>
      <c r="C49" s="98"/>
      <c r="D49" s="98"/>
      <c r="E49" s="98"/>
      <c r="F49" s="99"/>
      <c r="G49" s="98"/>
      <c r="H49" s="98"/>
      <c r="I49" s="100"/>
      <c r="J49" s="101"/>
    </row>
    <row r="50" spans="1:10" ht="15" customHeight="1">
      <c r="A50" s="92" t="s">
        <v>40</v>
      </c>
      <c r="B50" s="98"/>
      <c r="C50" s="98"/>
      <c r="D50" s="98"/>
      <c r="E50" s="98"/>
      <c r="F50" s="99"/>
      <c r="G50" s="98"/>
      <c r="H50" s="98"/>
      <c r="I50" s="100"/>
      <c r="J50" s="101"/>
    </row>
    <row r="51" spans="1:10" ht="15" customHeight="1">
      <c r="A51" s="397" t="s">
        <v>42</v>
      </c>
      <c r="B51" s="397"/>
      <c r="C51" s="397"/>
      <c r="D51" s="397"/>
      <c r="E51" s="397"/>
      <c r="F51" s="397"/>
      <c r="G51" s="397"/>
      <c r="H51" s="397"/>
      <c r="I51" s="397"/>
      <c r="J51" s="397"/>
    </row>
    <row r="52" spans="1:10" ht="15" customHeight="1">
      <c r="A52" s="27"/>
      <c r="B52" s="27"/>
      <c r="C52" s="27"/>
      <c r="D52" s="27"/>
      <c r="E52" s="27"/>
      <c r="F52" s="27"/>
      <c r="G52" s="27"/>
      <c r="H52" s="102"/>
      <c r="I52" s="27"/>
      <c r="J52" s="27"/>
    </row>
    <row r="53" spans="1:10" ht="15" customHeight="1">
      <c r="A53" s="27"/>
      <c r="B53" s="27"/>
      <c r="C53" s="27"/>
      <c r="D53" s="27"/>
      <c r="E53" s="27"/>
      <c r="F53" s="27"/>
      <c r="G53" s="27"/>
      <c r="H53" s="102"/>
      <c r="I53" s="27"/>
      <c r="J53" s="27"/>
    </row>
    <row r="54" spans="1:10" ht="15" customHeight="1">
      <c r="A54" s="27"/>
      <c r="B54" s="27"/>
      <c r="C54" s="27"/>
      <c r="D54" s="27"/>
      <c r="E54" s="27"/>
      <c r="F54" s="27"/>
      <c r="G54" s="27"/>
      <c r="H54" s="102"/>
      <c r="I54" s="27"/>
      <c r="J54" s="27"/>
    </row>
    <row r="55" spans="1:10" ht="15" customHeight="1">
      <c r="A55" s="27"/>
      <c r="B55" s="27"/>
      <c r="C55" s="27"/>
      <c r="D55" s="27"/>
      <c r="E55" s="27"/>
      <c r="F55" s="27"/>
      <c r="G55" s="27"/>
      <c r="H55" s="102"/>
      <c r="I55" s="27"/>
      <c r="J55" s="27"/>
    </row>
    <row r="56" spans="1:10" ht="15" customHeight="1">
      <c r="A56" s="27"/>
      <c r="B56" s="27"/>
      <c r="C56" s="27"/>
      <c r="D56" s="27"/>
      <c r="E56" s="27"/>
      <c r="F56" s="27"/>
      <c r="G56" s="27"/>
      <c r="H56" s="102"/>
      <c r="I56" s="27"/>
      <c r="J56" s="27"/>
    </row>
    <row r="57" spans="1:10" ht="15" customHeight="1">
      <c r="A57" s="27"/>
      <c r="B57" s="27"/>
      <c r="C57" s="27"/>
      <c r="D57" s="27"/>
      <c r="E57" s="27"/>
      <c r="F57" s="27"/>
      <c r="G57" s="27"/>
      <c r="H57" s="102"/>
      <c r="I57" s="27"/>
      <c r="J57" s="27"/>
    </row>
    <row r="58" spans="1:10" ht="15" customHeight="1">
      <c r="A58" s="27"/>
      <c r="B58" s="27"/>
      <c r="C58" s="27"/>
      <c r="D58" s="27"/>
      <c r="E58" s="27"/>
      <c r="F58" s="27"/>
      <c r="G58" s="27"/>
      <c r="H58" s="102"/>
      <c r="I58" s="27"/>
      <c r="J58" s="27"/>
    </row>
    <row r="59" spans="1:10" ht="15" customHeight="1">
      <c r="A59" s="27"/>
      <c r="B59" s="27"/>
      <c r="C59" s="27"/>
      <c r="D59" s="27"/>
      <c r="E59" s="27"/>
      <c r="F59" s="27"/>
      <c r="G59" s="27"/>
      <c r="H59" s="102"/>
      <c r="I59" s="27"/>
      <c r="J59" s="27"/>
    </row>
    <row r="60" spans="1:10" ht="15" customHeight="1">
      <c r="A60" s="27"/>
      <c r="B60" s="27"/>
      <c r="C60" s="27"/>
      <c r="D60" s="27"/>
      <c r="E60" s="27"/>
      <c r="F60" s="27"/>
      <c r="G60" s="27"/>
      <c r="H60" s="102"/>
      <c r="I60" s="27"/>
      <c r="J60" s="27"/>
    </row>
    <row r="61" spans="1:10" ht="15" customHeight="1">
      <c r="A61" s="27"/>
      <c r="B61" s="27"/>
      <c r="C61" s="27"/>
      <c r="D61" s="27"/>
      <c r="E61" s="27"/>
      <c r="F61" s="27"/>
      <c r="G61" s="27"/>
      <c r="H61" s="102"/>
      <c r="I61" s="27"/>
      <c r="J61" s="27"/>
    </row>
    <row r="62" spans="1:10" ht="15" customHeight="1">
      <c r="A62" s="27"/>
      <c r="B62" s="27"/>
      <c r="C62" s="27"/>
      <c r="D62" s="27"/>
      <c r="E62" s="27"/>
      <c r="F62" s="27"/>
      <c r="G62" s="27"/>
      <c r="H62" s="102"/>
      <c r="I62" s="27"/>
      <c r="J62" s="27"/>
    </row>
    <row r="63" spans="1:10" ht="15" customHeight="1">
      <c r="A63" s="27"/>
      <c r="B63" s="27"/>
      <c r="C63" s="27"/>
      <c r="D63" s="27"/>
      <c r="E63" s="27"/>
      <c r="F63" s="27"/>
      <c r="G63" s="27"/>
      <c r="H63" s="102"/>
      <c r="I63" s="27"/>
      <c r="J63" s="27"/>
    </row>
    <row r="64" spans="1:10" ht="15" customHeight="1">
      <c r="A64" s="27"/>
      <c r="B64" s="27"/>
      <c r="C64" s="27"/>
      <c r="D64" s="27"/>
      <c r="E64" s="27"/>
      <c r="F64" s="27"/>
      <c r="G64" s="27"/>
      <c r="H64" s="102"/>
      <c r="I64" s="27"/>
      <c r="J64" s="27"/>
    </row>
    <row r="65" spans="1:10" ht="15" customHeight="1">
      <c r="A65" s="27"/>
      <c r="B65" s="27"/>
      <c r="C65" s="27"/>
      <c r="D65" s="27"/>
      <c r="E65" s="27"/>
      <c r="F65" s="27"/>
      <c r="G65" s="27"/>
      <c r="H65" s="102"/>
      <c r="I65" s="27"/>
      <c r="J65" s="27"/>
    </row>
    <row r="66" spans="1:10" ht="15" customHeight="1">
      <c r="A66" s="27"/>
      <c r="B66" s="27"/>
      <c r="C66" s="27"/>
      <c r="D66" s="27"/>
      <c r="E66" s="27"/>
      <c r="F66" s="27"/>
      <c r="G66" s="27"/>
      <c r="H66" s="102"/>
      <c r="I66" s="27"/>
      <c r="J66" s="27"/>
    </row>
    <row r="67" spans="1:10" ht="15" customHeight="1">
      <c r="A67" s="27"/>
      <c r="B67" s="27"/>
      <c r="C67" s="27"/>
      <c r="D67" s="27"/>
      <c r="E67" s="27"/>
      <c r="F67" s="27"/>
      <c r="G67" s="27"/>
      <c r="H67" s="102"/>
      <c r="I67" s="27"/>
      <c r="J67" s="27"/>
    </row>
    <row r="68" spans="1:10" ht="15" customHeight="1">
      <c r="A68" s="27"/>
      <c r="B68" s="27"/>
      <c r="C68" s="27"/>
      <c r="D68" s="27"/>
      <c r="E68" s="27"/>
      <c r="F68" s="27"/>
      <c r="G68" s="27"/>
      <c r="H68" s="102"/>
      <c r="I68" s="27"/>
      <c r="J68" s="27"/>
    </row>
    <row r="69" spans="1:10" ht="15" customHeight="1">
      <c r="A69" s="27"/>
      <c r="B69" s="27"/>
      <c r="C69" s="27"/>
      <c r="D69" s="27"/>
      <c r="E69" s="27"/>
      <c r="F69" s="27"/>
      <c r="G69" s="27"/>
      <c r="H69" s="102"/>
      <c r="I69" s="27"/>
      <c r="J69" s="27"/>
    </row>
    <row r="70" spans="1:10" ht="15" customHeight="1">
      <c r="A70" s="27"/>
      <c r="B70" s="27"/>
      <c r="C70" s="27"/>
      <c r="D70" s="27"/>
      <c r="E70" s="27"/>
      <c r="F70" s="27"/>
      <c r="G70" s="27"/>
      <c r="H70" s="102"/>
      <c r="I70" s="27"/>
      <c r="J70" s="27"/>
    </row>
    <row r="71" spans="1:10" ht="15" customHeight="1">
      <c r="A71" s="27"/>
      <c r="B71" s="27"/>
      <c r="C71" s="27"/>
      <c r="D71" s="27"/>
      <c r="E71" s="27"/>
      <c r="F71" s="27"/>
      <c r="G71" s="27"/>
      <c r="H71" s="102"/>
      <c r="I71" s="27"/>
      <c r="J71" s="27"/>
    </row>
    <row r="72" spans="1:10" ht="15" customHeight="1">
      <c r="A72" s="27"/>
      <c r="B72" s="27"/>
      <c r="C72" s="27"/>
      <c r="D72" s="27"/>
      <c r="E72" s="27"/>
      <c r="F72" s="27"/>
      <c r="G72" s="27"/>
      <c r="H72" s="102"/>
      <c r="I72" s="27"/>
      <c r="J72" s="27"/>
    </row>
    <row r="73" spans="1:10" ht="15" customHeight="1">
      <c r="A73" s="27"/>
      <c r="B73" s="27"/>
      <c r="C73" s="27"/>
      <c r="D73" s="27"/>
      <c r="E73" s="27"/>
      <c r="F73" s="27"/>
      <c r="G73" s="27"/>
      <c r="H73" s="102"/>
      <c r="I73" s="27"/>
      <c r="J73" s="27"/>
    </row>
    <row r="74" spans="1:10" ht="15" customHeight="1">
      <c r="A74" s="27"/>
      <c r="B74" s="27"/>
      <c r="C74" s="27"/>
      <c r="D74" s="27"/>
      <c r="E74" s="27"/>
      <c r="F74" s="27"/>
      <c r="G74" s="27"/>
      <c r="H74" s="102"/>
      <c r="I74" s="27"/>
      <c r="J74" s="27"/>
    </row>
    <row r="75" spans="1:10" ht="15" customHeight="1">
      <c r="A75" s="27"/>
      <c r="B75" s="27"/>
      <c r="C75" s="27"/>
      <c r="D75" s="27"/>
      <c r="E75" s="27"/>
      <c r="F75" s="27"/>
      <c r="G75" s="27"/>
      <c r="H75" s="102"/>
      <c r="I75" s="27"/>
      <c r="J75" s="27"/>
    </row>
    <row r="76" spans="1:10" ht="15" customHeight="1">
      <c r="A76" s="27"/>
      <c r="B76" s="27"/>
      <c r="C76" s="27"/>
      <c r="D76" s="27"/>
      <c r="E76" s="27"/>
      <c r="F76" s="27"/>
      <c r="G76" s="27"/>
      <c r="H76" s="102"/>
      <c r="I76" s="27"/>
      <c r="J76" s="27"/>
    </row>
    <row r="77" spans="1:10" ht="15" customHeight="1">
      <c r="A77" s="27"/>
      <c r="B77" s="27"/>
      <c r="C77" s="27"/>
      <c r="D77" s="27"/>
      <c r="E77" s="27"/>
      <c r="F77" s="27"/>
      <c r="G77" s="27"/>
      <c r="H77" s="102"/>
      <c r="I77" s="27"/>
      <c r="J77" s="27"/>
    </row>
    <row r="78" spans="1:10" ht="15" customHeight="1">
      <c r="A78" s="27"/>
      <c r="B78" s="27"/>
      <c r="C78" s="27"/>
      <c r="D78" s="27"/>
      <c r="E78" s="27"/>
      <c r="F78" s="27"/>
      <c r="G78" s="27"/>
      <c r="H78" s="102"/>
      <c r="I78" s="27"/>
      <c r="J78" s="27"/>
    </row>
    <row r="79" spans="1:10" ht="15" customHeight="1">
      <c r="A79" s="27"/>
      <c r="B79" s="27"/>
      <c r="C79" s="27"/>
      <c r="D79" s="27"/>
      <c r="E79" s="27"/>
      <c r="F79" s="27"/>
      <c r="G79" s="27"/>
      <c r="H79" s="102"/>
      <c r="I79" s="27"/>
      <c r="J79" s="27"/>
    </row>
    <row r="80" spans="1:10" ht="15" customHeight="1">
      <c r="A80" s="27"/>
      <c r="B80" s="27"/>
      <c r="C80" s="27"/>
      <c r="D80" s="27"/>
      <c r="E80" s="27"/>
      <c r="F80" s="27"/>
      <c r="G80" s="27"/>
      <c r="H80" s="102"/>
      <c r="I80" s="27"/>
      <c r="J80" s="27"/>
    </row>
    <row r="81" spans="1:10" ht="15" customHeight="1">
      <c r="A81" s="27"/>
      <c r="B81" s="27"/>
      <c r="C81" s="27"/>
      <c r="D81" s="27"/>
      <c r="E81" s="27"/>
      <c r="F81" s="27"/>
      <c r="G81" s="27"/>
      <c r="H81" s="102"/>
      <c r="I81" s="27"/>
      <c r="J81" s="27"/>
    </row>
    <row r="82" spans="1:10" ht="15" customHeight="1">
      <c r="A82" s="27"/>
      <c r="B82" s="27"/>
      <c r="C82" s="27"/>
      <c r="D82" s="27"/>
      <c r="E82" s="27"/>
      <c r="F82" s="27"/>
      <c r="G82" s="27"/>
      <c r="H82" s="102"/>
      <c r="I82" s="27"/>
      <c r="J82" s="27"/>
    </row>
    <row r="83" spans="1:10" ht="15" customHeight="1">
      <c r="A83" s="27"/>
      <c r="B83" s="27"/>
      <c r="C83" s="27"/>
      <c r="D83" s="27"/>
      <c r="E83" s="27"/>
      <c r="F83" s="27"/>
      <c r="G83" s="27"/>
      <c r="H83" s="102"/>
      <c r="I83" s="27"/>
      <c r="J83" s="27"/>
    </row>
    <row r="84" spans="1:10" ht="15" customHeight="1">
      <c r="A84" s="27"/>
      <c r="B84" s="27"/>
      <c r="C84" s="27"/>
      <c r="D84" s="27"/>
      <c r="E84" s="27"/>
      <c r="F84" s="27"/>
      <c r="G84" s="27"/>
      <c r="H84" s="102"/>
      <c r="I84" s="27"/>
      <c r="J84" s="27"/>
    </row>
    <row r="85" spans="1:10" ht="15" customHeight="1">
      <c r="A85" s="27"/>
      <c r="B85" s="27"/>
      <c r="C85" s="27"/>
      <c r="D85" s="27"/>
      <c r="E85" s="27"/>
      <c r="F85" s="27"/>
      <c r="G85" s="27"/>
      <c r="H85" s="102"/>
      <c r="I85" s="27"/>
      <c r="J85" s="27"/>
    </row>
    <row r="86" spans="1:10" ht="15" customHeight="1">
      <c r="A86" s="27"/>
      <c r="B86" s="27"/>
      <c r="C86" s="27"/>
      <c r="D86" s="27"/>
      <c r="E86" s="27"/>
      <c r="F86" s="27"/>
      <c r="G86" s="27"/>
      <c r="H86" s="102"/>
      <c r="I86" s="27"/>
      <c r="J86" s="27"/>
    </row>
    <row r="87" spans="1:10" ht="15" customHeight="1">
      <c r="A87" s="27"/>
      <c r="B87" s="27"/>
      <c r="C87" s="27"/>
      <c r="D87" s="27"/>
      <c r="E87" s="27"/>
      <c r="F87" s="27"/>
      <c r="G87" s="27"/>
      <c r="H87" s="102"/>
      <c r="I87" s="27"/>
      <c r="J87" s="27"/>
    </row>
    <row r="88" spans="1:10" ht="15" customHeight="1">
      <c r="A88" s="27"/>
      <c r="B88" s="27"/>
      <c r="C88" s="27"/>
      <c r="D88" s="27"/>
      <c r="E88" s="27"/>
      <c r="F88" s="27"/>
      <c r="G88" s="27"/>
      <c r="H88" s="102"/>
      <c r="I88" s="27"/>
      <c r="J88" s="27"/>
    </row>
    <row r="89" spans="1:10" ht="15" customHeight="1">
      <c r="A89" s="27"/>
      <c r="B89" s="27"/>
      <c r="C89" s="27"/>
      <c r="D89" s="27"/>
      <c r="E89" s="27"/>
      <c r="F89" s="27"/>
      <c r="G89" s="27"/>
      <c r="H89" s="102"/>
      <c r="I89" s="27"/>
      <c r="J89" s="27"/>
    </row>
    <row r="90" spans="1:10" ht="15" customHeight="1">
      <c r="A90" s="27"/>
      <c r="B90" s="27"/>
      <c r="C90" s="27"/>
      <c r="D90" s="27"/>
      <c r="E90" s="27"/>
      <c r="F90" s="27"/>
      <c r="G90" s="27"/>
      <c r="H90" s="102"/>
      <c r="I90" s="27"/>
      <c r="J90" s="27"/>
    </row>
    <row r="91" spans="1:10" ht="15" customHeight="1">
      <c r="A91" s="27"/>
      <c r="B91" s="27"/>
      <c r="C91" s="27"/>
      <c r="D91" s="27"/>
      <c r="E91" s="27"/>
      <c r="F91" s="27"/>
      <c r="G91" s="27"/>
      <c r="H91" s="102"/>
      <c r="I91" s="27"/>
      <c r="J91" s="27"/>
    </row>
    <row r="92" spans="1:10" ht="15" customHeight="1">
      <c r="A92" s="27"/>
      <c r="B92" s="27"/>
      <c r="C92" s="27"/>
      <c r="D92" s="27"/>
      <c r="E92" s="27"/>
      <c r="F92" s="27"/>
      <c r="G92" s="27"/>
      <c r="H92" s="102"/>
      <c r="I92" s="27"/>
      <c r="J92" s="27"/>
    </row>
    <row r="93" spans="1:10" ht="15" customHeight="1">
      <c r="A93" s="27"/>
      <c r="B93" s="27"/>
      <c r="C93" s="27"/>
      <c r="D93" s="27"/>
      <c r="E93" s="27"/>
      <c r="F93" s="27"/>
      <c r="G93" s="27"/>
      <c r="H93" s="102"/>
      <c r="I93" s="27"/>
      <c r="J93" s="27"/>
    </row>
    <row r="94" spans="1:10" ht="15" customHeight="1">
      <c r="A94" s="27"/>
      <c r="B94" s="27"/>
      <c r="C94" s="27"/>
      <c r="D94" s="27"/>
      <c r="E94" s="27"/>
      <c r="F94" s="27"/>
      <c r="G94" s="27"/>
      <c r="H94" s="102"/>
      <c r="I94" s="27"/>
      <c r="J94" s="27"/>
    </row>
    <row r="95" spans="1:10" ht="15" customHeight="1">
      <c r="A95" s="27"/>
      <c r="B95" s="27"/>
      <c r="C95" s="27"/>
      <c r="D95" s="27"/>
      <c r="E95" s="27"/>
      <c r="F95" s="27"/>
      <c r="G95" s="27"/>
      <c r="H95" s="102"/>
      <c r="I95" s="27"/>
      <c r="J95" s="27"/>
    </row>
    <row r="96" spans="1:10" ht="15" customHeight="1">
      <c r="A96" s="27"/>
      <c r="B96" s="27"/>
      <c r="C96" s="27"/>
      <c r="D96" s="27"/>
      <c r="E96" s="27"/>
      <c r="F96" s="27"/>
      <c r="G96" s="27"/>
      <c r="H96" s="102"/>
      <c r="I96" s="27"/>
      <c r="J96" s="27"/>
    </row>
    <row r="97" spans="1:10" ht="15" customHeight="1">
      <c r="A97" s="27"/>
      <c r="B97" s="27"/>
      <c r="C97" s="27"/>
      <c r="D97" s="27"/>
      <c r="E97" s="27"/>
      <c r="F97" s="27"/>
      <c r="G97" s="27"/>
      <c r="H97" s="102"/>
      <c r="I97" s="27"/>
      <c r="J97" s="27"/>
    </row>
    <row r="98" spans="1:10" ht="15" customHeight="1">
      <c r="A98" s="27"/>
      <c r="B98" s="27"/>
      <c r="C98" s="27"/>
      <c r="D98" s="27"/>
      <c r="E98" s="27"/>
      <c r="F98" s="27"/>
      <c r="G98" s="27"/>
      <c r="H98" s="102"/>
      <c r="I98" s="27"/>
      <c r="J98" s="27"/>
    </row>
    <row r="99" spans="1:10" ht="15" customHeight="1">
      <c r="A99" s="27"/>
      <c r="B99" s="27"/>
      <c r="C99" s="27"/>
      <c r="D99" s="27"/>
      <c r="E99" s="27"/>
      <c r="F99" s="27"/>
      <c r="G99" s="27"/>
      <c r="H99" s="102"/>
      <c r="I99" s="27"/>
      <c r="J99" s="27"/>
    </row>
    <row r="100" spans="1:10" ht="15" customHeight="1">
      <c r="A100" s="27"/>
      <c r="B100" s="27"/>
      <c r="C100" s="27"/>
      <c r="D100" s="27"/>
      <c r="E100" s="27"/>
      <c r="F100" s="27"/>
      <c r="G100" s="27"/>
      <c r="H100" s="102"/>
      <c r="I100" s="27"/>
      <c r="J100" s="27"/>
    </row>
    <row r="101" spans="1:10" ht="15" customHeight="1">
      <c r="A101" s="27"/>
      <c r="B101" s="27"/>
      <c r="C101" s="27"/>
      <c r="D101" s="27"/>
      <c r="E101" s="27"/>
      <c r="F101" s="27"/>
      <c r="G101" s="27"/>
      <c r="H101" s="102"/>
      <c r="I101" s="27"/>
      <c r="J101" s="27"/>
    </row>
    <row r="102" spans="1:10" ht="15" customHeight="1">
      <c r="A102" s="27"/>
      <c r="B102" s="27"/>
      <c r="C102" s="27"/>
      <c r="D102" s="27"/>
      <c r="E102" s="27"/>
      <c r="F102" s="27"/>
      <c r="G102" s="27"/>
      <c r="H102" s="102"/>
      <c r="I102" s="27"/>
      <c r="J102" s="27"/>
    </row>
    <row r="103" spans="1:10" ht="15" customHeight="1">
      <c r="A103" s="27"/>
      <c r="B103" s="27"/>
      <c r="C103" s="27"/>
      <c r="D103" s="27"/>
      <c r="E103" s="27"/>
      <c r="F103" s="27"/>
      <c r="G103" s="27"/>
      <c r="H103" s="102"/>
      <c r="I103" s="27"/>
      <c r="J103" s="27"/>
    </row>
    <row r="104" spans="1:10" ht="15" customHeight="1">
      <c r="A104" s="27"/>
      <c r="B104" s="27"/>
      <c r="C104" s="27"/>
      <c r="D104" s="27"/>
      <c r="E104" s="27"/>
      <c r="F104" s="27"/>
      <c r="G104" s="27"/>
      <c r="H104" s="102"/>
      <c r="I104" s="27"/>
      <c r="J104" s="27"/>
    </row>
    <row r="105" spans="1:10" ht="15" customHeight="1">
      <c r="A105" s="27"/>
      <c r="B105" s="27"/>
      <c r="C105" s="27"/>
      <c r="D105" s="27"/>
      <c r="E105" s="27"/>
      <c r="F105" s="27"/>
      <c r="G105" s="27"/>
      <c r="H105" s="102"/>
      <c r="I105" s="27"/>
      <c r="J105" s="27"/>
    </row>
    <row r="106" spans="1:10" ht="15" customHeight="1">
      <c r="A106" s="27"/>
      <c r="B106" s="27"/>
      <c r="C106" s="27"/>
      <c r="D106" s="27"/>
      <c r="E106" s="27"/>
      <c r="F106" s="27"/>
      <c r="G106" s="27"/>
      <c r="H106" s="102"/>
      <c r="I106" s="27"/>
      <c r="J106" s="27"/>
    </row>
    <row r="107" spans="1:10" ht="15" customHeight="1">
      <c r="A107" s="27"/>
      <c r="B107" s="27"/>
      <c r="C107" s="27"/>
      <c r="D107" s="27"/>
      <c r="E107" s="27"/>
      <c r="F107" s="27"/>
      <c r="G107" s="27"/>
      <c r="H107" s="102"/>
      <c r="I107" s="27"/>
      <c r="J107" s="27"/>
    </row>
    <row r="108" spans="1:10" ht="15" customHeight="1">
      <c r="A108" s="27"/>
      <c r="B108" s="27"/>
      <c r="C108" s="27"/>
      <c r="D108" s="27"/>
      <c r="E108" s="27"/>
      <c r="F108" s="27"/>
      <c r="G108" s="27"/>
      <c r="H108" s="102"/>
      <c r="I108" s="27"/>
      <c r="J108" s="27"/>
    </row>
    <row r="109" spans="1:10" ht="15" customHeight="1">
      <c r="A109" s="27"/>
      <c r="B109" s="27"/>
      <c r="C109" s="27"/>
      <c r="D109" s="27"/>
      <c r="E109" s="27"/>
      <c r="F109" s="27"/>
      <c r="G109" s="27"/>
      <c r="H109" s="102"/>
      <c r="I109" s="27"/>
      <c r="J109" s="27"/>
    </row>
    <row r="110" spans="1:10" ht="15" customHeight="1">
      <c r="A110" s="27"/>
      <c r="B110" s="27"/>
      <c r="C110" s="27"/>
      <c r="D110" s="27"/>
      <c r="E110" s="27"/>
      <c r="F110" s="27"/>
      <c r="G110" s="27"/>
      <c r="H110" s="102"/>
      <c r="I110" s="27"/>
      <c r="J110" s="27"/>
    </row>
    <row r="111" spans="1:10" ht="15" customHeight="1">
      <c r="A111" s="27"/>
      <c r="B111" s="27"/>
      <c r="C111" s="27"/>
      <c r="D111" s="27"/>
      <c r="E111" s="27"/>
      <c r="F111" s="27"/>
      <c r="G111" s="27"/>
      <c r="H111" s="102"/>
      <c r="I111" s="27"/>
      <c r="J111" s="27"/>
    </row>
    <row r="112" spans="1:10" ht="15" customHeight="1">
      <c r="A112" s="27"/>
      <c r="B112" s="27"/>
      <c r="C112" s="27"/>
      <c r="D112" s="27"/>
      <c r="E112" s="27"/>
      <c r="F112" s="27"/>
      <c r="G112" s="27"/>
      <c r="H112" s="102"/>
      <c r="I112" s="27"/>
      <c r="J112" s="27"/>
    </row>
    <row r="113" spans="1:10" ht="15" customHeight="1">
      <c r="A113" s="27"/>
      <c r="B113" s="27"/>
      <c r="C113" s="27"/>
      <c r="D113" s="27"/>
      <c r="E113" s="27"/>
      <c r="F113" s="27"/>
      <c r="G113" s="27"/>
      <c r="H113" s="102"/>
      <c r="I113" s="27"/>
      <c r="J113" s="27"/>
    </row>
    <row r="114" spans="1:10" ht="15" customHeight="1">
      <c r="A114" s="27"/>
      <c r="B114" s="27"/>
      <c r="C114" s="27"/>
      <c r="D114" s="27"/>
      <c r="E114" s="27"/>
      <c r="F114" s="27"/>
      <c r="G114" s="27"/>
      <c r="H114" s="102"/>
      <c r="I114" s="27"/>
      <c r="J114" s="27"/>
    </row>
    <row r="115" spans="1:10" ht="15" customHeight="1">
      <c r="A115" s="27"/>
      <c r="B115" s="27"/>
      <c r="C115" s="27"/>
      <c r="D115" s="27"/>
      <c r="E115" s="27"/>
      <c r="F115" s="27"/>
      <c r="G115" s="27"/>
      <c r="H115" s="102"/>
      <c r="I115" s="27"/>
      <c r="J115" s="27"/>
    </row>
    <row r="116" spans="1:10" ht="15" customHeight="1">
      <c r="A116" s="27"/>
      <c r="B116" s="27"/>
      <c r="C116" s="27"/>
      <c r="D116" s="27"/>
      <c r="E116" s="27"/>
      <c r="F116" s="27"/>
      <c r="G116" s="27"/>
      <c r="H116" s="102"/>
      <c r="I116" s="27"/>
      <c r="J116" s="27"/>
    </row>
    <row r="117" spans="1:10" ht="15" customHeight="1">
      <c r="A117" s="27"/>
      <c r="B117" s="27"/>
      <c r="C117" s="27"/>
      <c r="D117" s="27"/>
      <c r="E117" s="27"/>
      <c r="F117" s="27"/>
      <c r="G117" s="27"/>
      <c r="H117" s="102"/>
      <c r="I117" s="27"/>
      <c r="J117" s="27"/>
    </row>
    <row r="118" spans="1:10" ht="15" customHeight="1">
      <c r="A118" s="27"/>
      <c r="B118" s="27"/>
      <c r="C118" s="27"/>
      <c r="D118" s="27"/>
      <c r="E118" s="27"/>
      <c r="F118" s="27"/>
      <c r="G118" s="27"/>
      <c r="H118" s="102"/>
      <c r="I118" s="27"/>
      <c r="J118" s="27"/>
    </row>
    <row r="119" spans="1:10" ht="15" customHeight="1">
      <c r="A119" s="27"/>
      <c r="B119" s="27"/>
      <c r="C119" s="27"/>
      <c r="D119" s="27"/>
      <c r="E119" s="27"/>
      <c r="F119" s="27"/>
      <c r="G119" s="27"/>
      <c r="H119" s="102"/>
      <c r="I119" s="27"/>
      <c r="J119" s="27"/>
    </row>
    <row r="120" spans="1:10" ht="15" customHeight="1">
      <c r="A120" s="27"/>
      <c r="B120" s="27"/>
      <c r="C120" s="27"/>
      <c r="D120" s="27"/>
      <c r="E120" s="27"/>
      <c r="F120" s="27"/>
      <c r="G120" s="27"/>
      <c r="H120" s="102"/>
      <c r="I120" s="27"/>
      <c r="J120" s="27"/>
    </row>
    <row r="121" spans="1:10" ht="15" customHeight="1">
      <c r="A121" s="27"/>
      <c r="B121" s="27"/>
      <c r="C121" s="27"/>
      <c r="D121" s="27"/>
      <c r="E121" s="27"/>
      <c r="F121" s="27"/>
      <c r="G121" s="27"/>
      <c r="H121" s="102"/>
      <c r="I121" s="27"/>
      <c r="J121" s="27"/>
    </row>
    <row r="122" spans="1:10" ht="15" customHeight="1">
      <c r="A122" s="27"/>
      <c r="B122" s="27"/>
      <c r="C122" s="27"/>
      <c r="D122" s="27"/>
      <c r="E122" s="27"/>
      <c r="F122" s="27"/>
      <c r="G122" s="27"/>
      <c r="H122" s="102"/>
      <c r="I122" s="27"/>
      <c r="J122" s="27"/>
    </row>
    <row r="123" spans="1:10" ht="15" customHeight="1">
      <c r="A123" s="27"/>
      <c r="B123" s="27"/>
      <c r="C123" s="27"/>
      <c r="D123" s="27"/>
      <c r="E123" s="27"/>
      <c r="F123" s="27"/>
      <c r="G123" s="27"/>
      <c r="H123" s="102"/>
      <c r="I123" s="27"/>
      <c r="J123" s="27"/>
    </row>
    <row r="124" spans="1:10" ht="15" customHeight="1">
      <c r="A124" s="27"/>
      <c r="B124" s="27"/>
      <c r="C124" s="27"/>
      <c r="D124" s="27"/>
      <c r="E124" s="27"/>
      <c r="F124" s="27"/>
      <c r="G124" s="27"/>
      <c r="H124" s="102"/>
      <c r="I124" s="27"/>
      <c r="J124" s="27"/>
    </row>
    <row r="125" spans="1:10" ht="15" customHeight="1">
      <c r="A125" s="27"/>
      <c r="B125" s="27"/>
      <c r="C125" s="27"/>
      <c r="D125" s="27"/>
      <c r="E125" s="27"/>
      <c r="F125" s="27"/>
      <c r="G125" s="27"/>
      <c r="H125" s="102"/>
      <c r="I125" s="27"/>
      <c r="J125" s="27"/>
    </row>
    <row r="126" spans="1:10" ht="15" customHeight="1">
      <c r="A126" s="27"/>
      <c r="B126" s="27"/>
      <c r="C126" s="27"/>
      <c r="D126" s="27"/>
      <c r="E126" s="27"/>
      <c r="F126" s="27"/>
      <c r="G126" s="27"/>
      <c r="H126" s="102"/>
      <c r="I126" s="27"/>
      <c r="J126" s="27"/>
    </row>
    <row r="127" spans="1:10" ht="15" customHeight="1">
      <c r="A127" s="27"/>
      <c r="B127" s="27"/>
      <c r="C127" s="27"/>
      <c r="D127" s="27"/>
      <c r="E127" s="27"/>
      <c r="F127" s="27"/>
      <c r="G127" s="27"/>
      <c r="H127" s="102"/>
      <c r="I127" s="27"/>
      <c r="J127" s="27"/>
    </row>
    <row r="128" spans="1:10" ht="15" customHeight="1">
      <c r="A128" s="27"/>
      <c r="B128" s="27"/>
      <c r="C128" s="27"/>
      <c r="D128" s="27"/>
      <c r="E128" s="27"/>
      <c r="F128" s="27"/>
      <c r="G128" s="27"/>
      <c r="H128" s="102"/>
      <c r="I128" s="27"/>
      <c r="J128" s="27"/>
    </row>
    <row r="129" spans="1:10" ht="15" customHeight="1">
      <c r="A129" s="27"/>
      <c r="B129" s="27"/>
      <c r="C129" s="27"/>
      <c r="D129" s="27"/>
      <c r="E129" s="27"/>
      <c r="F129" s="27"/>
      <c r="G129" s="27"/>
      <c r="H129" s="102"/>
      <c r="I129" s="27"/>
      <c r="J129" s="27"/>
    </row>
    <row r="130" spans="1:10" ht="15" customHeight="1">
      <c r="A130" s="27"/>
      <c r="B130" s="27"/>
      <c r="C130" s="27"/>
      <c r="D130" s="27"/>
      <c r="E130" s="27"/>
      <c r="F130" s="27"/>
      <c r="G130" s="27"/>
      <c r="H130" s="102"/>
      <c r="I130" s="27"/>
      <c r="J130" s="27"/>
    </row>
    <row r="131" spans="1:10" ht="15" customHeight="1">
      <c r="A131" s="27"/>
      <c r="B131" s="27"/>
      <c r="C131" s="27"/>
      <c r="D131" s="27"/>
      <c r="E131" s="27"/>
      <c r="F131" s="27"/>
      <c r="G131" s="27"/>
      <c r="H131" s="102"/>
      <c r="I131" s="27"/>
      <c r="J131" s="27"/>
    </row>
    <row r="132" spans="1:10" ht="15" customHeight="1">
      <c r="A132" s="27"/>
      <c r="B132" s="27"/>
      <c r="C132" s="27"/>
      <c r="D132" s="27"/>
      <c r="E132" s="27"/>
      <c r="F132" s="27"/>
      <c r="G132" s="27"/>
      <c r="H132" s="102"/>
      <c r="I132" s="27"/>
      <c r="J132" s="27"/>
    </row>
    <row r="133" spans="1:10" ht="15" customHeight="1">
      <c r="A133" s="27"/>
      <c r="B133" s="27"/>
      <c r="C133" s="27"/>
      <c r="D133" s="27"/>
      <c r="E133" s="27"/>
      <c r="F133" s="27"/>
      <c r="G133" s="27"/>
      <c r="H133" s="102"/>
      <c r="I133" s="27"/>
      <c r="J133" s="27"/>
    </row>
    <row r="134" spans="1:10" ht="15" customHeight="1">
      <c r="A134" s="27"/>
      <c r="B134" s="27"/>
      <c r="C134" s="27"/>
      <c r="D134" s="27"/>
      <c r="E134" s="27"/>
      <c r="F134" s="27"/>
      <c r="G134" s="27"/>
      <c r="H134" s="102"/>
      <c r="I134" s="27"/>
      <c r="J134" s="27"/>
    </row>
    <row r="135" spans="1:10" ht="15" customHeight="1">
      <c r="A135" s="27"/>
      <c r="B135" s="27"/>
      <c r="C135" s="27"/>
      <c r="D135" s="27"/>
      <c r="E135" s="27"/>
      <c r="F135" s="27"/>
      <c r="G135" s="27"/>
      <c r="H135" s="102"/>
      <c r="I135" s="27"/>
      <c r="J135" s="27"/>
    </row>
    <row r="136" spans="1:10" ht="15" customHeight="1">
      <c r="A136" s="27"/>
      <c r="B136" s="27"/>
      <c r="C136" s="27"/>
      <c r="D136" s="27"/>
      <c r="E136" s="27"/>
      <c r="F136" s="27"/>
      <c r="G136" s="27"/>
      <c r="H136" s="102"/>
      <c r="I136" s="27"/>
      <c r="J136" s="27"/>
    </row>
    <row r="137" spans="1:10" ht="15" customHeight="1">
      <c r="A137" s="27"/>
      <c r="B137" s="27"/>
      <c r="C137" s="27"/>
      <c r="D137" s="27"/>
      <c r="E137" s="27"/>
      <c r="F137" s="27"/>
      <c r="G137" s="27"/>
      <c r="H137" s="102"/>
      <c r="I137" s="27"/>
      <c r="J137" s="27"/>
    </row>
    <row r="138" spans="1:10" ht="15" customHeight="1">
      <c r="A138" s="27"/>
      <c r="B138" s="27"/>
      <c r="C138" s="27"/>
      <c r="D138" s="27"/>
      <c r="E138" s="27"/>
      <c r="F138" s="27"/>
      <c r="G138" s="27"/>
      <c r="H138" s="102"/>
      <c r="I138" s="27"/>
      <c r="J138" s="27"/>
    </row>
    <row r="139" spans="1:10" ht="15" customHeight="1">
      <c r="A139" s="27"/>
      <c r="B139" s="27"/>
      <c r="C139" s="27"/>
      <c r="D139" s="27"/>
      <c r="E139" s="27"/>
      <c r="F139" s="27"/>
      <c r="G139" s="27"/>
      <c r="H139" s="102"/>
      <c r="I139" s="27"/>
      <c r="J139" s="27"/>
    </row>
    <row r="140" spans="1:10" ht="15" customHeight="1">
      <c r="A140" s="27"/>
      <c r="B140" s="27"/>
      <c r="C140" s="27"/>
      <c r="D140" s="27"/>
      <c r="E140" s="27"/>
      <c r="F140" s="27"/>
      <c r="G140" s="27"/>
      <c r="H140" s="102"/>
      <c r="I140" s="27"/>
      <c r="J140" s="27"/>
    </row>
    <row r="141" spans="1:10" ht="15" customHeight="1">
      <c r="A141" s="27"/>
      <c r="B141" s="27"/>
      <c r="C141" s="27"/>
      <c r="D141" s="27"/>
      <c r="E141" s="27"/>
      <c r="F141" s="27"/>
      <c r="G141" s="27"/>
      <c r="H141" s="102"/>
      <c r="I141" s="27"/>
      <c r="J141" s="27"/>
    </row>
    <row r="142" spans="1:10" ht="15" customHeight="1">
      <c r="A142" s="27"/>
      <c r="B142" s="27"/>
      <c r="C142" s="27"/>
      <c r="D142" s="27"/>
      <c r="E142" s="27"/>
      <c r="F142" s="27"/>
      <c r="G142" s="27"/>
      <c r="H142" s="102"/>
      <c r="I142" s="27"/>
      <c r="J142" s="27"/>
    </row>
    <row r="143" spans="1:10" ht="15" customHeight="1">
      <c r="A143" s="27"/>
      <c r="B143" s="27"/>
      <c r="C143" s="27"/>
      <c r="D143" s="27"/>
      <c r="E143" s="27"/>
      <c r="F143" s="27"/>
      <c r="G143" s="27"/>
      <c r="H143" s="102"/>
      <c r="I143" s="27"/>
      <c r="J143" s="27"/>
    </row>
    <row r="144" spans="1:10" ht="15" customHeight="1">
      <c r="A144" s="27"/>
      <c r="B144" s="27"/>
      <c r="C144" s="27"/>
      <c r="D144" s="27"/>
      <c r="E144" s="27"/>
      <c r="F144" s="27"/>
      <c r="G144" s="27"/>
      <c r="H144" s="102"/>
      <c r="I144" s="27"/>
      <c r="J144" s="27"/>
    </row>
    <row r="145" spans="1:10" ht="15" customHeight="1">
      <c r="A145" s="27"/>
      <c r="B145" s="27"/>
      <c r="C145" s="27"/>
      <c r="D145" s="27"/>
      <c r="E145" s="27"/>
      <c r="F145" s="27"/>
      <c r="G145" s="27"/>
      <c r="H145" s="102"/>
      <c r="I145" s="27"/>
      <c r="J145" s="27"/>
    </row>
    <row r="146" spans="1:10" ht="15" customHeight="1">
      <c r="A146" s="27"/>
      <c r="B146" s="27"/>
      <c r="C146" s="27"/>
      <c r="D146" s="27"/>
      <c r="E146" s="27"/>
      <c r="F146" s="27"/>
      <c r="G146" s="27"/>
      <c r="H146" s="102"/>
      <c r="I146" s="27"/>
      <c r="J146" s="27"/>
    </row>
    <row r="147" spans="1:10" ht="15" customHeight="1">
      <c r="A147" s="27"/>
      <c r="B147" s="27"/>
      <c r="C147" s="27"/>
      <c r="D147" s="27"/>
      <c r="E147" s="27"/>
      <c r="F147" s="27"/>
      <c r="G147" s="27"/>
      <c r="H147" s="102"/>
      <c r="I147" s="27"/>
      <c r="J147" s="27"/>
    </row>
    <row r="148" spans="1:10" ht="15" customHeight="1">
      <c r="A148" s="27"/>
      <c r="B148" s="27"/>
      <c r="C148" s="27"/>
      <c r="D148" s="27"/>
      <c r="E148" s="27"/>
      <c r="F148" s="27"/>
      <c r="G148" s="27"/>
      <c r="H148" s="102"/>
      <c r="I148" s="27"/>
      <c r="J148" s="27"/>
    </row>
    <row r="149" spans="1:10" ht="15" customHeight="1">
      <c r="A149" s="27"/>
      <c r="B149" s="27"/>
      <c r="C149" s="27"/>
      <c r="D149" s="27"/>
      <c r="E149" s="27"/>
      <c r="F149" s="27"/>
      <c r="G149" s="27"/>
      <c r="H149" s="102"/>
      <c r="I149" s="27"/>
      <c r="J149" s="27"/>
    </row>
    <row r="150" spans="1:10" ht="15" customHeight="1">
      <c r="A150" s="27"/>
      <c r="B150" s="27"/>
      <c r="C150" s="27"/>
      <c r="D150" s="27"/>
      <c r="E150" s="27"/>
      <c r="F150" s="27"/>
      <c r="G150" s="27"/>
      <c r="H150" s="102"/>
      <c r="I150" s="27"/>
      <c r="J150" s="27"/>
    </row>
    <row r="151" spans="1:10" ht="15" customHeight="1">
      <c r="A151" s="27"/>
      <c r="B151" s="27"/>
      <c r="C151" s="27"/>
      <c r="D151" s="27"/>
      <c r="E151" s="27"/>
      <c r="F151" s="27"/>
      <c r="G151" s="27"/>
      <c r="H151" s="102"/>
      <c r="I151" s="27"/>
      <c r="J151" s="27"/>
    </row>
    <row r="152" spans="1:10" ht="15" customHeight="1">
      <c r="A152" s="27"/>
      <c r="B152" s="27"/>
      <c r="C152" s="27"/>
      <c r="D152" s="27"/>
      <c r="E152" s="27"/>
      <c r="F152" s="27"/>
      <c r="G152" s="27"/>
      <c r="H152" s="102"/>
      <c r="I152" s="27"/>
      <c r="J152" s="27"/>
    </row>
    <row r="153" spans="1:10" ht="15" customHeight="1">
      <c r="A153" s="27"/>
      <c r="B153" s="27"/>
      <c r="C153" s="27"/>
      <c r="D153" s="27"/>
      <c r="E153" s="27"/>
      <c r="F153" s="27"/>
      <c r="G153" s="27"/>
      <c r="H153" s="102"/>
      <c r="I153" s="27"/>
      <c r="J153" s="27"/>
    </row>
    <row r="154" spans="1:10" ht="15" customHeight="1">
      <c r="A154" s="27"/>
      <c r="B154" s="27"/>
      <c r="C154" s="27"/>
      <c r="D154" s="27"/>
      <c r="E154" s="27"/>
      <c r="F154" s="27"/>
      <c r="G154" s="27"/>
      <c r="H154" s="102"/>
      <c r="I154" s="27"/>
      <c r="J154" s="27"/>
    </row>
    <row r="155" spans="1:10" ht="15" customHeight="1">
      <c r="A155" s="27"/>
      <c r="B155" s="27"/>
      <c r="C155" s="27"/>
      <c r="D155" s="27"/>
      <c r="E155" s="27"/>
      <c r="F155" s="27"/>
      <c r="G155" s="27"/>
      <c r="H155" s="102"/>
      <c r="I155" s="27"/>
      <c r="J155" s="27"/>
    </row>
    <row r="156" spans="1:10" ht="15" customHeight="1">
      <c r="A156" s="27"/>
      <c r="B156" s="27"/>
      <c r="C156" s="27"/>
      <c r="D156" s="27"/>
      <c r="E156" s="27"/>
      <c r="F156" s="27"/>
      <c r="G156" s="27"/>
      <c r="H156" s="102"/>
      <c r="I156" s="27"/>
      <c r="J156" s="27"/>
    </row>
    <row r="157" spans="1:10" ht="15" customHeight="1">
      <c r="A157" s="27"/>
      <c r="B157" s="27"/>
      <c r="C157" s="27"/>
      <c r="D157" s="27"/>
      <c r="E157" s="27"/>
      <c r="F157" s="27"/>
      <c r="G157" s="27"/>
      <c r="H157" s="102"/>
      <c r="I157" s="27"/>
      <c r="J157" s="27"/>
    </row>
    <row r="158" spans="1:10" ht="15" customHeight="1">
      <c r="A158" s="27"/>
      <c r="B158" s="27"/>
      <c r="C158" s="27"/>
      <c r="D158" s="27"/>
      <c r="E158" s="27"/>
      <c r="F158" s="27"/>
      <c r="G158" s="27"/>
      <c r="H158" s="102"/>
      <c r="I158" s="27"/>
      <c r="J158" s="27"/>
    </row>
    <row r="159" spans="1:10" ht="15" customHeight="1">
      <c r="A159" s="27"/>
      <c r="B159" s="27"/>
      <c r="C159" s="27"/>
      <c r="D159" s="27"/>
      <c r="E159" s="27"/>
      <c r="F159" s="27"/>
      <c r="G159" s="27"/>
      <c r="H159" s="102"/>
      <c r="I159" s="27"/>
      <c r="J159" s="27"/>
    </row>
    <row r="160" spans="1:10" ht="15" customHeight="1">
      <c r="A160" s="27"/>
      <c r="B160" s="27"/>
      <c r="C160" s="27"/>
      <c r="D160" s="27"/>
      <c r="E160" s="27"/>
      <c r="F160" s="27"/>
      <c r="G160" s="27"/>
      <c r="H160" s="102"/>
      <c r="I160" s="27"/>
      <c r="J160" s="27"/>
    </row>
    <row r="161" spans="1:10" ht="15" customHeight="1">
      <c r="A161" s="27"/>
      <c r="B161" s="27"/>
      <c r="C161" s="27"/>
      <c r="D161" s="27"/>
      <c r="E161" s="27"/>
      <c r="F161" s="27"/>
      <c r="G161" s="27"/>
      <c r="H161" s="102"/>
      <c r="I161" s="27"/>
      <c r="J161" s="27"/>
    </row>
    <row r="162" spans="1:10">
      <c r="A162" s="27"/>
      <c r="B162" s="27"/>
      <c r="C162" s="27"/>
      <c r="D162" s="27"/>
      <c r="E162" s="27"/>
      <c r="F162" s="27"/>
      <c r="G162" s="27"/>
      <c r="H162" s="102"/>
      <c r="I162" s="27"/>
      <c r="J162" s="27"/>
    </row>
    <row r="163" spans="1:10">
      <c r="A163" s="27"/>
      <c r="B163" s="27"/>
      <c r="C163" s="27"/>
      <c r="D163" s="27"/>
      <c r="E163" s="27"/>
      <c r="F163" s="27"/>
      <c r="G163" s="27"/>
      <c r="H163" s="102"/>
      <c r="I163" s="27"/>
      <c r="J163" s="27"/>
    </row>
    <row r="164" spans="1:10">
      <c r="A164" s="27"/>
      <c r="B164" s="27"/>
      <c r="C164" s="27"/>
      <c r="D164" s="27"/>
      <c r="E164" s="27"/>
      <c r="F164" s="27"/>
      <c r="G164" s="27"/>
      <c r="H164" s="102"/>
      <c r="I164" s="27"/>
      <c r="J164" s="27"/>
    </row>
    <row r="165" spans="1:10">
      <c r="A165" s="27"/>
      <c r="B165" s="27"/>
      <c r="C165" s="27"/>
      <c r="D165" s="27"/>
      <c r="E165" s="27"/>
      <c r="F165" s="27"/>
      <c r="G165" s="27"/>
      <c r="H165" s="102"/>
      <c r="I165" s="27"/>
      <c r="J165" s="27"/>
    </row>
    <row r="166" spans="1:10">
      <c r="A166" s="27"/>
      <c r="B166" s="27"/>
      <c r="C166" s="27"/>
      <c r="D166" s="27"/>
      <c r="E166" s="27"/>
      <c r="F166" s="27"/>
      <c r="G166" s="27"/>
      <c r="H166" s="102"/>
      <c r="I166" s="27"/>
      <c r="J166" s="27"/>
    </row>
    <row r="167" spans="1:10">
      <c r="A167" s="27"/>
      <c r="B167" s="27"/>
      <c r="C167" s="27"/>
      <c r="D167" s="27"/>
      <c r="E167" s="27"/>
      <c r="F167" s="27"/>
      <c r="G167" s="27"/>
      <c r="H167" s="102"/>
      <c r="I167" s="27"/>
      <c r="J167" s="27"/>
    </row>
    <row r="168" spans="1:10">
      <c r="A168" s="27"/>
      <c r="B168" s="27"/>
      <c r="C168" s="27"/>
      <c r="D168" s="27"/>
      <c r="E168" s="27"/>
      <c r="F168" s="27"/>
      <c r="G168" s="27"/>
      <c r="H168" s="102"/>
      <c r="I168" s="27"/>
      <c r="J168" s="27"/>
    </row>
    <row r="169" spans="1:10">
      <c r="A169" s="27"/>
      <c r="B169" s="27"/>
      <c r="C169" s="27"/>
      <c r="D169" s="27"/>
      <c r="E169" s="27"/>
      <c r="F169" s="27"/>
      <c r="G169" s="27"/>
      <c r="H169" s="102"/>
      <c r="I169" s="27"/>
      <c r="J169" s="27"/>
    </row>
    <row r="170" spans="1:10">
      <c r="A170" s="27"/>
      <c r="B170" s="27"/>
      <c r="C170" s="27"/>
      <c r="D170" s="27"/>
      <c r="E170" s="27"/>
      <c r="F170" s="27"/>
      <c r="G170" s="27"/>
      <c r="H170" s="102"/>
      <c r="I170" s="27"/>
      <c r="J170" s="27"/>
    </row>
    <row r="171" spans="1:10">
      <c r="A171" s="27"/>
      <c r="B171" s="27"/>
      <c r="C171" s="27"/>
      <c r="D171" s="27"/>
      <c r="E171" s="27"/>
      <c r="F171" s="27"/>
      <c r="G171" s="27"/>
      <c r="H171" s="102"/>
      <c r="I171" s="27"/>
      <c r="J171" s="27"/>
    </row>
    <row r="172" spans="1:10">
      <c r="A172" s="27"/>
      <c r="B172" s="27"/>
      <c r="C172" s="27"/>
      <c r="D172" s="27"/>
      <c r="E172" s="27"/>
      <c r="F172" s="27"/>
      <c r="G172" s="27"/>
      <c r="H172" s="102"/>
      <c r="I172" s="27"/>
      <c r="J172" s="27"/>
    </row>
    <row r="173" spans="1:10">
      <c r="A173" s="27"/>
      <c r="B173" s="27"/>
      <c r="C173" s="27"/>
      <c r="D173" s="27"/>
      <c r="E173" s="27"/>
      <c r="F173" s="27"/>
      <c r="G173" s="27"/>
      <c r="H173" s="102"/>
      <c r="I173" s="27"/>
      <c r="J173" s="27"/>
    </row>
    <row r="174" spans="1:10">
      <c r="A174" s="27"/>
      <c r="B174" s="27"/>
      <c r="C174" s="27"/>
      <c r="D174" s="27"/>
      <c r="E174" s="27"/>
      <c r="F174" s="27"/>
      <c r="G174" s="27"/>
      <c r="H174" s="102"/>
      <c r="I174" s="27"/>
      <c r="J174" s="27"/>
    </row>
    <row r="175" spans="1:10">
      <c r="A175" s="27"/>
      <c r="B175" s="27"/>
      <c r="C175" s="27"/>
      <c r="D175" s="27"/>
      <c r="E175" s="27"/>
      <c r="F175" s="27"/>
      <c r="G175" s="27"/>
      <c r="H175" s="102"/>
      <c r="I175" s="27"/>
      <c r="J175" s="27"/>
    </row>
    <row r="176" spans="1:10">
      <c r="A176" s="27"/>
      <c r="B176" s="27"/>
      <c r="C176" s="27"/>
      <c r="D176" s="27"/>
      <c r="E176" s="27"/>
      <c r="F176" s="27"/>
      <c r="G176" s="27"/>
      <c r="H176" s="102"/>
      <c r="I176" s="27"/>
      <c r="J176" s="27"/>
    </row>
    <row r="177" spans="1:10">
      <c r="A177" s="27"/>
      <c r="B177" s="27"/>
      <c r="C177" s="27"/>
      <c r="D177" s="27"/>
      <c r="E177" s="27"/>
      <c r="F177" s="27"/>
      <c r="G177" s="27"/>
      <c r="H177" s="102"/>
      <c r="I177" s="27"/>
      <c r="J177" s="27"/>
    </row>
    <row r="178" spans="1:10">
      <c r="A178" s="27"/>
      <c r="B178" s="27"/>
      <c r="C178" s="27"/>
      <c r="D178" s="27"/>
      <c r="E178" s="27"/>
      <c r="F178" s="27"/>
      <c r="G178" s="27"/>
      <c r="H178" s="102"/>
      <c r="I178" s="27"/>
      <c r="J178" s="27"/>
    </row>
    <row r="179" spans="1:10">
      <c r="A179" s="27"/>
      <c r="B179" s="27"/>
      <c r="C179" s="27"/>
      <c r="D179" s="27"/>
      <c r="E179" s="27"/>
      <c r="F179" s="27"/>
      <c r="G179" s="27"/>
      <c r="H179" s="102"/>
      <c r="I179" s="27"/>
      <c r="J179" s="27"/>
    </row>
    <row r="180" spans="1:10">
      <c r="A180" s="27"/>
      <c r="B180" s="27"/>
      <c r="C180" s="27"/>
      <c r="D180" s="27"/>
      <c r="E180" s="27"/>
      <c r="F180" s="27"/>
      <c r="G180" s="27"/>
      <c r="H180" s="102"/>
      <c r="I180" s="27"/>
      <c r="J180" s="27"/>
    </row>
    <row r="181" spans="1:10">
      <c r="A181" s="27"/>
      <c r="B181" s="27"/>
      <c r="C181" s="27"/>
      <c r="D181" s="27"/>
      <c r="E181" s="27"/>
      <c r="F181" s="27"/>
      <c r="G181" s="27"/>
      <c r="H181" s="102"/>
      <c r="I181" s="27"/>
      <c r="J181" s="27"/>
    </row>
    <row r="182" spans="1:10">
      <c r="A182" s="27"/>
      <c r="B182" s="27"/>
      <c r="C182" s="27"/>
      <c r="D182" s="27"/>
      <c r="E182" s="27"/>
      <c r="F182" s="27"/>
      <c r="G182" s="27"/>
      <c r="H182" s="102"/>
      <c r="I182" s="27"/>
      <c r="J182" s="27"/>
    </row>
    <row r="183" spans="1:10">
      <c r="A183" s="27"/>
      <c r="B183" s="27"/>
      <c r="C183" s="27"/>
      <c r="D183" s="27"/>
      <c r="E183" s="27"/>
      <c r="F183" s="27"/>
      <c r="G183" s="27"/>
      <c r="H183" s="102"/>
      <c r="I183" s="27"/>
      <c r="J183" s="27"/>
    </row>
    <row r="184" spans="1:10">
      <c r="A184" s="27"/>
      <c r="B184" s="27"/>
      <c r="C184" s="27"/>
      <c r="D184" s="27"/>
      <c r="E184" s="27"/>
      <c r="F184" s="27"/>
      <c r="G184" s="27"/>
      <c r="H184" s="102"/>
      <c r="I184" s="27"/>
      <c r="J184" s="27"/>
    </row>
    <row r="185" spans="1:10">
      <c r="A185" s="27"/>
      <c r="B185" s="27"/>
      <c r="C185" s="27"/>
      <c r="D185" s="27"/>
      <c r="E185" s="27"/>
      <c r="F185" s="27"/>
      <c r="G185" s="27"/>
      <c r="H185" s="102"/>
      <c r="I185" s="27"/>
      <c r="J185" s="27"/>
    </row>
    <row r="186" spans="1:10">
      <c r="A186" s="27"/>
      <c r="B186" s="27"/>
      <c r="C186" s="27"/>
      <c r="D186" s="27"/>
      <c r="E186" s="27"/>
      <c r="F186" s="27"/>
      <c r="G186" s="27"/>
      <c r="H186" s="102"/>
      <c r="I186" s="27"/>
      <c r="J186" s="27"/>
    </row>
    <row r="187" spans="1:10">
      <c r="A187" s="27"/>
      <c r="B187" s="27"/>
      <c r="C187" s="27"/>
      <c r="D187" s="27"/>
      <c r="E187" s="27"/>
      <c r="F187" s="27"/>
      <c r="G187" s="27"/>
      <c r="H187" s="102"/>
      <c r="I187" s="27"/>
      <c r="J187" s="27"/>
    </row>
    <row r="188" spans="1:10">
      <c r="A188" s="27"/>
      <c r="B188" s="27"/>
      <c r="C188" s="27"/>
      <c r="D188" s="27"/>
      <c r="E188" s="27"/>
      <c r="F188" s="27"/>
      <c r="G188" s="27"/>
      <c r="H188" s="102"/>
      <c r="I188" s="27"/>
      <c r="J188" s="27"/>
    </row>
    <row r="189" spans="1:10">
      <c r="A189" s="27"/>
      <c r="B189" s="27"/>
      <c r="C189" s="27"/>
      <c r="D189" s="27"/>
      <c r="E189" s="27"/>
      <c r="F189" s="27"/>
      <c r="G189" s="27"/>
      <c r="H189" s="102"/>
      <c r="I189" s="27"/>
      <c r="J189" s="27"/>
    </row>
    <row r="190" spans="1:10">
      <c r="A190" s="27"/>
      <c r="B190" s="27"/>
      <c r="C190" s="27"/>
      <c r="D190" s="27"/>
      <c r="E190" s="27"/>
      <c r="F190" s="27"/>
      <c r="G190" s="27"/>
      <c r="H190" s="102"/>
      <c r="I190" s="27"/>
      <c r="J190" s="27"/>
    </row>
    <row r="191" spans="1:10">
      <c r="A191" s="27"/>
      <c r="B191" s="27"/>
      <c r="C191" s="27"/>
      <c r="D191" s="27"/>
      <c r="E191" s="27"/>
      <c r="F191" s="27"/>
      <c r="G191" s="27"/>
      <c r="H191" s="102"/>
      <c r="I191" s="27"/>
      <c r="J191" s="27"/>
    </row>
    <row r="192" spans="1:10">
      <c r="A192" s="27"/>
      <c r="B192" s="27"/>
      <c r="C192" s="27"/>
      <c r="D192" s="27"/>
      <c r="E192" s="27"/>
      <c r="F192" s="27"/>
      <c r="G192" s="27"/>
      <c r="H192" s="102"/>
      <c r="I192" s="27"/>
      <c r="J192" s="27"/>
    </row>
    <row r="193" spans="1:10">
      <c r="A193" s="27"/>
      <c r="B193" s="27"/>
      <c r="C193" s="27"/>
      <c r="D193" s="27"/>
      <c r="E193" s="27"/>
      <c r="F193" s="27"/>
      <c r="G193" s="27"/>
      <c r="H193" s="102"/>
      <c r="I193" s="27"/>
      <c r="J193" s="27"/>
    </row>
    <row r="194" spans="1:10">
      <c r="A194" s="27"/>
      <c r="B194" s="27"/>
      <c r="C194" s="27"/>
      <c r="D194" s="27"/>
      <c r="E194" s="27"/>
      <c r="F194" s="27"/>
      <c r="G194" s="27"/>
      <c r="H194" s="102"/>
      <c r="I194" s="27"/>
      <c r="J194" s="27"/>
    </row>
    <row r="195" spans="1:10">
      <c r="A195" s="27"/>
      <c r="B195" s="27"/>
      <c r="C195" s="27"/>
      <c r="D195" s="27"/>
      <c r="E195" s="27"/>
      <c r="F195" s="27"/>
      <c r="G195" s="27"/>
      <c r="H195" s="102"/>
      <c r="I195" s="27"/>
      <c r="J195" s="27"/>
    </row>
    <row r="196" spans="1:10">
      <c r="A196" s="27"/>
      <c r="B196" s="27"/>
      <c r="C196" s="27"/>
      <c r="D196" s="27"/>
      <c r="E196" s="27"/>
      <c r="F196" s="27"/>
      <c r="G196" s="27"/>
      <c r="H196" s="102"/>
      <c r="I196" s="27"/>
      <c r="J196" s="27"/>
    </row>
    <row r="197" spans="1:10">
      <c r="A197" s="27"/>
      <c r="B197" s="27"/>
      <c r="C197" s="27"/>
      <c r="D197" s="27"/>
      <c r="E197" s="27"/>
      <c r="F197" s="27"/>
      <c r="G197" s="27"/>
      <c r="H197" s="102"/>
      <c r="I197" s="27"/>
      <c r="J197" s="27"/>
    </row>
    <row r="198" spans="1:10">
      <c r="A198" s="27"/>
      <c r="B198" s="27"/>
      <c r="C198" s="27"/>
      <c r="D198" s="27"/>
      <c r="E198" s="27"/>
      <c r="F198" s="27"/>
      <c r="G198" s="27"/>
      <c r="H198" s="102"/>
      <c r="I198" s="27"/>
      <c r="J198" s="27"/>
    </row>
    <row r="199" spans="1:10">
      <c r="A199" s="27"/>
      <c r="B199" s="27"/>
      <c r="C199" s="27"/>
      <c r="D199" s="27"/>
      <c r="E199" s="27"/>
      <c r="F199" s="27"/>
      <c r="G199" s="27"/>
      <c r="H199" s="102"/>
      <c r="I199" s="27"/>
      <c r="J199" s="27"/>
    </row>
    <row r="200" spans="1:10">
      <c r="A200" s="27"/>
      <c r="B200" s="27"/>
      <c r="C200" s="27"/>
      <c r="D200" s="27"/>
      <c r="E200" s="27"/>
      <c r="F200" s="27"/>
      <c r="G200" s="27"/>
      <c r="H200" s="102"/>
      <c r="I200" s="27"/>
      <c r="J200" s="27"/>
    </row>
    <row r="201" spans="1:10">
      <c r="A201" s="27"/>
      <c r="B201" s="27"/>
      <c r="C201" s="27"/>
      <c r="D201" s="27"/>
      <c r="E201" s="27"/>
      <c r="F201" s="27"/>
      <c r="G201" s="27"/>
      <c r="H201" s="102"/>
      <c r="I201" s="27"/>
      <c r="J201" s="27"/>
    </row>
    <row r="202" spans="1:10">
      <c r="A202" s="27"/>
      <c r="B202" s="27"/>
      <c r="C202" s="27"/>
      <c r="D202" s="27"/>
      <c r="E202" s="27"/>
      <c r="F202" s="27"/>
      <c r="G202" s="27"/>
      <c r="H202" s="102"/>
      <c r="I202" s="27"/>
      <c r="J202" s="27"/>
    </row>
    <row r="203" spans="1:10">
      <c r="A203" s="27"/>
      <c r="B203" s="27"/>
      <c r="C203" s="27"/>
      <c r="D203" s="27"/>
      <c r="E203" s="27"/>
      <c r="F203" s="27"/>
      <c r="G203" s="27"/>
      <c r="H203" s="102"/>
      <c r="I203" s="27"/>
      <c r="J203" s="27"/>
    </row>
    <row r="204" spans="1:10">
      <c r="A204" s="27"/>
      <c r="B204" s="27"/>
      <c r="C204" s="27"/>
      <c r="D204" s="27"/>
      <c r="E204" s="27"/>
      <c r="F204" s="27"/>
      <c r="G204" s="27"/>
      <c r="H204" s="102"/>
      <c r="I204" s="27"/>
      <c r="J204" s="27"/>
    </row>
    <row r="205" spans="1:10">
      <c r="A205" s="27"/>
      <c r="B205" s="27"/>
      <c r="C205" s="27"/>
      <c r="D205" s="27"/>
      <c r="E205" s="27"/>
      <c r="F205" s="27"/>
      <c r="G205" s="27"/>
      <c r="H205" s="102"/>
      <c r="I205" s="27"/>
      <c r="J205" s="27"/>
    </row>
    <row r="206" spans="1:10">
      <c r="A206" s="27"/>
      <c r="B206" s="27"/>
      <c r="C206" s="27"/>
      <c r="D206" s="27"/>
      <c r="E206" s="27"/>
      <c r="F206" s="27"/>
      <c r="G206" s="27"/>
      <c r="H206" s="102"/>
      <c r="I206" s="27"/>
      <c r="J206" s="27"/>
    </row>
    <row r="207" spans="1:10">
      <c r="A207" s="27"/>
      <c r="B207" s="27"/>
      <c r="C207" s="27"/>
      <c r="D207" s="27"/>
      <c r="E207" s="27"/>
      <c r="F207" s="27"/>
      <c r="G207" s="27"/>
      <c r="H207" s="102"/>
      <c r="I207" s="27"/>
      <c r="J207" s="27"/>
    </row>
    <row r="208" spans="1:10">
      <c r="A208" s="27"/>
      <c r="B208" s="27"/>
      <c r="C208" s="27"/>
      <c r="D208" s="27"/>
      <c r="E208" s="27"/>
      <c r="F208" s="27"/>
      <c r="G208" s="27"/>
      <c r="H208" s="102"/>
      <c r="I208" s="27"/>
      <c r="J208" s="27"/>
    </row>
    <row r="209" spans="1:10">
      <c r="A209" s="27"/>
      <c r="B209" s="27"/>
      <c r="C209" s="27"/>
      <c r="D209" s="27"/>
      <c r="E209" s="27"/>
      <c r="F209" s="27"/>
      <c r="G209" s="27"/>
      <c r="H209" s="102"/>
      <c r="I209" s="27"/>
      <c r="J209" s="27"/>
    </row>
    <row r="210" spans="1:10">
      <c r="A210" s="27"/>
      <c r="B210" s="27"/>
      <c r="C210" s="27"/>
      <c r="D210" s="27"/>
      <c r="E210" s="27"/>
      <c r="F210" s="27"/>
      <c r="G210" s="27"/>
      <c r="H210" s="102"/>
      <c r="I210" s="27"/>
      <c r="J210" s="27"/>
    </row>
    <row r="211" spans="1:10">
      <c r="A211" s="27"/>
      <c r="B211" s="27"/>
      <c r="C211" s="27"/>
      <c r="D211" s="27"/>
      <c r="E211" s="27"/>
      <c r="F211" s="27"/>
      <c r="G211" s="27"/>
      <c r="H211" s="102"/>
      <c r="I211" s="27"/>
      <c r="J211" s="27"/>
    </row>
    <row r="212" spans="1:10">
      <c r="A212" s="27"/>
      <c r="B212" s="27"/>
      <c r="C212" s="27"/>
      <c r="D212" s="27"/>
      <c r="E212" s="27"/>
      <c r="F212" s="27"/>
      <c r="G212" s="27"/>
      <c r="H212" s="102"/>
      <c r="I212" s="27"/>
      <c r="J212" s="27"/>
    </row>
    <row r="213" spans="1:10">
      <c r="A213" s="27"/>
      <c r="B213" s="27"/>
      <c r="C213" s="27"/>
      <c r="D213" s="27"/>
      <c r="E213" s="27"/>
      <c r="F213" s="27"/>
      <c r="G213" s="27"/>
      <c r="H213" s="102"/>
      <c r="I213" s="27"/>
      <c r="J213" s="27"/>
    </row>
    <row r="214" spans="1:10">
      <c r="A214" s="27"/>
      <c r="B214" s="27"/>
      <c r="C214" s="27"/>
      <c r="D214" s="27"/>
      <c r="E214" s="27"/>
      <c r="F214" s="27"/>
      <c r="G214" s="27"/>
      <c r="H214" s="102"/>
      <c r="I214" s="27"/>
      <c r="J214" s="27"/>
    </row>
    <row r="215" spans="1:10">
      <c r="A215" s="27"/>
      <c r="B215" s="27"/>
      <c r="C215" s="27"/>
      <c r="D215" s="27"/>
      <c r="E215" s="27"/>
      <c r="F215" s="27"/>
      <c r="G215" s="27"/>
      <c r="H215" s="102"/>
      <c r="I215" s="27"/>
      <c r="J215" s="27"/>
    </row>
    <row r="216" spans="1:10">
      <c r="A216" s="27"/>
      <c r="B216" s="27"/>
      <c r="C216" s="27"/>
      <c r="D216" s="27"/>
      <c r="E216" s="27"/>
      <c r="F216" s="27"/>
      <c r="G216" s="27"/>
      <c r="H216" s="102"/>
      <c r="I216" s="27"/>
      <c r="J216" s="27"/>
    </row>
    <row r="217" spans="1:10">
      <c r="A217" s="27"/>
      <c r="B217" s="27"/>
      <c r="C217" s="27"/>
      <c r="D217" s="27"/>
      <c r="E217" s="27"/>
      <c r="F217" s="27"/>
      <c r="G217" s="27"/>
      <c r="H217" s="102"/>
      <c r="I217" s="27"/>
      <c r="J217" s="27"/>
    </row>
    <row r="218" spans="1:10">
      <c r="A218" s="27"/>
      <c r="B218" s="27"/>
      <c r="C218" s="27"/>
      <c r="D218" s="27"/>
      <c r="E218" s="27"/>
      <c r="F218" s="27"/>
      <c r="G218" s="27"/>
      <c r="H218" s="102"/>
      <c r="I218" s="27"/>
      <c r="J218" s="27"/>
    </row>
    <row r="219" spans="1:10">
      <c r="A219" s="27"/>
      <c r="B219" s="27"/>
      <c r="C219" s="27"/>
      <c r="D219" s="27"/>
      <c r="E219" s="27"/>
      <c r="F219" s="27"/>
      <c r="G219" s="27"/>
      <c r="H219" s="102"/>
      <c r="I219" s="27"/>
      <c r="J219" s="27"/>
    </row>
    <row r="220" spans="1:10">
      <c r="A220" s="27"/>
      <c r="B220" s="27"/>
      <c r="C220" s="27"/>
      <c r="D220" s="27"/>
      <c r="E220" s="27"/>
      <c r="F220" s="27"/>
      <c r="G220" s="27"/>
      <c r="H220" s="102"/>
      <c r="I220" s="27"/>
      <c r="J220" s="27"/>
    </row>
    <row r="221" spans="1:10">
      <c r="A221" s="27"/>
      <c r="B221" s="27"/>
      <c r="C221" s="27"/>
      <c r="D221" s="27"/>
      <c r="E221" s="27"/>
      <c r="F221" s="27"/>
      <c r="G221" s="27"/>
      <c r="H221" s="102"/>
      <c r="I221" s="27"/>
      <c r="J221" s="27"/>
    </row>
    <row r="222" spans="1:10">
      <c r="A222" s="27"/>
      <c r="B222" s="27"/>
      <c r="C222" s="27"/>
      <c r="D222" s="27"/>
      <c r="E222" s="27"/>
      <c r="F222" s="27"/>
      <c r="G222" s="27"/>
      <c r="H222" s="102"/>
      <c r="I222" s="27"/>
      <c r="J222" s="27"/>
    </row>
    <row r="223" spans="1:10">
      <c r="A223" s="27"/>
      <c r="B223" s="27"/>
      <c r="C223" s="27"/>
      <c r="D223" s="27"/>
      <c r="E223" s="27"/>
      <c r="F223" s="27"/>
      <c r="G223" s="27"/>
      <c r="H223" s="102"/>
      <c r="I223" s="27"/>
      <c r="J223" s="27"/>
    </row>
    <row r="224" spans="1:10">
      <c r="A224" s="27"/>
      <c r="B224" s="27"/>
      <c r="C224" s="27"/>
      <c r="D224" s="27"/>
      <c r="E224" s="27"/>
      <c r="F224" s="27"/>
      <c r="G224" s="27"/>
      <c r="H224" s="102"/>
      <c r="I224" s="27"/>
      <c r="J224" s="27"/>
    </row>
    <row r="225" spans="1:10">
      <c r="A225" s="27"/>
      <c r="B225" s="27"/>
      <c r="C225" s="27"/>
      <c r="D225" s="27"/>
      <c r="E225" s="27"/>
      <c r="F225" s="27"/>
      <c r="G225" s="27"/>
      <c r="H225" s="102"/>
      <c r="I225" s="27"/>
      <c r="J225" s="27"/>
    </row>
    <row r="226" spans="1:10">
      <c r="A226" s="27"/>
      <c r="B226" s="27"/>
      <c r="C226" s="27"/>
      <c r="D226" s="27"/>
      <c r="E226" s="27"/>
      <c r="F226" s="27"/>
      <c r="G226" s="27"/>
      <c r="H226" s="102"/>
      <c r="I226" s="27"/>
      <c r="J226" s="27"/>
    </row>
    <row r="227" spans="1:10">
      <c r="A227" s="27"/>
      <c r="B227" s="27"/>
      <c r="C227" s="27"/>
      <c r="D227" s="27"/>
      <c r="E227" s="27"/>
      <c r="F227" s="27"/>
      <c r="G227" s="27"/>
      <c r="H227" s="102"/>
      <c r="I227" s="27"/>
      <c r="J227" s="27"/>
    </row>
    <row r="228" spans="1:10">
      <c r="A228" s="27"/>
      <c r="B228" s="27"/>
      <c r="C228" s="27"/>
      <c r="D228" s="27"/>
      <c r="E228" s="27"/>
      <c r="F228" s="27"/>
      <c r="G228" s="27"/>
      <c r="H228" s="102"/>
      <c r="I228" s="27"/>
      <c r="J228" s="27"/>
    </row>
    <row r="229" spans="1:10">
      <c r="A229" s="27"/>
      <c r="B229" s="27"/>
      <c r="C229" s="27"/>
      <c r="D229" s="27"/>
      <c r="E229" s="27"/>
      <c r="F229" s="27"/>
      <c r="G229" s="27"/>
      <c r="H229" s="102"/>
      <c r="I229" s="27"/>
      <c r="J229" s="27"/>
    </row>
    <row r="230" spans="1:10">
      <c r="A230" s="27"/>
      <c r="B230" s="27"/>
      <c r="C230" s="27"/>
      <c r="D230" s="27"/>
      <c r="E230" s="27"/>
      <c r="F230" s="27"/>
      <c r="G230" s="27"/>
      <c r="H230" s="102"/>
      <c r="I230" s="27"/>
      <c r="J230" s="27"/>
    </row>
    <row r="231" spans="1:10">
      <c r="A231" s="27"/>
      <c r="B231" s="27"/>
      <c r="C231" s="27"/>
      <c r="D231" s="27"/>
      <c r="E231" s="27"/>
      <c r="F231" s="27"/>
      <c r="G231" s="27"/>
      <c r="H231" s="102"/>
      <c r="I231" s="27"/>
      <c r="J231" s="27"/>
    </row>
    <row r="232" spans="1:10">
      <c r="A232" s="27"/>
      <c r="B232" s="27"/>
      <c r="C232" s="27"/>
      <c r="D232" s="27"/>
      <c r="E232" s="27"/>
      <c r="F232" s="27"/>
      <c r="G232" s="27"/>
      <c r="H232" s="102"/>
      <c r="I232" s="27"/>
      <c r="J232" s="27"/>
    </row>
    <row r="233" spans="1:10">
      <c r="A233" s="27"/>
      <c r="B233" s="27"/>
      <c r="C233" s="27"/>
      <c r="D233" s="27"/>
      <c r="E233" s="27"/>
      <c r="F233" s="27"/>
      <c r="G233" s="27"/>
      <c r="H233" s="102"/>
      <c r="I233" s="27"/>
      <c r="J233" s="27"/>
    </row>
    <row r="234" spans="1:10">
      <c r="A234" s="27"/>
      <c r="B234" s="27"/>
      <c r="C234" s="27"/>
      <c r="D234" s="27"/>
      <c r="E234" s="27"/>
      <c r="F234" s="27"/>
      <c r="G234" s="27"/>
      <c r="H234" s="102"/>
      <c r="I234" s="27"/>
      <c r="J234" s="27"/>
    </row>
    <row r="235" spans="1:10">
      <c r="A235" s="27"/>
      <c r="B235" s="27"/>
      <c r="C235" s="27"/>
      <c r="D235" s="27"/>
      <c r="E235" s="27"/>
      <c r="F235" s="27"/>
      <c r="G235" s="27"/>
      <c r="H235" s="102"/>
      <c r="I235" s="27"/>
      <c r="J235" s="27"/>
    </row>
    <row r="236" spans="1:10">
      <c r="A236" s="27"/>
      <c r="B236" s="27"/>
      <c r="C236" s="27"/>
      <c r="D236" s="27"/>
      <c r="E236" s="27"/>
      <c r="F236" s="27"/>
      <c r="G236" s="27"/>
      <c r="H236" s="102"/>
      <c r="I236" s="27"/>
      <c r="J236" s="27"/>
    </row>
    <row r="237" spans="1:10">
      <c r="A237" s="27"/>
      <c r="B237" s="27"/>
      <c r="C237" s="27"/>
      <c r="D237" s="27"/>
      <c r="E237" s="27"/>
      <c r="F237" s="27"/>
      <c r="G237" s="27"/>
      <c r="H237" s="102"/>
      <c r="I237" s="27"/>
      <c r="J237" s="27"/>
    </row>
    <row r="238" spans="1:10">
      <c r="A238" s="27"/>
      <c r="B238" s="27"/>
      <c r="C238" s="27"/>
      <c r="D238" s="27"/>
      <c r="E238" s="27"/>
      <c r="F238" s="27"/>
      <c r="G238" s="27"/>
      <c r="H238" s="102"/>
      <c r="I238" s="27"/>
      <c r="J238" s="27"/>
    </row>
    <row r="239" spans="1:10">
      <c r="A239" s="27"/>
      <c r="B239" s="27"/>
      <c r="C239" s="27"/>
      <c r="D239" s="27"/>
      <c r="E239" s="27"/>
      <c r="F239" s="27"/>
      <c r="G239" s="27"/>
      <c r="H239" s="102"/>
      <c r="I239" s="27"/>
      <c r="J239" s="27"/>
    </row>
    <row r="240" spans="1:10">
      <c r="A240" s="27"/>
      <c r="B240" s="27"/>
      <c r="C240" s="27"/>
      <c r="D240" s="27"/>
      <c r="E240" s="27"/>
      <c r="F240" s="27"/>
      <c r="G240" s="27"/>
      <c r="H240" s="102"/>
      <c r="I240" s="27"/>
      <c r="J240" s="27"/>
    </row>
    <row r="241" spans="1:10">
      <c r="A241" s="27"/>
      <c r="B241" s="27"/>
      <c r="C241" s="27"/>
      <c r="D241" s="27"/>
      <c r="E241" s="27"/>
      <c r="F241" s="27"/>
      <c r="G241" s="27"/>
      <c r="H241" s="102"/>
      <c r="I241" s="27"/>
      <c r="J241" s="27"/>
    </row>
    <row r="242" spans="1:10">
      <c r="A242" s="27"/>
      <c r="B242" s="27"/>
      <c r="C242" s="27"/>
      <c r="D242" s="27"/>
      <c r="E242" s="27"/>
      <c r="F242" s="27"/>
      <c r="G242" s="27"/>
      <c r="H242" s="102"/>
      <c r="I242" s="27"/>
      <c r="J242" s="27"/>
    </row>
    <row r="243" spans="1:10">
      <c r="A243" s="27"/>
      <c r="B243" s="27"/>
      <c r="C243" s="27"/>
      <c r="D243" s="27"/>
      <c r="E243" s="27"/>
      <c r="F243" s="27"/>
      <c r="G243" s="27"/>
      <c r="H243" s="102"/>
      <c r="I243" s="27"/>
      <c r="J243" s="27"/>
    </row>
    <row r="244" spans="1:10">
      <c r="A244" s="27"/>
      <c r="B244" s="27"/>
      <c r="C244" s="27"/>
      <c r="D244" s="27"/>
      <c r="E244" s="27"/>
      <c r="F244" s="27"/>
      <c r="G244" s="27"/>
      <c r="H244" s="102"/>
      <c r="I244" s="27"/>
      <c r="J244" s="27"/>
    </row>
    <row r="245" spans="1:10">
      <c r="A245" s="27"/>
      <c r="B245" s="27"/>
      <c r="C245" s="27"/>
      <c r="D245" s="27"/>
      <c r="E245" s="27"/>
      <c r="F245" s="27"/>
      <c r="G245" s="27"/>
      <c r="H245" s="102"/>
      <c r="I245" s="27"/>
      <c r="J245" s="27"/>
    </row>
    <row r="246" spans="1:10">
      <c r="A246" s="27"/>
      <c r="B246" s="27"/>
      <c r="C246" s="27"/>
      <c r="D246" s="27"/>
      <c r="E246" s="27"/>
      <c r="F246" s="27"/>
      <c r="G246" s="27"/>
      <c r="H246" s="102"/>
      <c r="I246" s="27"/>
      <c r="J246" s="27"/>
    </row>
    <row r="247" spans="1:10">
      <c r="A247" s="27"/>
      <c r="B247" s="27"/>
      <c r="C247" s="27"/>
      <c r="D247" s="27"/>
      <c r="E247" s="27"/>
      <c r="F247" s="27"/>
      <c r="G247" s="27"/>
      <c r="H247" s="102"/>
      <c r="I247" s="27"/>
      <c r="J247" s="27"/>
    </row>
    <row r="248" spans="1:10">
      <c r="A248" s="27"/>
      <c r="B248" s="27"/>
      <c r="C248" s="27"/>
      <c r="D248" s="27"/>
      <c r="E248" s="27"/>
      <c r="F248" s="27"/>
      <c r="G248" s="27"/>
      <c r="H248" s="102"/>
      <c r="I248" s="27"/>
      <c r="J248" s="27"/>
    </row>
    <row r="249" spans="1:10">
      <c r="A249" s="27"/>
      <c r="B249" s="27"/>
      <c r="C249" s="27"/>
      <c r="D249" s="27"/>
      <c r="E249" s="27"/>
      <c r="F249" s="27"/>
      <c r="G249" s="27"/>
      <c r="H249" s="102"/>
      <c r="I249" s="27"/>
      <c r="J249" s="27"/>
    </row>
    <row r="250" spans="1:10">
      <c r="A250" s="27"/>
      <c r="B250" s="27"/>
      <c r="C250" s="27"/>
      <c r="D250" s="27"/>
      <c r="E250" s="27"/>
      <c r="F250" s="27"/>
      <c r="G250" s="27"/>
      <c r="H250" s="102"/>
      <c r="I250" s="27"/>
      <c r="J250" s="27"/>
    </row>
    <row r="251" spans="1:10">
      <c r="A251" s="27"/>
      <c r="B251" s="27"/>
      <c r="C251" s="27"/>
      <c r="D251" s="27"/>
      <c r="E251" s="27"/>
      <c r="F251" s="27"/>
      <c r="G251" s="27"/>
      <c r="H251" s="102"/>
      <c r="I251" s="27"/>
      <c r="J251" s="27"/>
    </row>
    <row r="252" spans="1:10">
      <c r="A252" s="27"/>
      <c r="B252" s="27"/>
      <c r="C252" s="27"/>
      <c r="D252" s="27"/>
      <c r="E252" s="27"/>
      <c r="F252" s="27"/>
      <c r="G252" s="27"/>
      <c r="H252" s="102"/>
      <c r="I252" s="27"/>
      <c r="J252" s="27"/>
    </row>
    <row r="253" spans="1:10">
      <c r="A253" s="27"/>
      <c r="B253" s="27"/>
      <c r="C253" s="27"/>
      <c r="D253" s="27"/>
      <c r="E253" s="27"/>
      <c r="F253" s="27"/>
      <c r="G253" s="27"/>
      <c r="H253" s="102"/>
      <c r="I253" s="27"/>
      <c r="J253" s="27"/>
    </row>
    <row r="254" spans="1:10">
      <c r="A254" s="27"/>
      <c r="B254" s="27"/>
      <c r="C254" s="27"/>
      <c r="D254" s="27"/>
      <c r="E254" s="27"/>
      <c r="F254" s="27"/>
      <c r="G254" s="27"/>
      <c r="H254" s="102"/>
      <c r="I254" s="27"/>
      <c r="J254" s="27"/>
    </row>
    <row r="255" spans="1:10">
      <c r="A255" s="27"/>
      <c r="B255" s="27"/>
      <c r="C255" s="27"/>
      <c r="D255" s="27"/>
      <c r="E255" s="27"/>
      <c r="F255" s="27"/>
      <c r="G255" s="27"/>
      <c r="H255" s="102"/>
      <c r="I255" s="27"/>
      <c r="J255" s="27"/>
    </row>
    <row r="256" spans="1:10">
      <c r="A256" s="27"/>
      <c r="B256" s="27"/>
      <c r="C256" s="27"/>
      <c r="D256" s="27"/>
      <c r="E256" s="27"/>
      <c r="F256" s="27"/>
      <c r="G256" s="27"/>
      <c r="H256" s="102"/>
      <c r="I256" s="27"/>
      <c r="J256" s="27"/>
    </row>
    <row r="257" spans="1:10">
      <c r="A257" s="27"/>
      <c r="B257" s="27"/>
      <c r="C257" s="27"/>
      <c r="D257" s="27"/>
      <c r="E257" s="27"/>
      <c r="F257" s="27"/>
      <c r="G257" s="27"/>
      <c r="H257" s="102"/>
      <c r="I257" s="27"/>
      <c r="J257" s="27"/>
    </row>
    <row r="258" spans="1:10">
      <c r="A258" s="27"/>
      <c r="B258" s="27"/>
      <c r="C258" s="27"/>
      <c r="D258" s="27"/>
      <c r="E258" s="27"/>
      <c r="F258" s="27"/>
      <c r="G258" s="27"/>
      <c r="H258" s="102"/>
      <c r="I258" s="27"/>
      <c r="J258" s="27"/>
    </row>
    <row r="259" spans="1:10">
      <c r="A259" s="27"/>
      <c r="B259" s="27"/>
      <c r="C259" s="27"/>
      <c r="D259" s="27"/>
      <c r="E259" s="27"/>
      <c r="F259" s="27"/>
      <c r="G259" s="27"/>
      <c r="H259" s="102"/>
      <c r="I259" s="27"/>
      <c r="J259" s="27"/>
    </row>
    <row r="260" spans="1:10">
      <c r="A260" s="27"/>
      <c r="B260" s="27"/>
      <c r="C260" s="27"/>
      <c r="D260" s="27"/>
      <c r="E260" s="27"/>
      <c r="F260" s="27"/>
      <c r="G260" s="27"/>
      <c r="H260" s="102"/>
      <c r="I260" s="27"/>
      <c r="J260" s="27"/>
    </row>
    <row r="261" spans="1:10">
      <c r="A261" s="27"/>
      <c r="B261" s="27"/>
      <c r="C261" s="27"/>
      <c r="D261" s="27"/>
      <c r="E261" s="27"/>
      <c r="F261" s="27"/>
      <c r="G261" s="27"/>
      <c r="H261" s="102"/>
      <c r="I261" s="27"/>
      <c r="J261" s="27"/>
    </row>
    <row r="262" spans="1:10">
      <c r="A262" s="27"/>
      <c r="B262" s="27"/>
      <c r="C262" s="27"/>
      <c r="D262" s="27"/>
      <c r="E262" s="27"/>
      <c r="F262" s="27"/>
      <c r="G262" s="27"/>
      <c r="H262" s="102"/>
      <c r="I262" s="27"/>
      <c r="J262" s="27"/>
    </row>
    <row r="263" spans="1:10">
      <c r="A263" s="27"/>
      <c r="B263" s="27"/>
      <c r="C263" s="27"/>
      <c r="D263" s="27"/>
      <c r="E263" s="27"/>
      <c r="F263" s="27"/>
      <c r="G263" s="27"/>
      <c r="H263" s="102"/>
      <c r="I263" s="27"/>
      <c r="J263" s="27"/>
    </row>
    <row r="264" spans="1:10">
      <c r="A264" s="27"/>
      <c r="B264" s="27"/>
      <c r="C264" s="27"/>
      <c r="D264" s="27"/>
      <c r="E264" s="27"/>
      <c r="F264" s="27"/>
      <c r="G264" s="27"/>
      <c r="H264" s="102"/>
      <c r="I264" s="27"/>
      <c r="J264" s="27"/>
    </row>
    <row r="265" spans="1:10">
      <c r="A265" s="27"/>
      <c r="B265" s="27"/>
      <c r="C265" s="27"/>
      <c r="D265" s="27"/>
      <c r="E265" s="27"/>
      <c r="F265" s="27"/>
      <c r="G265" s="27"/>
      <c r="H265" s="102"/>
      <c r="I265" s="27"/>
      <c r="J265" s="27"/>
    </row>
    <row r="266" spans="1:10">
      <c r="A266" s="27"/>
      <c r="B266" s="27"/>
      <c r="C266" s="27"/>
      <c r="D266" s="27"/>
      <c r="E266" s="27"/>
      <c r="F266" s="27"/>
      <c r="G266" s="27"/>
      <c r="H266" s="102"/>
      <c r="I266" s="27"/>
      <c r="J266" s="27"/>
    </row>
    <row r="267" spans="1:10">
      <c r="A267" s="27"/>
      <c r="B267" s="27"/>
      <c r="C267" s="27"/>
      <c r="D267" s="27"/>
      <c r="E267" s="27"/>
      <c r="F267" s="27"/>
      <c r="G267" s="27"/>
      <c r="H267" s="102"/>
      <c r="I267" s="27"/>
      <c r="J267" s="27"/>
    </row>
    <row r="268" spans="1:10">
      <c r="A268" s="27"/>
      <c r="B268" s="27"/>
      <c r="C268" s="27"/>
      <c r="D268" s="27"/>
      <c r="E268" s="27"/>
      <c r="F268" s="27"/>
      <c r="G268" s="27"/>
      <c r="H268" s="102"/>
      <c r="I268" s="27"/>
      <c r="J268" s="27"/>
    </row>
    <row r="269" spans="1:10">
      <c r="A269" s="27"/>
      <c r="B269" s="27"/>
      <c r="C269" s="27"/>
      <c r="D269" s="27"/>
      <c r="E269" s="27"/>
      <c r="F269" s="27"/>
      <c r="G269" s="27"/>
      <c r="H269" s="102"/>
      <c r="I269" s="27"/>
      <c r="J269" s="27"/>
    </row>
    <row r="270" spans="1:10">
      <c r="A270" s="27"/>
      <c r="B270" s="27"/>
      <c r="C270" s="27"/>
      <c r="D270" s="27"/>
      <c r="E270" s="27"/>
      <c r="F270" s="27"/>
      <c r="G270" s="27"/>
      <c r="H270" s="102"/>
      <c r="I270" s="27"/>
      <c r="J270" s="27"/>
    </row>
    <row r="271" spans="1:10">
      <c r="A271" s="27"/>
      <c r="B271" s="27"/>
      <c r="C271" s="27"/>
      <c r="D271" s="27"/>
      <c r="E271" s="27"/>
      <c r="F271" s="27"/>
      <c r="G271" s="27"/>
      <c r="H271" s="102"/>
      <c r="I271" s="27"/>
      <c r="J271" s="27"/>
    </row>
    <row r="272" spans="1:10">
      <c r="A272" s="27"/>
      <c r="B272" s="27"/>
      <c r="C272" s="27"/>
      <c r="D272" s="27"/>
      <c r="E272" s="27"/>
      <c r="F272" s="27"/>
      <c r="G272" s="27"/>
      <c r="H272" s="102"/>
      <c r="I272" s="27"/>
      <c r="J272" s="27"/>
    </row>
    <row r="273" spans="1:10">
      <c r="A273" s="27"/>
      <c r="B273" s="27"/>
      <c r="C273" s="27"/>
      <c r="D273" s="27"/>
      <c r="E273" s="27"/>
      <c r="F273" s="27"/>
      <c r="G273" s="27"/>
      <c r="H273" s="102"/>
      <c r="I273" s="27"/>
      <c r="J273" s="27"/>
    </row>
    <row r="274" spans="1:10">
      <c r="A274" s="27"/>
      <c r="B274" s="27"/>
      <c r="C274" s="27"/>
      <c r="D274" s="27"/>
      <c r="E274" s="27"/>
      <c r="F274" s="27"/>
      <c r="G274" s="27"/>
      <c r="H274" s="102"/>
      <c r="I274" s="27"/>
      <c r="J274" s="27"/>
    </row>
    <row r="275" spans="1:10">
      <c r="A275" s="27"/>
      <c r="B275" s="27"/>
      <c r="C275" s="27"/>
      <c r="D275" s="27"/>
      <c r="E275" s="27"/>
      <c r="F275" s="27"/>
      <c r="G275" s="27"/>
      <c r="H275" s="102"/>
      <c r="I275" s="27"/>
      <c r="J275" s="27"/>
    </row>
    <row r="276" spans="1:10">
      <c r="A276" s="27"/>
      <c r="B276" s="27"/>
      <c r="C276" s="27"/>
      <c r="D276" s="27"/>
      <c r="E276" s="27"/>
      <c r="F276" s="27"/>
      <c r="G276" s="27"/>
      <c r="H276" s="102"/>
      <c r="I276" s="27"/>
      <c r="J276" s="27"/>
    </row>
    <row r="277" spans="1:10">
      <c r="A277" s="27"/>
      <c r="B277" s="27"/>
      <c r="C277" s="27"/>
      <c r="D277" s="27"/>
      <c r="E277" s="27"/>
      <c r="F277" s="27"/>
      <c r="G277" s="27"/>
      <c r="H277" s="102"/>
      <c r="I277" s="27"/>
      <c r="J277" s="27"/>
    </row>
    <row r="278" spans="1:10">
      <c r="A278" s="27"/>
      <c r="B278" s="27"/>
      <c r="C278" s="27"/>
      <c r="D278" s="27"/>
      <c r="E278" s="27"/>
      <c r="F278" s="27"/>
      <c r="G278" s="27"/>
      <c r="H278" s="102"/>
      <c r="I278" s="27"/>
      <c r="J278" s="27"/>
    </row>
    <row r="279" spans="1:10">
      <c r="A279" s="27"/>
      <c r="B279" s="27"/>
      <c r="C279" s="27"/>
      <c r="D279" s="27"/>
      <c r="E279" s="27"/>
      <c r="F279" s="27"/>
      <c r="G279" s="27"/>
      <c r="H279" s="102"/>
      <c r="I279" s="27"/>
      <c r="J279" s="27"/>
    </row>
    <row r="280" spans="1:10">
      <c r="A280" s="27"/>
      <c r="B280" s="27"/>
      <c r="C280" s="27"/>
      <c r="D280" s="27"/>
      <c r="E280" s="27"/>
      <c r="F280" s="27"/>
      <c r="G280" s="27"/>
      <c r="H280" s="102"/>
      <c r="I280" s="27"/>
      <c r="J280" s="27"/>
    </row>
    <row r="281" spans="1:10">
      <c r="A281" s="27"/>
      <c r="B281" s="27"/>
      <c r="C281" s="27"/>
      <c r="D281" s="27"/>
      <c r="E281" s="27"/>
      <c r="F281" s="27"/>
      <c r="G281" s="27"/>
      <c r="H281" s="102"/>
      <c r="I281" s="27"/>
      <c r="J281" s="27"/>
    </row>
    <row r="282" spans="1:10">
      <c r="A282" s="27"/>
      <c r="B282" s="27"/>
      <c r="C282" s="27"/>
      <c r="D282" s="27"/>
      <c r="E282" s="27"/>
      <c r="F282" s="27"/>
      <c r="G282" s="27"/>
      <c r="H282" s="102"/>
      <c r="I282" s="27"/>
      <c r="J282" s="27"/>
    </row>
    <row r="283" spans="1:10">
      <c r="A283" s="27"/>
      <c r="B283" s="27"/>
      <c r="C283" s="27"/>
      <c r="D283" s="27"/>
      <c r="E283" s="27"/>
      <c r="F283" s="27"/>
      <c r="G283" s="27"/>
      <c r="H283" s="102"/>
      <c r="I283" s="27"/>
      <c r="J283" s="27"/>
    </row>
    <row r="284" spans="1:10">
      <c r="A284" s="27"/>
      <c r="B284" s="27"/>
      <c r="C284" s="27"/>
      <c r="D284" s="27"/>
      <c r="E284" s="27"/>
      <c r="F284" s="27"/>
      <c r="G284" s="27"/>
      <c r="H284" s="102"/>
      <c r="I284" s="27"/>
      <c r="J284" s="27"/>
    </row>
    <row r="285" spans="1:10">
      <c r="A285" s="27"/>
      <c r="B285" s="27"/>
      <c r="C285" s="27"/>
      <c r="D285" s="27"/>
      <c r="E285" s="27"/>
      <c r="F285" s="27"/>
      <c r="G285" s="27"/>
      <c r="H285" s="102"/>
      <c r="I285" s="27"/>
      <c r="J285" s="27"/>
    </row>
    <row r="286" spans="1:10">
      <c r="A286" s="27"/>
      <c r="B286" s="27"/>
      <c r="C286" s="27"/>
      <c r="D286" s="27"/>
      <c r="E286" s="27"/>
      <c r="F286" s="27"/>
      <c r="G286" s="27"/>
      <c r="H286" s="102"/>
      <c r="I286" s="27"/>
      <c r="J286" s="27"/>
    </row>
    <row r="287" spans="1:10">
      <c r="A287" s="27"/>
      <c r="B287" s="27"/>
      <c r="C287" s="27"/>
      <c r="D287" s="27"/>
      <c r="E287" s="27"/>
      <c r="F287" s="27"/>
      <c r="G287" s="27"/>
      <c r="H287" s="102"/>
      <c r="I287" s="27"/>
      <c r="J287" s="27"/>
    </row>
    <row r="288" spans="1:10">
      <c r="A288" s="27"/>
      <c r="B288" s="27"/>
      <c r="C288" s="27"/>
      <c r="D288" s="27"/>
      <c r="E288" s="27"/>
      <c r="F288" s="27"/>
      <c r="G288" s="27"/>
      <c r="H288" s="102"/>
      <c r="I288" s="27"/>
      <c r="J288" s="27"/>
    </row>
    <row r="289" spans="1:10">
      <c r="A289" s="27"/>
      <c r="B289" s="27"/>
      <c r="C289" s="27"/>
      <c r="D289" s="27"/>
      <c r="E289" s="27"/>
      <c r="F289" s="27"/>
      <c r="G289" s="27"/>
      <c r="H289" s="102"/>
      <c r="I289" s="27"/>
      <c r="J289" s="27"/>
    </row>
    <row r="290" spans="1:10">
      <c r="A290" s="27"/>
      <c r="B290" s="27"/>
      <c r="C290" s="27"/>
      <c r="D290" s="27"/>
      <c r="E290" s="27"/>
      <c r="F290" s="27"/>
      <c r="G290" s="27"/>
      <c r="H290" s="102"/>
      <c r="I290" s="27"/>
      <c r="J290" s="27"/>
    </row>
    <row r="291" spans="1:10">
      <c r="A291" s="27"/>
      <c r="B291" s="27"/>
      <c r="C291" s="27"/>
      <c r="D291" s="27"/>
      <c r="E291" s="27"/>
      <c r="F291" s="27"/>
      <c r="G291" s="27"/>
      <c r="H291" s="102"/>
      <c r="I291" s="27"/>
      <c r="J291" s="27"/>
    </row>
    <row r="292" spans="1:10">
      <c r="A292" s="27"/>
      <c r="B292" s="27"/>
      <c r="C292" s="27"/>
      <c r="D292" s="27"/>
      <c r="E292" s="27"/>
      <c r="F292" s="27"/>
      <c r="G292" s="27"/>
      <c r="H292" s="102"/>
      <c r="I292" s="27"/>
      <c r="J292" s="27"/>
    </row>
    <row r="293" spans="1:10">
      <c r="A293" s="27"/>
      <c r="B293" s="27"/>
      <c r="C293" s="27"/>
      <c r="D293" s="27"/>
      <c r="E293" s="27"/>
      <c r="F293" s="27"/>
      <c r="G293" s="27"/>
      <c r="H293" s="102"/>
      <c r="I293" s="27"/>
      <c r="J293" s="27"/>
    </row>
    <row r="294" spans="1:10">
      <c r="A294" s="27"/>
      <c r="B294" s="27"/>
      <c r="C294" s="27"/>
      <c r="D294" s="27"/>
      <c r="E294" s="27"/>
      <c r="F294" s="27"/>
      <c r="G294" s="27"/>
      <c r="H294" s="102"/>
      <c r="I294" s="27"/>
      <c r="J294" s="27"/>
    </row>
    <row r="295" spans="1:10">
      <c r="A295" s="27"/>
      <c r="B295" s="27"/>
      <c r="C295" s="27"/>
      <c r="D295" s="27"/>
      <c r="E295" s="27"/>
      <c r="F295" s="27"/>
      <c r="G295" s="27"/>
      <c r="H295" s="102"/>
      <c r="I295" s="27"/>
      <c r="J295" s="27"/>
    </row>
    <row r="296" spans="1:10">
      <c r="A296" s="27"/>
      <c r="B296" s="27"/>
      <c r="C296" s="27"/>
      <c r="D296" s="27"/>
      <c r="E296" s="27"/>
      <c r="F296" s="27"/>
      <c r="G296" s="27"/>
      <c r="H296" s="102"/>
      <c r="I296" s="27"/>
      <c r="J296" s="27"/>
    </row>
    <row r="297" spans="1:10">
      <c r="A297" s="27"/>
      <c r="B297" s="27"/>
      <c r="C297" s="27"/>
      <c r="D297" s="27"/>
      <c r="E297" s="27"/>
      <c r="F297" s="27"/>
      <c r="G297" s="27"/>
      <c r="H297" s="102"/>
      <c r="I297" s="27"/>
      <c r="J297" s="27"/>
    </row>
    <row r="298" spans="1:10">
      <c r="A298" s="27"/>
      <c r="B298" s="27"/>
      <c r="C298" s="27"/>
      <c r="D298" s="27"/>
      <c r="E298" s="27"/>
      <c r="F298" s="27"/>
      <c r="G298" s="27"/>
      <c r="H298" s="102"/>
      <c r="I298" s="27"/>
      <c r="J298" s="27"/>
    </row>
    <row r="299" spans="1:10">
      <c r="A299" s="27"/>
      <c r="B299" s="27"/>
      <c r="C299" s="27"/>
      <c r="D299" s="27"/>
      <c r="E299" s="27"/>
      <c r="F299" s="27"/>
      <c r="G299" s="27"/>
      <c r="H299" s="102"/>
      <c r="I299" s="27"/>
      <c r="J299" s="27"/>
    </row>
    <row r="300" spans="1:10">
      <c r="A300" s="27"/>
      <c r="B300" s="27"/>
      <c r="C300" s="27"/>
      <c r="D300" s="27"/>
      <c r="E300" s="27"/>
      <c r="F300" s="27"/>
      <c r="G300" s="27"/>
      <c r="H300" s="102"/>
      <c r="I300" s="27"/>
      <c r="J300" s="27"/>
    </row>
    <row r="301" spans="1:10">
      <c r="A301" s="27"/>
      <c r="B301" s="27"/>
      <c r="C301" s="27"/>
      <c r="D301" s="27"/>
      <c r="E301" s="27"/>
      <c r="F301" s="27"/>
      <c r="G301" s="27"/>
      <c r="H301" s="102"/>
      <c r="I301" s="27"/>
      <c r="J301" s="27"/>
    </row>
    <row r="302" spans="1:10">
      <c r="A302" s="27"/>
      <c r="B302" s="27"/>
      <c r="C302" s="27"/>
      <c r="D302" s="27"/>
      <c r="E302" s="27"/>
      <c r="F302" s="27"/>
      <c r="G302" s="27"/>
      <c r="H302" s="102"/>
      <c r="I302" s="27"/>
      <c r="J302" s="27"/>
    </row>
    <row r="303" spans="1:10">
      <c r="A303" s="27"/>
      <c r="B303" s="27"/>
      <c r="C303" s="27"/>
      <c r="D303" s="27"/>
      <c r="E303" s="27"/>
      <c r="F303" s="27"/>
      <c r="G303" s="27"/>
      <c r="H303" s="102"/>
      <c r="I303" s="27"/>
      <c r="J303" s="27"/>
    </row>
    <row r="304" spans="1:10">
      <c r="A304" s="27"/>
      <c r="B304" s="27"/>
      <c r="C304" s="27"/>
      <c r="D304" s="27"/>
      <c r="E304" s="27"/>
      <c r="F304" s="27"/>
      <c r="G304" s="27"/>
      <c r="H304" s="102"/>
      <c r="I304" s="27"/>
      <c r="J304" s="27"/>
    </row>
    <row r="305" spans="1:10">
      <c r="A305" s="27"/>
      <c r="B305" s="27"/>
      <c r="C305" s="27"/>
      <c r="D305" s="27"/>
      <c r="E305" s="27"/>
      <c r="F305" s="27"/>
      <c r="G305" s="27"/>
      <c r="H305" s="102"/>
      <c r="I305" s="27"/>
      <c r="J305" s="27"/>
    </row>
    <row r="306" spans="1:10">
      <c r="A306" s="27"/>
      <c r="B306" s="27"/>
      <c r="C306" s="27"/>
      <c r="D306" s="27"/>
      <c r="E306" s="27"/>
      <c r="F306" s="27"/>
      <c r="G306" s="27"/>
      <c r="H306" s="102"/>
      <c r="I306" s="27"/>
      <c r="J306" s="27"/>
    </row>
    <row r="307" spans="1:10">
      <c r="A307" s="27"/>
      <c r="B307" s="27"/>
      <c r="C307" s="27"/>
      <c r="D307" s="27"/>
      <c r="E307" s="27"/>
      <c r="F307" s="27"/>
      <c r="G307" s="27"/>
      <c r="H307" s="102"/>
      <c r="I307" s="27"/>
      <c r="J307" s="27"/>
    </row>
    <row r="308" spans="1:10">
      <c r="A308" s="27"/>
      <c r="B308" s="27"/>
      <c r="C308" s="27"/>
      <c r="D308" s="27"/>
      <c r="E308" s="27"/>
      <c r="F308" s="27"/>
      <c r="G308" s="27"/>
      <c r="H308" s="102"/>
      <c r="I308" s="27"/>
      <c r="J308" s="27"/>
    </row>
    <row r="309" spans="1:10">
      <c r="A309" s="27"/>
      <c r="B309" s="27"/>
      <c r="C309" s="27"/>
      <c r="D309" s="27"/>
      <c r="E309" s="27"/>
      <c r="F309" s="27"/>
      <c r="G309" s="27"/>
      <c r="H309" s="102"/>
      <c r="I309" s="27"/>
      <c r="J309" s="27"/>
    </row>
    <row r="310" spans="1:10">
      <c r="A310" s="27"/>
      <c r="B310" s="27"/>
      <c r="C310" s="27"/>
      <c r="D310" s="27"/>
      <c r="E310" s="27"/>
      <c r="F310" s="27"/>
      <c r="G310" s="27"/>
      <c r="H310" s="102"/>
      <c r="I310" s="27"/>
      <c r="J310" s="27"/>
    </row>
    <row r="311" spans="1:10">
      <c r="A311" s="27"/>
      <c r="B311" s="27"/>
      <c r="C311" s="27"/>
      <c r="D311" s="27"/>
      <c r="E311" s="27"/>
      <c r="F311" s="27"/>
      <c r="G311" s="27"/>
      <c r="H311" s="102"/>
      <c r="I311" s="27"/>
      <c r="J311" s="27"/>
    </row>
    <row r="312" spans="1:10">
      <c r="A312" s="27"/>
      <c r="B312" s="27"/>
      <c r="C312" s="27"/>
      <c r="D312" s="27"/>
      <c r="E312" s="27"/>
      <c r="F312" s="27"/>
      <c r="G312" s="27"/>
      <c r="H312" s="102"/>
      <c r="I312" s="27"/>
      <c r="J312" s="27"/>
    </row>
    <row r="313" spans="1:10">
      <c r="A313" s="27"/>
      <c r="B313" s="27"/>
      <c r="C313" s="27"/>
      <c r="D313" s="27"/>
      <c r="E313" s="27"/>
      <c r="F313" s="27"/>
      <c r="G313" s="27"/>
      <c r="H313" s="102"/>
      <c r="I313" s="27"/>
      <c r="J313" s="27"/>
    </row>
    <row r="314" spans="1:10">
      <c r="A314" s="27"/>
      <c r="B314" s="27"/>
      <c r="C314" s="27"/>
      <c r="D314" s="27"/>
      <c r="E314" s="27"/>
      <c r="F314" s="27"/>
      <c r="G314" s="27"/>
      <c r="H314" s="102"/>
      <c r="I314" s="27"/>
      <c r="J314" s="27"/>
    </row>
    <row r="315" spans="1:10">
      <c r="A315" s="27"/>
      <c r="B315" s="27"/>
      <c r="C315" s="27"/>
      <c r="D315" s="27"/>
      <c r="E315" s="27"/>
      <c r="F315" s="27"/>
      <c r="G315" s="27"/>
      <c r="H315" s="102"/>
      <c r="I315" s="27"/>
      <c r="J315" s="27"/>
    </row>
    <row r="316" spans="1:10">
      <c r="A316" s="27"/>
      <c r="B316" s="27"/>
      <c r="C316" s="27"/>
      <c r="D316" s="27"/>
      <c r="E316" s="27"/>
      <c r="F316" s="27"/>
      <c r="G316" s="27"/>
      <c r="H316" s="102"/>
      <c r="I316" s="27"/>
      <c r="J316" s="27"/>
    </row>
    <row r="317" spans="1:10">
      <c r="A317" s="27"/>
      <c r="B317" s="27"/>
      <c r="C317" s="27"/>
      <c r="D317" s="27"/>
      <c r="E317" s="27"/>
      <c r="F317" s="27"/>
      <c r="G317" s="27"/>
      <c r="H317" s="102"/>
      <c r="I317" s="27"/>
      <c r="J317" s="27"/>
    </row>
    <row r="318" spans="1:10">
      <c r="A318" s="27"/>
      <c r="B318" s="27"/>
      <c r="C318" s="27"/>
      <c r="D318" s="27"/>
      <c r="E318" s="27"/>
      <c r="F318" s="27"/>
      <c r="G318" s="27"/>
      <c r="H318" s="102"/>
      <c r="I318" s="27"/>
      <c r="J318" s="27"/>
    </row>
    <row r="319" spans="1:10">
      <c r="A319" s="27"/>
      <c r="B319" s="27"/>
      <c r="C319" s="27"/>
      <c r="D319" s="27"/>
      <c r="E319" s="27"/>
      <c r="F319" s="27"/>
      <c r="G319" s="27"/>
      <c r="H319" s="102"/>
      <c r="I319" s="27"/>
      <c r="J319" s="27"/>
    </row>
    <row r="320" spans="1:10">
      <c r="A320" s="27"/>
      <c r="B320" s="27"/>
      <c r="C320" s="27"/>
      <c r="D320" s="27"/>
      <c r="E320" s="27"/>
      <c r="F320" s="27"/>
      <c r="G320" s="27"/>
      <c r="H320" s="102"/>
      <c r="I320" s="27"/>
      <c r="J320" s="27"/>
    </row>
    <row r="321" spans="1:10">
      <c r="A321" s="27"/>
      <c r="B321" s="27"/>
      <c r="C321" s="27"/>
      <c r="D321" s="27"/>
      <c r="E321" s="27"/>
      <c r="F321" s="27"/>
      <c r="G321" s="27"/>
      <c r="H321" s="102"/>
      <c r="I321" s="27"/>
      <c r="J321" s="27"/>
    </row>
    <row r="322" spans="1:10">
      <c r="A322" s="27"/>
      <c r="B322" s="27"/>
      <c r="C322" s="27"/>
      <c r="D322" s="27"/>
      <c r="E322" s="27"/>
      <c r="F322" s="27"/>
      <c r="G322" s="27"/>
      <c r="H322" s="102"/>
      <c r="I322" s="27"/>
      <c r="J322" s="27"/>
    </row>
    <row r="323" spans="1:10">
      <c r="A323" s="27"/>
      <c r="B323" s="27"/>
      <c r="C323" s="27"/>
      <c r="D323" s="27"/>
      <c r="E323" s="27"/>
      <c r="F323" s="27"/>
      <c r="G323" s="27"/>
      <c r="H323" s="102"/>
      <c r="I323" s="27"/>
      <c r="J323" s="27"/>
    </row>
    <row r="324" spans="1:10">
      <c r="A324" s="27"/>
      <c r="B324" s="27"/>
      <c r="C324" s="27"/>
      <c r="D324" s="27"/>
      <c r="E324" s="27"/>
      <c r="F324" s="27"/>
      <c r="G324" s="27"/>
      <c r="H324" s="102"/>
      <c r="I324" s="27"/>
      <c r="J324" s="27"/>
    </row>
    <row r="325" spans="1:10">
      <c r="A325" s="27"/>
      <c r="B325" s="27"/>
      <c r="C325" s="27"/>
      <c r="D325" s="27"/>
      <c r="E325" s="27"/>
      <c r="F325" s="27"/>
      <c r="G325" s="27"/>
      <c r="H325" s="102"/>
      <c r="I325" s="27"/>
      <c r="J325" s="27"/>
    </row>
    <row r="326" spans="1:10">
      <c r="A326" s="27"/>
      <c r="B326" s="27"/>
      <c r="C326" s="27"/>
      <c r="D326" s="27"/>
      <c r="E326" s="27"/>
      <c r="F326" s="27"/>
      <c r="G326" s="27"/>
      <c r="H326" s="102"/>
      <c r="I326" s="27"/>
      <c r="J326" s="27"/>
    </row>
    <row r="327" spans="1:10">
      <c r="A327" s="27"/>
      <c r="B327" s="27"/>
      <c r="C327" s="27"/>
      <c r="D327" s="27"/>
      <c r="E327" s="27"/>
      <c r="F327" s="27"/>
      <c r="G327" s="27"/>
      <c r="H327" s="102"/>
      <c r="I327" s="27"/>
      <c r="J327" s="27"/>
    </row>
    <row r="328" spans="1:10">
      <c r="A328" s="27"/>
      <c r="B328" s="27"/>
      <c r="C328" s="27"/>
      <c r="D328" s="27"/>
      <c r="E328" s="27"/>
      <c r="F328" s="27"/>
      <c r="G328" s="27"/>
      <c r="H328" s="102"/>
      <c r="I328" s="27"/>
      <c r="J328" s="27"/>
    </row>
    <row r="329" spans="1:10">
      <c r="A329" s="27"/>
      <c r="B329" s="27"/>
      <c r="C329" s="27"/>
      <c r="D329" s="27"/>
      <c r="E329" s="27"/>
      <c r="F329" s="27"/>
      <c r="G329" s="27"/>
      <c r="H329" s="102"/>
      <c r="I329" s="27"/>
      <c r="J329" s="27"/>
    </row>
    <row r="330" spans="1:10">
      <c r="A330" s="27"/>
      <c r="B330" s="27"/>
      <c r="C330" s="27"/>
      <c r="D330" s="27"/>
      <c r="E330" s="27"/>
      <c r="F330" s="27"/>
      <c r="G330" s="27"/>
      <c r="H330" s="102"/>
      <c r="I330" s="27"/>
      <c r="J330" s="27"/>
    </row>
    <row r="331" spans="1:10">
      <c r="A331" s="27"/>
      <c r="B331" s="27"/>
      <c r="C331" s="27"/>
      <c r="D331" s="27"/>
      <c r="E331" s="27"/>
      <c r="F331" s="27"/>
      <c r="G331" s="27"/>
      <c r="H331" s="102"/>
      <c r="I331" s="27"/>
      <c r="J331" s="27"/>
    </row>
    <row r="332" spans="1:10">
      <c r="A332" s="27"/>
      <c r="B332" s="27"/>
      <c r="C332" s="27"/>
      <c r="D332" s="27"/>
      <c r="E332" s="27"/>
      <c r="F332" s="27"/>
      <c r="G332" s="27"/>
      <c r="H332" s="102"/>
      <c r="I332" s="27"/>
      <c r="J332" s="27"/>
    </row>
    <row r="333" spans="1:10">
      <c r="A333" s="27"/>
      <c r="B333" s="27"/>
      <c r="C333" s="27"/>
      <c r="D333" s="27"/>
      <c r="E333" s="27"/>
      <c r="F333" s="27"/>
      <c r="G333" s="27"/>
      <c r="H333" s="102"/>
      <c r="I333" s="27"/>
      <c r="J333" s="27"/>
    </row>
    <row r="334" spans="1:10">
      <c r="A334" s="27"/>
      <c r="B334" s="27"/>
      <c r="C334" s="27"/>
      <c r="D334" s="27"/>
      <c r="E334" s="27"/>
      <c r="F334" s="27"/>
      <c r="G334" s="27"/>
      <c r="H334" s="102"/>
      <c r="I334" s="27"/>
      <c r="J334" s="27"/>
    </row>
    <row r="335" spans="1:10">
      <c r="A335" s="27"/>
      <c r="B335" s="27"/>
      <c r="C335" s="27"/>
      <c r="D335" s="27"/>
      <c r="E335" s="27"/>
      <c r="F335" s="27"/>
      <c r="G335" s="27"/>
      <c r="H335" s="102"/>
      <c r="I335" s="27"/>
      <c r="J335" s="27"/>
    </row>
    <row r="336" spans="1:10">
      <c r="A336" s="27"/>
      <c r="B336" s="27"/>
      <c r="C336" s="27"/>
      <c r="D336" s="27"/>
      <c r="E336" s="27"/>
      <c r="F336" s="27"/>
      <c r="G336" s="27"/>
      <c r="H336" s="102"/>
      <c r="I336" s="27"/>
      <c r="J336" s="27"/>
    </row>
    <row r="337" spans="1:10">
      <c r="A337" s="27"/>
      <c r="B337" s="27"/>
      <c r="C337" s="27"/>
      <c r="D337" s="27"/>
      <c r="E337" s="27"/>
      <c r="F337" s="27"/>
      <c r="G337" s="27"/>
      <c r="H337" s="102"/>
      <c r="I337" s="27"/>
      <c r="J337" s="27"/>
    </row>
    <row r="338" spans="1:10">
      <c r="A338" s="27"/>
      <c r="B338" s="27"/>
      <c r="C338" s="27"/>
      <c r="D338" s="27"/>
      <c r="E338" s="27"/>
      <c r="F338" s="27"/>
      <c r="G338" s="27"/>
      <c r="H338" s="102"/>
      <c r="I338" s="27"/>
      <c r="J338" s="27"/>
    </row>
    <row r="339" spans="1:10">
      <c r="A339" s="27"/>
      <c r="B339" s="27"/>
      <c r="C339" s="27"/>
      <c r="D339" s="27"/>
      <c r="E339" s="27"/>
      <c r="F339" s="27"/>
      <c r="G339" s="27"/>
      <c r="H339" s="102"/>
      <c r="I339" s="27"/>
      <c r="J339" s="27"/>
    </row>
    <row r="340" spans="1:10">
      <c r="A340" s="27"/>
      <c r="B340" s="27"/>
      <c r="C340" s="27"/>
      <c r="D340" s="27"/>
      <c r="E340" s="27"/>
      <c r="F340" s="27"/>
      <c r="G340" s="27"/>
      <c r="H340" s="102"/>
      <c r="I340" s="27"/>
      <c r="J340" s="27"/>
    </row>
    <row r="341" spans="1:10">
      <c r="A341" s="27"/>
      <c r="B341" s="27"/>
      <c r="C341" s="27"/>
      <c r="D341" s="27"/>
      <c r="E341" s="27"/>
      <c r="F341" s="27"/>
      <c r="G341" s="27"/>
      <c r="H341" s="102"/>
      <c r="I341" s="27"/>
      <c r="J341" s="27"/>
    </row>
    <row r="342" spans="1:10">
      <c r="A342" s="27"/>
      <c r="B342" s="27"/>
      <c r="C342" s="27"/>
      <c r="D342" s="27"/>
      <c r="E342" s="27"/>
      <c r="F342" s="27"/>
      <c r="G342" s="27"/>
      <c r="H342" s="102"/>
      <c r="I342" s="27"/>
      <c r="J342" s="27"/>
    </row>
    <row r="343" spans="1:10">
      <c r="A343" s="27"/>
      <c r="B343" s="27"/>
      <c r="C343" s="27"/>
      <c r="D343" s="27"/>
      <c r="E343" s="27"/>
      <c r="F343" s="27"/>
      <c r="G343" s="27"/>
      <c r="H343" s="102"/>
      <c r="I343" s="27"/>
      <c r="J343" s="27"/>
    </row>
    <row r="344" spans="1:10">
      <c r="A344" s="27"/>
      <c r="B344" s="27"/>
      <c r="C344" s="27"/>
      <c r="D344" s="27"/>
      <c r="E344" s="27"/>
      <c r="F344" s="27"/>
      <c r="G344" s="27"/>
      <c r="H344" s="102"/>
      <c r="I344" s="27"/>
      <c r="J344" s="27"/>
    </row>
    <row r="345" spans="1:10">
      <c r="A345" s="27"/>
      <c r="B345" s="27"/>
      <c r="C345" s="27"/>
      <c r="D345" s="27"/>
      <c r="E345" s="27"/>
      <c r="F345" s="27"/>
      <c r="G345" s="27"/>
      <c r="H345" s="102"/>
      <c r="I345" s="27"/>
      <c r="J345" s="27"/>
    </row>
    <row r="346" spans="1:10">
      <c r="A346" s="27"/>
      <c r="B346" s="27"/>
      <c r="C346" s="27"/>
      <c r="D346" s="27"/>
      <c r="E346" s="27"/>
      <c r="F346" s="27"/>
      <c r="G346" s="27"/>
      <c r="H346" s="102"/>
      <c r="I346" s="27"/>
      <c r="J346" s="27"/>
    </row>
    <row r="347" spans="1:10">
      <c r="A347" s="27"/>
      <c r="B347" s="27"/>
      <c r="C347" s="27"/>
      <c r="D347" s="27"/>
      <c r="E347" s="27"/>
      <c r="F347" s="27"/>
      <c r="G347" s="27"/>
      <c r="H347" s="102"/>
      <c r="I347" s="27"/>
      <c r="J347" s="27"/>
    </row>
    <row r="348" spans="1:10">
      <c r="A348" s="27"/>
      <c r="B348" s="27"/>
      <c r="C348" s="27"/>
      <c r="D348" s="27"/>
      <c r="E348" s="27"/>
      <c r="F348" s="27"/>
      <c r="G348" s="27"/>
      <c r="H348" s="102"/>
      <c r="I348" s="27"/>
      <c r="J348" s="27"/>
    </row>
    <row r="349" spans="1:10">
      <c r="A349" s="27"/>
      <c r="B349" s="27"/>
      <c r="C349" s="27"/>
      <c r="D349" s="27"/>
      <c r="E349" s="27"/>
      <c r="F349" s="27"/>
      <c r="G349" s="27"/>
      <c r="H349" s="102"/>
      <c r="I349" s="27"/>
      <c r="J349" s="27"/>
    </row>
    <row r="350" spans="1:10">
      <c r="A350" s="27"/>
      <c r="B350" s="27"/>
      <c r="C350" s="27"/>
      <c r="D350" s="27"/>
      <c r="E350" s="27"/>
      <c r="F350" s="27"/>
      <c r="G350" s="27"/>
      <c r="H350" s="102"/>
      <c r="I350" s="27"/>
      <c r="J350" s="27"/>
    </row>
    <row r="351" spans="1:10">
      <c r="A351" s="27"/>
      <c r="B351" s="27"/>
      <c r="C351" s="27"/>
      <c r="D351" s="27"/>
      <c r="E351" s="27"/>
      <c r="F351" s="27"/>
      <c r="G351" s="27"/>
      <c r="H351" s="102"/>
      <c r="I351" s="27"/>
      <c r="J351" s="27"/>
    </row>
    <row r="352" spans="1:10">
      <c r="A352" s="27"/>
      <c r="B352" s="27"/>
      <c r="C352" s="27"/>
      <c r="D352" s="27"/>
      <c r="E352" s="27"/>
      <c r="F352" s="27"/>
      <c r="G352" s="27"/>
      <c r="H352" s="102"/>
      <c r="I352" s="27"/>
      <c r="J352" s="27"/>
    </row>
    <row r="353" spans="1:10">
      <c r="A353" s="27"/>
      <c r="B353" s="27"/>
      <c r="C353" s="27"/>
      <c r="D353" s="27"/>
      <c r="E353" s="27"/>
      <c r="F353" s="27"/>
      <c r="G353" s="27"/>
      <c r="H353" s="102"/>
      <c r="I353" s="27"/>
      <c r="J353" s="27"/>
    </row>
    <row r="354" spans="1:10">
      <c r="A354" s="27"/>
      <c r="B354" s="27"/>
      <c r="C354" s="27"/>
      <c r="D354" s="27"/>
      <c r="E354" s="27"/>
      <c r="F354" s="27"/>
      <c r="G354" s="27"/>
      <c r="H354" s="102"/>
      <c r="I354" s="27"/>
      <c r="J354" s="27"/>
    </row>
    <row r="355" spans="1:10">
      <c r="A355" s="27"/>
      <c r="B355" s="27"/>
      <c r="C355" s="27"/>
      <c r="D355" s="27"/>
      <c r="E355" s="27"/>
      <c r="F355" s="27"/>
      <c r="G355" s="27"/>
      <c r="H355" s="102"/>
      <c r="I355" s="27"/>
      <c r="J355" s="27"/>
    </row>
    <row r="356" spans="1:10">
      <c r="A356" s="27"/>
      <c r="B356" s="27"/>
      <c r="C356" s="27"/>
      <c r="D356" s="27"/>
      <c r="E356" s="27"/>
      <c r="F356" s="27"/>
      <c r="G356" s="27"/>
      <c r="H356" s="102"/>
      <c r="I356" s="27"/>
      <c r="J356" s="27"/>
    </row>
    <row r="357" spans="1:10">
      <c r="A357" s="27"/>
      <c r="B357" s="27"/>
      <c r="C357" s="27"/>
      <c r="D357" s="27"/>
      <c r="E357" s="27"/>
      <c r="F357" s="27"/>
      <c r="G357" s="27"/>
      <c r="H357" s="102"/>
      <c r="I357" s="27"/>
      <c r="J357" s="27"/>
    </row>
    <row r="358" spans="1:10">
      <c r="A358" s="27"/>
      <c r="B358" s="27"/>
      <c r="C358" s="27"/>
      <c r="D358" s="27"/>
      <c r="E358" s="27"/>
      <c r="F358" s="27"/>
      <c r="G358" s="27"/>
      <c r="H358" s="102"/>
      <c r="I358" s="27"/>
      <c r="J358" s="27"/>
    </row>
    <row r="359" spans="1:10">
      <c r="A359" s="27"/>
      <c r="B359" s="27"/>
      <c r="C359" s="27"/>
      <c r="D359" s="27"/>
      <c r="E359" s="27"/>
      <c r="F359" s="27"/>
      <c r="G359" s="27"/>
      <c r="H359" s="102"/>
      <c r="I359" s="27"/>
      <c r="J359" s="27"/>
    </row>
    <row r="360" spans="1:10">
      <c r="A360" s="27"/>
      <c r="B360" s="27"/>
      <c r="C360" s="27"/>
      <c r="D360" s="27"/>
      <c r="E360" s="27"/>
      <c r="F360" s="27"/>
      <c r="G360" s="27"/>
      <c r="H360" s="102"/>
      <c r="I360" s="27"/>
      <c r="J360" s="27"/>
    </row>
    <row r="361" spans="1:10">
      <c r="A361" s="27"/>
      <c r="B361" s="27"/>
      <c r="C361" s="27"/>
      <c r="D361" s="27"/>
      <c r="E361" s="27"/>
      <c r="F361" s="27"/>
      <c r="G361" s="27"/>
      <c r="H361" s="102"/>
      <c r="I361" s="27"/>
      <c r="J361" s="27"/>
    </row>
    <row r="362" spans="1:10">
      <c r="A362" s="27"/>
      <c r="B362" s="27"/>
      <c r="C362" s="27"/>
      <c r="D362" s="27"/>
      <c r="E362" s="27"/>
      <c r="F362" s="27"/>
      <c r="G362" s="27"/>
      <c r="H362" s="102"/>
      <c r="I362" s="27"/>
      <c r="J362" s="27"/>
    </row>
    <row r="363" spans="1:10">
      <c r="A363" s="27"/>
      <c r="B363" s="27"/>
      <c r="C363" s="27"/>
      <c r="D363" s="27"/>
      <c r="E363" s="27"/>
      <c r="F363" s="27"/>
      <c r="G363" s="27"/>
      <c r="H363" s="102"/>
      <c r="I363" s="27"/>
      <c r="J363" s="27"/>
    </row>
    <row r="364" spans="1:10">
      <c r="A364" s="27"/>
      <c r="B364" s="27"/>
      <c r="C364" s="27"/>
      <c r="D364" s="27"/>
      <c r="E364" s="27"/>
      <c r="F364" s="27"/>
      <c r="G364" s="27"/>
      <c r="H364" s="102"/>
      <c r="I364" s="27"/>
      <c r="J364" s="27"/>
    </row>
    <row r="365" spans="1:10">
      <c r="A365" s="27"/>
      <c r="B365" s="27"/>
      <c r="C365" s="27"/>
      <c r="D365" s="27"/>
      <c r="E365" s="27"/>
      <c r="F365" s="27"/>
      <c r="G365" s="27"/>
      <c r="H365" s="102"/>
      <c r="I365" s="27"/>
      <c r="J365" s="27"/>
    </row>
    <row r="366" spans="1:10">
      <c r="A366" s="27"/>
      <c r="B366" s="27"/>
      <c r="C366" s="27"/>
      <c r="D366" s="27"/>
      <c r="E366" s="27"/>
      <c r="F366" s="27"/>
      <c r="G366" s="27"/>
      <c r="H366" s="102"/>
      <c r="I366" s="27"/>
      <c r="J366" s="27"/>
    </row>
    <row r="367" spans="1:10">
      <c r="A367" s="27"/>
      <c r="B367" s="27"/>
      <c r="C367" s="27"/>
      <c r="D367" s="27"/>
      <c r="E367" s="27"/>
      <c r="F367" s="27"/>
      <c r="G367" s="27"/>
      <c r="H367" s="102"/>
      <c r="I367" s="27"/>
      <c r="J367" s="27"/>
    </row>
    <row r="368" spans="1:10">
      <c r="A368" s="27"/>
      <c r="B368" s="27"/>
      <c r="C368" s="27"/>
      <c r="D368" s="27"/>
      <c r="E368" s="27"/>
      <c r="F368" s="27"/>
      <c r="G368" s="27"/>
      <c r="H368" s="102"/>
      <c r="I368" s="27"/>
      <c r="J368" s="27"/>
    </row>
    <row r="369" spans="1:10">
      <c r="A369" s="27"/>
      <c r="B369" s="27"/>
      <c r="C369" s="27"/>
      <c r="D369" s="27"/>
      <c r="E369" s="27"/>
      <c r="F369" s="27"/>
      <c r="G369" s="27"/>
      <c r="H369" s="102"/>
      <c r="I369" s="27"/>
      <c r="J369" s="27"/>
    </row>
    <row r="370" spans="1:10">
      <c r="A370" s="27"/>
      <c r="B370" s="27"/>
      <c r="C370" s="27"/>
      <c r="D370" s="27"/>
      <c r="E370" s="27"/>
      <c r="F370" s="27"/>
      <c r="G370" s="27"/>
      <c r="H370" s="102"/>
      <c r="I370" s="27"/>
      <c r="J370" s="27"/>
    </row>
    <row r="371" spans="1:10">
      <c r="A371" s="27"/>
      <c r="B371" s="27"/>
      <c r="C371" s="27"/>
      <c r="D371" s="27"/>
      <c r="E371" s="27"/>
      <c r="F371" s="27"/>
      <c r="G371" s="27"/>
      <c r="H371" s="102"/>
      <c r="I371" s="27"/>
      <c r="J371" s="27"/>
    </row>
    <row r="372" spans="1:10">
      <c r="A372" s="27"/>
      <c r="B372" s="27"/>
      <c r="C372" s="27"/>
      <c r="D372" s="27"/>
      <c r="E372" s="27"/>
      <c r="F372" s="27"/>
      <c r="G372" s="27"/>
      <c r="H372" s="102"/>
      <c r="I372" s="27"/>
      <c r="J372" s="27"/>
    </row>
    <row r="373" spans="1:10">
      <c r="A373" s="27"/>
      <c r="B373" s="27"/>
      <c r="C373" s="27"/>
      <c r="D373" s="27"/>
      <c r="E373" s="27"/>
      <c r="F373" s="27"/>
      <c r="G373" s="27"/>
      <c r="H373" s="102"/>
      <c r="I373" s="27"/>
      <c r="J373" s="27"/>
    </row>
    <row r="374" spans="1:10">
      <c r="A374" s="27"/>
      <c r="B374" s="27"/>
      <c r="C374" s="27"/>
      <c r="D374" s="27"/>
      <c r="E374" s="27"/>
      <c r="F374" s="27"/>
      <c r="G374" s="27"/>
      <c r="H374" s="102"/>
      <c r="I374" s="27"/>
      <c r="J374" s="27"/>
    </row>
    <row r="375" spans="1:10">
      <c r="A375" s="27"/>
      <c r="B375" s="27"/>
      <c r="C375" s="27"/>
      <c r="D375" s="27"/>
      <c r="E375" s="27"/>
      <c r="F375" s="27"/>
      <c r="G375" s="27"/>
      <c r="H375" s="102"/>
      <c r="I375" s="27"/>
      <c r="J375" s="27"/>
    </row>
    <row r="376" spans="1:10">
      <c r="A376" s="27"/>
      <c r="B376" s="27"/>
      <c r="C376" s="27"/>
      <c r="D376" s="27"/>
      <c r="E376" s="27"/>
      <c r="F376" s="27"/>
      <c r="G376" s="27"/>
      <c r="H376" s="102"/>
      <c r="I376" s="27"/>
      <c r="J376" s="27"/>
    </row>
    <row r="377" spans="1:10">
      <c r="A377" s="27"/>
      <c r="B377" s="27"/>
      <c r="C377" s="27"/>
      <c r="D377" s="27"/>
      <c r="E377" s="27"/>
      <c r="F377" s="27"/>
      <c r="G377" s="27"/>
      <c r="H377" s="102"/>
      <c r="I377" s="27"/>
      <c r="J377" s="27"/>
    </row>
    <row r="378" spans="1:10">
      <c r="A378" s="27"/>
      <c r="B378" s="27"/>
      <c r="C378" s="27"/>
      <c r="D378" s="27"/>
      <c r="E378" s="27"/>
      <c r="F378" s="27"/>
      <c r="G378" s="27"/>
      <c r="H378" s="102"/>
      <c r="I378" s="27"/>
      <c r="J378" s="27"/>
    </row>
    <row r="379" spans="1:10">
      <c r="A379" s="27"/>
      <c r="B379" s="27"/>
      <c r="C379" s="27"/>
      <c r="D379" s="27"/>
      <c r="E379" s="27"/>
      <c r="F379" s="27"/>
      <c r="G379" s="27"/>
      <c r="H379" s="102"/>
      <c r="I379" s="27"/>
      <c r="J379" s="27"/>
    </row>
    <row r="380" spans="1:10">
      <c r="A380" s="27"/>
      <c r="B380" s="27"/>
      <c r="C380" s="27"/>
      <c r="D380" s="27"/>
      <c r="E380" s="27"/>
      <c r="F380" s="27"/>
      <c r="G380" s="27"/>
      <c r="H380" s="102"/>
      <c r="I380" s="27"/>
      <c r="J380" s="27"/>
    </row>
    <row r="381" spans="1:10">
      <c r="A381" s="27"/>
      <c r="B381" s="27"/>
      <c r="C381" s="27"/>
      <c r="D381" s="27"/>
      <c r="E381" s="27"/>
      <c r="F381" s="27"/>
      <c r="G381" s="27"/>
      <c r="H381" s="102"/>
      <c r="I381" s="27"/>
      <c r="J381" s="27"/>
    </row>
    <row r="382" spans="1:10">
      <c r="A382" s="27"/>
      <c r="B382" s="27"/>
      <c r="C382" s="27"/>
      <c r="D382" s="27"/>
      <c r="E382" s="27"/>
      <c r="F382" s="27"/>
      <c r="G382" s="27"/>
      <c r="H382" s="102"/>
      <c r="I382" s="27"/>
      <c r="J382" s="27"/>
    </row>
    <row r="383" spans="1:10">
      <c r="A383" s="27"/>
      <c r="B383" s="27"/>
      <c r="C383" s="27"/>
      <c r="D383" s="27"/>
      <c r="E383" s="27"/>
      <c r="F383" s="27"/>
      <c r="G383" s="27"/>
      <c r="H383" s="102"/>
      <c r="I383" s="27"/>
      <c r="J383" s="27"/>
    </row>
    <row r="384" spans="1:10">
      <c r="A384" s="27"/>
      <c r="B384" s="27"/>
      <c r="C384" s="27"/>
      <c r="D384" s="27"/>
      <c r="E384" s="27"/>
      <c r="F384" s="27"/>
      <c r="G384" s="27"/>
      <c r="H384" s="102"/>
      <c r="I384" s="27"/>
      <c r="J384" s="27"/>
    </row>
    <row r="385" spans="1:10">
      <c r="A385" s="27"/>
      <c r="B385" s="27"/>
      <c r="C385" s="27"/>
      <c r="D385" s="27"/>
      <c r="E385" s="27"/>
      <c r="F385" s="27"/>
      <c r="G385" s="27"/>
      <c r="H385" s="102"/>
      <c r="I385" s="27"/>
      <c r="J385" s="27"/>
    </row>
    <row r="386" spans="1:10">
      <c r="A386" s="27"/>
      <c r="B386" s="27"/>
      <c r="C386" s="27"/>
      <c r="D386" s="27"/>
      <c r="E386" s="27"/>
      <c r="F386" s="27"/>
      <c r="G386" s="27"/>
      <c r="H386" s="102"/>
      <c r="I386" s="27"/>
      <c r="J386" s="27"/>
    </row>
    <row r="387" spans="1:10">
      <c r="A387" s="27"/>
      <c r="B387" s="27"/>
      <c r="C387" s="27"/>
      <c r="D387" s="27"/>
      <c r="E387" s="27"/>
      <c r="F387" s="27"/>
      <c r="G387" s="27"/>
      <c r="H387" s="102"/>
      <c r="I387" s="27"/>
      <c r="J387" s="27"/>
    </row>
    <row r="388" spans="1:10">
      <c r="A388" s="27"/>
      <c r="B388" s="27"/>
      <c r="C388" s="27"/>
      <c r="D388" s="27"/>
      <c r="E388" s="27"/>
      <c r="F388" s="27"/>
      <c r="G388" s="27"/>
      <c r="H388" s="102"/>
      <c r="I388" s="27"/>
      <c r="J388" s="27"/>
    </row>
    <row r="389" spans="1:10">
      <c r="A389" s="27"/>
      <c r="B389" s="27"/>
      <c r="C389" s="27"/>
      <c r="D389" s="27"/>
      <c r="E389" s="27"/>
      <c r="F389" s="27"/>
      <c r="G389" s="27"/>
      <c r="H389" s="102"/>
      <c r="I389" s="27"/>
      <c r="J389" s="27"/>
    </row>
    <row r="390" spans="1:10">
      <c r="A390" s="27"/>
      <c r="B390" s="27"/>
      <c r="C390" s="27"/>
      <c r="D390" s="27"/>
      <c r="E390" s="27"/>
      <c r="F390" s="27"/>
      <c r="G390" s="27"/>
      <c r="H390" s="102"/>
      <c r="I390" s="27"/>
      <c r="J390" s="27"/>
    </row>
    <row r="391" spans="1:10">
      <c r="A391" s="27"/>
      <c r="B391" s="27"/>
      <c r="C391" s="27"/>
      <c r="D391" s="27"/>
      <c r="E391" s="27"/>
      <c r="F391" s="27"/>
      <c r="G391" s="27"/>
      <c r="H391" s="102"/>
      <c r="I391" s="27"/>
      <c r="J391" s="27"/>
    </row>
    <row r="392" spans="1:10">
      <c r="A392" s="27"/>
      <c r="B392" s="27"/>
      <c r="C392" s="27"/>
      <c r="D392" s="27"/>
      <c r="E392" s="27"/>
      <c r="F392" s="27"/>
      <c r="G392" s="27"/>
      <c r="H392" s="102"/>
      <c r="I392" s="27"/>
      <c r="J392" s="27"/>
    </row>
    <row r="393" spans="1:10">
      <c r="A393" s="27"/>
      <c r="B393" s="27"/>
      <c r="C393" s="27"/>
      <c r="D393" s="27"/>
      <c r="E393" s="27"/>
      <c r="F393" s="27"/>
      <c r="G393" s="27"/>
      <c r="H393" s="102"/>
      <c r="I393" s="27"/>
      <c r="J393" s="27"/>
    </row>
    <row r="394" spans="1:10">
      <c r="A394" s="27"/>
      <c r="B394" s="27"/>
      <c r="C394" s="27"/>
      <c r="D394" s="27"/>
      <c r="E394" s="27"/>
      <c r="F394" s="27"/>
      <c r="G394" s="27"/>
      <c r="H394" s="102"/>
      <c r="I394" s="27"/>
      <c r="J394" s="27"/>
    </row>
    <row r="395" spans="1:10">
      <c r="A395" s="27"/>
      <c r="B395" s="27"/>
      <c r="C395" s="27"/>
      <c r="D395" s="27"/>
      <c r="E395" s="27"/>
      <c r="F395" s="27"/>
      <c r="G395" s="27"/>
      <c r="H395" s="102"/>
      <c r="I395" s="27"/>
      <c r="J395" s="27"/>
    </row>
    <row r="396" spans="1:10">
      <c r="A396" s="27"/>
      <c r="B396" s="27"/>
      <c r="C396" s="27"/>
      <c r="D396" s="27"/>
      <c r="E396" s="27"/>
      <c r="F396" s="27"/>
      <c r="G396" s="27"/>
      <c r="H396" s="102"/>
      <c r="I396" s="27"/>
      <c r="J396" s="27"/>
    </row>
    <row r="397" spans="1:10">
      <c r="A397" s="27"/>
      <c r="B397" s="27"/>
      <c r="C397" s="27"/>
      <c r="D397" s="27"/>
      <c r="E397" s="27"/>
      <c r="F397" s="27"/>
      <c r="G397" s="27"/>
      <c r="H397" s="102"/>
      <c r="I397" s="27"/>
      <c r="J397" s="27"/>
    </row>
    <row r="398" spans="1:10">
      <c r="A398" s="27"/>
      <c r="B398" s="27"/>
      <c r="C398" s="27"/>
      <c r="D398" s="27"/>
      <c r="E398" s="27"/>
      <c r="F398" s="27"/>
      <c r="G398" s="27"/>
      <c r="H398" s="102"/>
      <c r="I398" s="27"/>
      <c r="J398" s="27"/>
    </row>
    <row r="399" spans="1:10">
      <c r="A399" s="27"/>
      <c r="B399" s="27"/>
      <c r="C399" s="27"/>
      <c r="D399" s="27"/>
      <c r="E399" s="27"/>
      <c r="F399" s="27"/>
      <c r="G399" s="27"/>
      <c r="H399" s="102"/>
      <c r="I399" s="27"/>
      <c r="J399" s="27"/>
    </row>
    <row r="400" spans="1:10">
      <c r="A400" s="27"/>
      <c r="B400" s="27"/>
      <c r="C400" s="27"/>
      <c r="D400" s="27"/>
      <c r="E400" s="27"/>
      <c r="F400" s="27"/>
      <c r="G400" s="27"/>
      <c r="H400" s="102"/>
      <c r="I400" s="27"/>
      <c r="J400" s="27"/>
    </row>
    <row r="401" spans="1:10">
      <c r="A401" s="27"/>
      <c r="B401" s="27"/>
      <c r="C401" s="27"/>
      <c r="D401" s="27"/>
      <c r="E401" s="27"/>
      <c r="F401" s="27"/>
      <c r="G401" s="27"/>
      <c r="H401" s="102"/>
      <c r="I401" s="27"/>
      <c r="J401" s="27"/>
    </row>
    <row r="402" spans="1:10">
      <c r="A402" s="27"/>
      <c r="B402" s="27"/>
      <c r="C402" s="27"/>
      <c r="D402" s="27"/>
      <c r="E402" s="27"/>
      <c r="F402" s="27"/>
      <c r="G402" s="27"/>
      <c r="H402" s="102"/>
      <c r="I402" s="27"/>
      <c r="J402" s="27"/>
    </row>
    <row r="403" spans="1:10">
      <c r="A403" s="27"/>
      <c r="B403" s="27"/>
      <c r="C403" s="27"/>
      <c r="D403" s="27"/>
      <c r="E403" s="27"/>
      <c r="F403" s="27"/>
      <c r="G403" s="27"/>
      <c r="H403" s="102"/>
      <c r="I403" s="27"/>
      <c r="J403" s="27"/>
    </row>
    <row r="404" spans="1:10">
      <c r="A404" s="27"/>
      <c r="B404" s="27"/>
      <c r="C404" s="27"/>
      <c r="D404" s="27"/>
      <c r="E404" s="27"/>
      <c r="F404" s="27"/>
      <c r="G404" s="27"/>
      <c r="H404" s="102"/>
      <c r="I404" s="27"/>
      <c r="J404" s="27"/>
    </row>
    <row r="405" spans="1:10">
      <c r="A405" s="27"/>
      <c r="B405" s="27"/>
      <c r="C405" s="27"/>
      <c r="D405" s="27"/>
      <c r="E405" s="27"/>
      <c r="F405" s="27"/>
      <c r="G405" s="27"/>
      <c r="H405" s="102"/>
      <c r="I405" s="27"/>
      <c r="J405" s="27"/>
    </row>
    <row r="406" spans="1:10">
      <c r="A406" s="27"/>
      <c r="B406" s="27"/>
      <c r="C406" s="27"/>
      <c r="D406" s="27"/>
      <c r="E406" s="27"/>
      <c r="F406" s="27"/>
      <c r="G406" s="27"/>
      <c r="H406" s="102"/>
      <c r="I406" s="27"/>
      <c r="J406" s="27"/>
    </row>
    <row r="407" spans="1:10">
      <c r="A407" s="27"/>
      <c r="B407" s="27"/>
      <c r="C407" s="27"/>
      <c r="D407" s="27"/>
      <c r="E407" s="27"/>
      <c r="F407" s="27"/>
      <c r="G407" s="27"/>
      <c r="H407" s="102"/>
      <c r="I407" s="27"/>
      <c r="J407" s="27"/>
    </row>
    <row r="408" spans="1:10">
      <c r="A408" s="27"/>
      <c r="B408" s="27"/>
      <c r="C408" s="27"/>
      <c r="D408" s="27"/>
      <c r="E408" s="27"/>
      <c r="F408" s="27"/>
      <c r="G408" s="27"/>
      <c r="H408" s="102"/>
      <c r="I408" s="27"/>
      <c r="J408" s="27"/>
    </row>
    <row r="409" spans="1:10">
      <c r="A409" s="27"/>
      <c r="B409" s="27"/>
      <c r="C409" s="27"/>
      <c r="D409" s="27"/>
      <c r="E409" s="27"/>
      <c r="F409" s="27"/>
      <c r="G409" s="27"/>
      <c r="H409" s="102"/>
      <c r="I409" s="27"/>
      <c r="J409" s="27"/>
    </row>
    <row r="410" spans="1:10">
      <c r="A410" s="27"/>
      <c r="B410" s="27"/>
      <c r="C410" s="27"/>
      <c r="D410" s="27"/>
      <c r="E410" s="27"/>
      <c r="F410" s="27"/>
      <c r="G410" s="27"/>
      <c r="H410" s="102"/>
      <c r="I410" s="27"/>
      <c r="J410" s="27"/>
    </row>
    <row r="411" spans="1:10">
      <c r="A411" s="27"/>
      <c r="B411" s="27"/>
      <c r="C411" s="27"/>
      <c r="D411" s="27"/>
      <c r="E411" s="27"/>
      <c r="F411" s="27"/>
      <c r="G411" s="27"/>
      <c r="H411" s="102"/>
      <c r="I411" s="27"/>
      <c r="J411" s="27"/>
    </row>
    <row r="412" spans="1:10">
      <c r="A412" s="27"/>
      <c r="B412" s="27"/>
      <c r="C412" s="27"/>
      <c r="D412" s="27"/>
      <c r="E412" s="27"/>
      <c r="F412" s="27"/>
      <c r="G412" s="27"/>
      <c r="H412" s="102"/>
      <c r="I412" s="27"/>
      <c r="J412" s="27"/>
    </row>
    <row r="413" spans="1:10">
      <c r="A413" s="27"/>
      <c r="B413" s="27"/>
      <c r="C413" s="27"/>
      <c r="D413" s="27"/>
      <c r="E413" s="27"/>
      <c r="F413" s="27"/>
      <c r="G413" s="27"/>
      <c r="H413" s="102"/>
      <c r="I413" s="27"/>
      <c r="J413" s="27"/>
    </row>
    <row r="414" spans="1:10">
      <c r="A414" s="27"/>
      <c r="B414" s="27"/>
      <c r="C414" s="27"/>
      <c r="D414" s="27"/>
      <c r="E414" s="27"/>
      <c r="F414" s="27"/>
      <c r="G414" s="27"/>
      <c r="H414" s="102"/>
      <c r="I414" s="27"/>
      <c r="J414" s="27"/>
    </row>
    <row r="415" spans="1:10">
      <c r="A415" s="27"/>
      <c r="B415" s="27"/>
      <c r="C415" s="27"/>
      <c r="D415" s="27"/>
      <c r="E415" s="27"/>
      <c r="F415" s="27"/>
      <c r="G415" s="27"/>
      <c r="H415" s="102"/>
      <c r="I415" s="27"/>
      <c r="J415" s="27"/>
    </row>
    <row r="416" spans="1:10">
      <c r="A416" s="27"/>
      <c r="B416" s="27"/>
      <c r="C416" s="27"/>
      <c r="D416" s="27"/>
      <c r="E416" s="27"/>
      <c r="F416" s="27"/>
      <c r="G416" s="27"/>
      <c r="H416" s="102"/>
      <c r="I416" s="27"/>
      <c r="J416" s="27"/>
    </row>
    <row r="417" spans="1:10">
      <c r="A417" s="27"/>
      <c r="B417" s="27"/>
      <c r="C417" s="27"/>
      <c r="D417" s="27"/>
      <c r="E417" s="27"/>
      <c r="F417" s="27"/>
      <c r="G417" s="27"/>
      <c r="H417" s="102"/>
      <c r="I417" s="27"/>
      <c r="J417" s="27"/>
    </row>
    <row r="418" spans="1:10">
      <c r="A418" s="27"/>
      <c r="B418" s="27"/>
      <c r="C418" s="27"/>
      <c r="D418" s="27"/>
      <c r="E418" s="27"/>
      <c r="F418" s="27"/>
      <c r="G418" s="27"/>
      <c r="H418" s="102"/>
      <c r="I418" s="27"/>
      <c r="J418" s="27"/>
    </row>
    <row r="419" spans="1:10">
      <c r="A419" s="27"/>
      <c r="B419" s="27"/>
      <c r="C419" s="27"/>
      <c r="D419" s="27"/>
      <c r="E419" s="27"/>
      <c r="F419" s="27"/>
      <c r="G419" s="27"/>
      <c r="H419" s="102"/>
      <c r="I419" s="27"/>
      <c r="J419" s="27"/>
    </row>
    <row r="420" spans="1:10">
      <c r="A420" s="27"/>
      <c r="B420" s="27"/>
      <c r="C420" s="27"/>
      <c r="D420" s="27"/>
      <c r="E420" s="27"/>
      <c r="F420" s="27"/>
      <c r="G420" s="27"/>
      <c r="H420" s="102"/>
      <c r="I420" s="27"/>
      <c r="J420" s="27"/>
    </row>
    <row r="421" spans="1:10">
      <c r="A421" s="27"/>
      <c r="B421" s="27"/>
      <c r="C421" s="27"/>
      <c r="D421" s="27"/>
      <c r="E421" s="27"/>
      <c r="F421" s="27"/>
      <c r="G421" s="27"/>
      <c r="H421" s="102"/>
      <c r="I421" s="27"/>
      <c r="J421" s="27"/>
    </row>
    <row r="422" spans="1:10">
      <c r="A422" s="27"/>
      <c r="B422" s="27"/>
      <c r="C422" s="27"/>
      <c r="D422" s="27"/>
      <c r="E422" s="27"/>
      <c r="F422" s="27"/>
      <c r="G422" s="27"/>
      <c r="H422" s="102"/>
      <c r="I422" s="27"/>
      <c r="J422" s="27"/>
    </row>
    <row r="423" spans="1:10">
      <c r="A423" s="27"/>
      <c r="B423" s="27"/>
      <c r="C423" s="27"/>
      <c r="D423" s="27"/>
      <c r="E423" s="27"/>
      <c r="F423" s="27"/>
      <c r="G423" s="27"/>
      <c r="H423" s="102"/>
      <c r="I423" s="27"/>
      <c r="J423" s="27"/>
    </row>
    <row r="424" spans="1:10">
      <c r="A424" s="27"/>
      <c r="B424" s="27"/>
      <c r="C424" s="27"/>
      <c r="D424" s="27"/>
      <c r="E424" s="27"/>
      <c r="F424" s="27"/>
      <c r="G424" s="27"/>
      <c r="H424" s="102"/>
      <c r="I424" s="27"/>
      <c r="J424" s="27"/>
    </row>
    <row r="425" spans="1:10">
      <c r="A425" s="27"/>
      <c r="B425" s="27"/>
      <c r="C425" s="27"/>
      <c r="D425" s="27"/>
      <c r="E425" s="27"/>
      <c r="F425" s="27"/>
      <c r="G425" s="27"/>
      <c r="H425" s="102"/>
      <c r="I425" s="27"/>
      <c r="J425" s="27"/>
    </row>
    <row r="426" spans="1:10">
      <c r="A426" s="27"/>
      <c r="B426" s="27"/>
      <c r="C426" s="27"/>
      <c r="D426" s="27"/>
      <c r="E426" s="27"/>
      <c r="F426" s="27"/>
      <c r="G426" s="27"/>
      <c r="H426" s="102"/>
      <c r="I426" s="27"/>
      <c r="J426" s="27"/>
    </row>
    <row r="427" spans="1:10">
      <c r="A427" s="27"/>
      <c r="B427" s="27"/>
      <c r="C427" s="27"/>
      <c r="D427" s="27"/>
      <c r="E427" s="27"/>
      <c r="F427" s="27"/>
      <c r="G427" s="27"/>
      <c r="H427" s="102"/>
      <c r="I427" s="27"/>
      <c r="J427" s="27"/>
    </row>
    <row r="428" spans="1:10">
      <c r="A428" s="27"/>
      <c r="B428" s="27"/>
      <c r="C428" s="27"/>
      <c r="D428" s="27"/>
      <c r="E428" s="27"/>
      <c r="F428" s="27"/>
      <c r="G428" s="27"/>
      <c r="H428" s="102"/>
      <c r="I428" s="27"/>
      <c r="J428" s="27"/>
    </row>
    <row r="429" spans="1:10">
      <c r="A429" s="27"/>
      <c r="B429" s="27"/>
      <c r="C429" s="27"/>
      <c r="D429" s="27"/>
      <c r="E429" s="27"/>
      <c r="F429" s="27"/>
      <c r="G429" s="27"/>
      <c r="H429" s="102"/>
      <c r="I429" s="27"/>
      <c r="J429" s="27"/>
    </row>
    <row r="430" spans="1:10">
      <c r="A430" s="27"/>
      <c r="B430" s="27"/>
      <c r="C430" s="27"/>
      <c r="D430" s="27"/>
      <c r="E430" s="27"/>
      <c r="F430" s="27"/>
      <c r="G430" s="27"/>
      <c r="H430" s="102"/>
      <c r="I430" s="27"/>
      <c r="J430" s="27"/>
    </row>
    <row r="431" spans="1:10">
      <c r="A431" s="27"/>
      <c r="B431" s="27"/>
      <c r="C431" s="27"/>
      <c r="D431" s="27"/>
      <c r="E431" s="27"/>
      <c r="F431" s="27"/>
      <c r="G431" s="27"/>
      <c r="H431" s="102"/>
      <c r="I431" s="27"/>
      <c r="J431" s="27"/>
    </row>
    <row r="432" spans="1:10">
      <c r="A432" s="27"/>
      <c r="B432" s="27"/>
      <c r="C432" s="27"/>
      <c r="D432" s="27"/>
      <c r="E432" s="27"/>
      <c r="F432" s="27"/>
      <c r="G432" s="27"/>
      <c r="H432" s="102"/>
      <c r="I432" s="27"/>
      <c r="J432" s="27"/>
    </row>
    <row r="433" spans="1:10">
      <c r="A433" s="27"/>
      <c r="B433" s="27"/>
      <c r="C433" s="27"/>
      <c r="D433" s="27"/>
      <c r="E433" s="27"/>
      <c r="F433" s="27"/>
      <c r="G433" s="27"/>
      <c r="H433" s="102"/>
      <c r="I433" s="27"/>
      <c r="J433" s="27"/>
    </row>
    <row r="434" spans="1:10">
      <c r="A434" s="27"/>
      <c r="B434" s="27"/>
      <c r="C434" s="27"/>
      <c r="D434" s="27"/>
      <c r="E434" s="27"/>
      <c r="F434" s="27"/>
      <c r="G434" s="27"/>
      <c r="H434" s="102"/>
      <c r="I434" s="27"/>
      <c r="J434" s="27"/>
    </row>
    <row r="435" spans="1:10">
      <c r="A435" s="27"/>
      <c r="B435" s="27"/>
      <c r="C435" s="27"/>
      <c r="D435" s="27"/>
      <c r="E435" s="27"/>
      <c r="F435" s="27"/>
      <c r="G435" s="27"/>
      <c r="H435" s="102"/>
      <c r="I435" s="27"/>
      <c r="J435" s="27"/>
    </row>
    <row r="436" spans="1:10">
      <c r="A436" s="27"/>
      <c r="B436" s="27"/>
      <c r="C436" s="27"/>
      <c r="D436" s="27"/>
      <c r="E436" s="27"/>
      <c r="F436" s="27"/>
      <c r="G436" s="27"/>
      <c r="H436" s="102"/>
      <c r="I436" s="27"/>
      <c r="J436" s="27"/>
    </row>
    <row r="437" spans="1:10">
      <c r="A437" s="27"/>
      <c r="B437" s="27"/>
      <c r="C437" s="27"/>
      <c r="D437" s="27"/>
      <c r="E437" s="27"/>
      <c r="F437" s="27"/>
      <c r="G437" s="27"/>
      <c r="H437" s="102"/>
      <c r="I437" s="27"/>
      <c r="J437" s="27"/>
    </row>
    <row r="438" spans="1:10">
      <c r="A438" s="27"/>
      <c r="B438" s="27"/>
      <c r="C438" s="27"/>
      <c r="D438" s="27"/>
      <c r="E438" s="27"/>
      <c r="F438" s="27"/>
      <c r="G438" s="27"/>
      <c r="H438" s="102"/>
      <c r="I438" s="27"/>
      <c r="J438" s="27"/>
    </row>
    <row r="439" spans="1:10">
      <c r="A439" s="27"/>
      <c r="B439" s="27"/>
      <c r="C439" s="27"/>
      <c r="D439" s="27"/>
      <c r="E439" s="27"/>
      <c r="F439" s="27"/>
      <c r="G439" s="27"/>
      <c r="H439" s="102"/>
      <c r="I439" s="27"/>
      <c r="J439" s="27"/>
    </row>
    <row r="440" spans="1:10">
      <c r="A440" s="27"/>
      <c r="B440" s="27"/>
      <c r="C440" s="27"/>
      <c r="D440" s="27"/>
      <c r="E440" s="27"/>
      <c r="F440" s="27"/>
      <c r="G440" s="27"/>
      <c r="H440" s="102"/>
      <c r="I440" s="27"/>
      <c r="J440" s="27"/>
    </row>
    <row r="441" spans="1:10">
      <c r="A441" s="27"/>
      <c r="B441" s="27"/>
      <c r="C441" s="27"/>
      <c r="D441" s="27"/>
      <c r="E441" s="27"/>
      <c r="F441" s="27"/>
      <c r="G441" s="27"/>
      <c r="H441" s="102"/>
      <c r="I441" s="27"/>
      <c r="J441" s="27"/>
    </row>
    <row r="442" spans="1:10">
      <c r="A442" s="27"/>
      <c r="B442" s="27"/>
      <c r="C442" s="27"/>
      <c r="D442" s="27"/>
      <c r="E442" s="27"/>
      <c r="F442" s="27"/>
      <c r="G442" s="27"/>
      <c r="H442" s="102"/>
      <c r="I442" s="27"/>
      <c r="J442" s="27"/>
    </row>
    <row r="443" spans="1:10">
      <c r="A443" s="27"/>
      <c r="B443" s="27"/>
      <c r="C443" s="27"/>
      <c r="D443" s="27"/>
      <c r="E443" s="27"/>
      <c r="F443" s="27"/>
      <c r="G443" s="27"/>
      <c r="H443" s="102"/>
      <c r="I443" s="27"/>
      <c r="J443" s="27"/>
    </row>
    <row r="444" spans="1:10">
      <c r="A444" s="27"/>
      <c r="B444" s="27"/>
      <c r="C444" s="27"/>
      <c r="D444" s="27"/>
      <c r="E444" s="27"/>
      <c r="F444" s="27"/>
      <c r="G444" s="27"/>
      <c r="H444" s="102"/>
      <c r="I444" s="27"/>
      <c r="J444" s="27"/>
    </row>
    <row r="445" spans="1:10">
      <c r="A445" s="27"/>
      <c r="B445" s="27"/>
      <c r="C445" s="27"/>
      <c r="D445" s="27"/>
      <c r="E445" s="27"/>
      <c r="F445" s="27"/>
      <c r="G445" s="27"/>
      <c r="H445" s="102"/>
      <c r="I445" s="27"/>
      <c r="J445" s="27"/>
    </row>
    <row r="446" spans="1:10">
      <c r="A446" s="27"/>
      <c r="B446" s="27"/>
      <c r="C446" s="27"/>
      <c r="D446" s="27"/>
      <c r="E446" s="27"/>
      <c r="F446" s="27"/>
      <c r="G446" s="27"/>
      <c r="H446" s="102"/>
      <c r="I446" s="27"/>
      <c r="J446" s="27"/>
    </row>
    <row r="447" spans="1:10">
      <c r="A447" s="27"/>
      <c r="B447" s="27"/>
      <c r="C447" s="27"/>
      <c r="D447" s="27"/>
      <c r="E447" s="27"/>
      <c r="F447" s="27"/>
      <c r="G447" s="27"/>
      <c r="H447" s="102"/>
      <c r="I447" s="27"/>
      <c r="J447" s="27"/>
    </row>
    <row r="448" spans="1:10">
      <c r="A448" s="27"/>
      <c r="B448" s="27"/>
      <c r="C448" s="27"/>
      <c r="D448" s="27"/>
      <c r="E448" s="27"/>
      <c r="F448" s="27"/>
      <c r="G448" s="27"/>
      <c r="H448" s="102"/>
      <c r="I448" s="27"/>
      <c r="J448" s="27"/>
    </row>
    <row r="449" spans="1:10">
      <c r="A449" s="27"/>
      <c r="B449" s="27"/>
      <c r="C449" s="27"/>
      <c r="D449" s="27"/>
      <c r="E449" s="27"/>
      <c r="F449" s="27"/>
      <c r="G449" s="27"/>
      <c r="H449" s="102"/>
      <c r="I449" s="27"/>
      <c r="J449" s="27"/>
    </row>
    <row r="450" spans="1:10">
      <c r="A450" s="27"/>
      <c r="B450" s="27"/>
      <c r="C450" s="27"/>
      <c r="D450" s="27"/>
      <c r="E450" s="27"/>
      <c r="F450" s="27"/>
      <c r="G450" s="27"/>
      <c r="H450" s="102"/>
      <c r="I450" s="27"/>
      <c r="J450" s="27"/>
    </row>
    <row r="451" spans="1:10">
      <c r="A451" s="27"/>
      <c r="B451" s="27"/>
      <c r="C451" s="27"/>
      <c r="D451" s="27"/>
      <c r="E451" s="27"/>
      <c r="F451" s="27"/>
      <c r="G451" s="27"/>
      <c r="H451" s="102"/>
      <c r="I451" s="27"/>
      <c r="J451" s="27"/>
    </row>
    <row r="452" spans="1:10">
      <c r="A452" s="27"/>
      <c r="B452" s="27"/>
      <c r="C452" s="27"/>
      <c r="D452" s="27"/>
      <c r="E452" s="27"/>
      <c r="F452" s="27"/>
      <c r="G452" s="27"/>
      <c r="H452" s="102"/>
      <c r="I452" s="27"/>
      <c r="J452" s="27"/>
    </row>
    <row r="453" spans="1:10">
      <c r="A453" s="27"/>
      <c r="B453" s="27"/>
      <c r="C453" s="27"/>
      <c r="D453" s="27"/>
      <c r="E453" s="27"/>
      <c r="F453" s="27"/>
      <c r="G453" s="27"/>
      <c r="H453" s="102"/>
      <c r="I453" s="27"/>
      <c r="J453" s="27"/>
    </row>
    <row r="454" spans="1:10">
      <c r="A454" s="27"/>
      <c r="B454" s="27"/>
      <c r="C454" s="27"/>
      <c r="D454" s="27"/>
      <c r="E454" s="27"/>
      <c r="F454" s="27"/>
      <c r="G454" s="27"/>
      <c r="H454" s="102"/>
      <c r="I454" s="27"/>
      <c r="J454" s="27"/>
    </row>
    <row r="455" spans="1:10">
      <c r="A455" s="27"/>
      <c r="B455" s="27"/>
      <c r="C455" s="27"/>
      <c r="D455" s="27"/>
      <c r="E455" s="27"/>
      <c r="F455" s="27"/>
      <c r="G455" s="27"/>
      <c r="H455" s="102"/>
      <c r="I455" s="27"/>
      <c r="J455" s="27"/>
    </row>
    <row r="456" spans="1:10">
      <c r="A456" s="27"/>
      <c r="B456" s="27"/>
      <c r="C456" s="27"/>
      <c r="D456" s="27"/>
      <c r="E456" s="27"/>
      <c r="F456" s="27"/>
      <c r="G456" s="27"/>
      <c r="H456" s="102"/>
      <c r="I456" s="27"/>
      <c r="J456" s="27"/>
    </row>
    <row r="457" spans="1:10">
      <c r="A457" s="27"/>
      <c r="B457" s="27"/>
      <c r="C457" s="27"/>
      <c r="D457" s="27"/>
      <c r="E457" s="27"/>
      <c r="F457" s="27"/>
      <c r="G457" s="27"/>
      <c r="H457" s="102"/>
      <c r="I457" s="27"/>
      <c r="J457" s="27"/>
    </row>
    <row r="458" spans="1:10">
      <c r="A458" s="27"/>
      <c r="B458" s="27"/>
      <c r="C458" s="27"/>
      <c r="D458" s="27"/>
      <c r="E458" s="27"/>
      <c r="F458" s="27"/>
      <c r="G458" s="27"/>
      <c r="H458" s="102"/>
      <c r="I458" s="27"/>
      <c r="J458" s="27"/>
    </row>
    <row r="459" spans="1:10">
      <c r="A459" s="27"/>
      <c r="B459" s="27"/>
      <c r="C459" s="27"/>
      <c r="D459" s="27"/>
      <c r="E459" s="27"/>
      <c r="F459" s="27"/>
      <c r="G459" s="27"/>
      <c r="H459" s="102"/>
      <c r="I459" s="27"/>
      <c r="J459" s="27"/>
    </row>
    <row r="460" spans="1:10">
      <c r="A460" s="27"/>
      <c r="B460" s="27"/>
      <c r="C460" s="27"/>
      <c r="D460" s="27"/>
      <c r="E460" s="27"/>
      <c r="F460" s="27"/>
      <c r="G460" s="27"/>
      <c r="H460" s="102"/>
      <c r="I460" s="27"/>
      <c r="J460" s="27"/>
    </row>
    <row r="461" spans="1:10">
      <c r="A461" s="27"/>
      <c r="B461" s="27"/>
      <c r="C461" s="27"/>
      <c r="D461" s="27"/>
      <c r="E461" s="27"/>
      <c r="F461" s="27"/>
      <c r="G461" s="27"/>
      <c r="H461" s="102"/>
      <c r="I461" s="27"/>
      <c r="J461" s="27"/>
    </row>
    <row r="462" spans="1:10">
      <c r="A462" s="27"/>
      <c r="B462" s="27"/>
      <c r="C462" s="27"/>
      <c r="D462" s="27"/>
      <c r="E462" s="27"/>
      <c r="F462" s="27"/>
      <c r="G462" s="27"/>
      <c r="H462" s="102"/>
      <c r="I462" s="27"/>
      <c r="J462" s="27"/>
    </row>
    <row r="463" spans="1:10">
      <c r="A463" s="27"/>
      <c r="B463" s="27"/>
      <c r="C463" s="27"/>
      <c r="D463" s="27"/>
      <c r="E463" s="27"/>
      <c r="F463" s="27"/>
      <c r="G463" s="27"/>
      <c r="H463" s="102"/>
      <c r="I463" s="27"/>
      <c r="J463" s="27"/>
    </row>
    <row r="464" spans="1:10">
      <c r="A464" s="27"/>
      <c r="B464" s="27"/>
      <c r="C464" s="27"/>
      <c r="D464" s="27"/>
      <c r="E464" s="27"/>
      <c r="F464" s="27"/>
      <c r="G464" s="27"/>
      <c r="H464" s="102"/>
      <c r="I464" s="27"/>
      <c r="J464" s="27"/>
    </row>
    <row r="465" spans="1:10">
      <c r="A465" s="27"/>
      <c r="B465" s="27"/>
      <c r="C465" s="27"/>
      <c r="D465" s="27"/>
      <c r="E465" s="27"/>
      <c r="F465" s="27"/>
      <c r="G465" s="27"/>
      <c r="H465" s="102"/>
      <c r="I465" s="27"/>
      <c r="J465" s="27"/>
    </row>
    <row r="466" spans="1:10">
      <c r="A466" s="27"/>
      <c r="B466" s="27"/>
      <c r="C466" s="27"/>
      <c r="D466" s="27"/>
      <c r="E466" s="27"/>
      <c r="F466" s="27"/>
      <c r="G466" s="27"/>
      <c r="H466" s="102"/>
      <c r="I466" s="27"/>
      <c r="J466" s="27"/>
    </row>
    <row r="467" spans="1:10">
      <c r="A467" s="27"/>
      <c r="B467" s="27"/>
      <c r="C467" s="27"/>
      <c r="D467" s="27"/>
      <c r="E467" s="27"/>
      <c r="F467" s="27"/>
      <c r="G467" s="27"/>
      <c r="H467" s="102"/>
      <c r="I467" s="27"/>
      <c r="J467" s="27"/>
    </row>
    <row r="468" spans="1:10">
      <c r="A468" s="27"/>
      <c r="B468" s="27"/>
      <c r="C468" s="27"/>
      <c r="D468" s="27"/>
      <c r="E468" s="27"/>
      <c r="F468" s="27"/>
      <c r="G468" s="27"/>
      <c r="H468" s="102"/>
      <c r="I468" s="27"/>
      <c r="J468" s="27"/>
    </row>
    <row r="469" spans="1:10">
      <c r="A469" s="27"/>
      <c r="B469" s="27"/>
      <c r="C469" s="27"/>
      <c r="D469" s="27"/>
      <c r="E469" s="27"/>
      <c r="F469" s="27"/>
      <c r="G469" s="27"/>
      <c r="H469" s="102"/>
      <c r="I469" s="27"/>
      <c r="J469" s="27"/>
    </row>
    <row r="470" spans="1:10">
      <c r="A470" s="27"/>
      <c r="B470" s="27"/>
      <c r="C470" s="27"/>
      <c r="D470" s="27"/>
      <c r="E470" s="27"/>
      <c r="F470" s="27"/>
      <c r="G470" s="27"/>
      <c r="H470" s="102"/>
      <c r="I470" s="27"/>
      <c r="J470" s="27"/>
    </row>
    <row r="471" spans="1:10">
      <c r="A471" s="27"/>
      <c r="B471" s="27"/>
      <c r="C471" s="27"/>
      <c r="D471" s="27"/>
      <c r="E471" s="27"/>
      <c r="F471" s="27"/>
      <c r="G471" s="27"/>
      <c r="H471" s="102"/>
      <c r="I471" s="27"/>
      <c r="J471" s="27"/>
    </row>
    <row r="472" spans="1:10">
      <c r="A472" s="27"/>
      <c r="B472" s="27"/>
      <c r="C472" s="27"/>
      <c r="D472" s="27"/>
      <c r="E472" s="27"/>
      <c r="F472" s="27"/>
      <c r="G472" s="27"/>
      <c r="H472" s="102"/>
      <c r="I472" s="27"/>
      <c r="J472" s="27"/>
    </row>
    <row r="473" spans="1:10">
      <c r="A473" s="27"/>
      <c r="B473" s="27"/>
      <c r="C473" s="27"/>
      <c r="D473" s="27"/>
      <c r="E473" s="27"/>
      <c r="F473" s="27"/>
      <c r="G473" s="27"/>
      <c r="H473" s="102"/>
      <c r="I473" s="27"/>
      <c r="J473" s="27"/>
    </row>
    <row r="474" spans="1:10">
      <c r="A474" s="27"/>
      <c r="B474" s="27"/>
      <c r="C474" s="27"/>
      <c r="D474" s="27"/>
      <c r="E474" s="27"/>
      <c r="F474" s="27"/>
      <c r="G474" s="27"/>
      <c r="H474" s="102"/>
      <c r="I474" s="27"/>
      <c r="J474" s="27"/>
    </row>
    <row r="475" spans="1:10">
      <c r="A475" s="27"/>
      <c r="B475" s="27"/>
      <c r="C475" s="27"/>
      <c r="D475" s="27"/>
      <c r="E475" s="27"/>
      <c r="F475" s="27"/>
      <c r="G475" s="27"/>
      <c r="H475" s="102"/>
      <c r="I475" s="27"/>
      <c r="J475" s="27"/>
    </row>
    <row r="476" spans="1:10">
      <c r="A476" s="27"/>
      <c r="B476" s="27"/>
      <c r="C476" s="27"/>
      <c r="D476" s="27"/>
      <c r="E476" s="27"/>
      <c r="F476" s="27"/>
      <c r="G476" s="27"/>
      <c r="H476" s="102"/>
      <c r="I476" s="27"/>
      <c r="J476" s="27"/>
    </row>
    <row r="477" spans="1:10">
      <c r="A477" s="27"/>
      <c r="B477" s="27"/>
      <c r="C477" s="27"/>
      <c r="D477" s="27"/>
      <c r="E477" s="27"/>
      <c r="F477" s="27"/>
      <c r="G477" s="27"/>
      <c r="H477" s="102"/>
      <c r="I477" s="27"/>
      <c r="J477" s="27"/>
    </row>
    <row r="478" spans="1:10">
      <c r="A478" s="27"/>
      <c r="B478" s="27"/>
      <c r="C478" s="27"/>
      <c r="D478" s="27"/>
      <c r="E478" s="27"/>
      <c r="F478" s="27"/>
      <c r="G478" s="27"/>
      <c r="H478" s="102"/>
      <c r="I478" s="27"/>
      <c r="J478" s="27"/>
    </row>
    <row r="479" spans="1:10">
      <c r="A479" s="27"/>
      <c r="B479" s="27"/>
      <c r="C479" s="27"/>
      <c r="D479" s="27"/>
      <c r="E479" s="27"/>
      <c r="F479" s="27"/>
      <c r="G479" s="27"/>
      <c r="H479" s="102"/>
      <c r="I479" s="27"/>
      <c r="J479" s="27"/>
    </row>
    <row r="480" spans="1:10">
      <c r="A480" s="27"/>
      <c r="B480" s="27"/>
      <c r="C480" s="27"/>
      <c r="D480" s="27"/>
      <c r="E480" s="27"/>
      <c r="F480" s="27"/>
      <c r="G480" s="27"/>
      <c r="H480" s="102"/>
      <c r="I480" s="27"/>
      <c r="J480" s="27"/>
    </row>
    <row r="481" spans="1:10">
      <c r="A481" s="27"/>
      <c r="B481" s="27"/>
      <c r="C481" s="27"/>
      <c r="D481" s="27"/>
      <c r="E481" s="27"/>
      <c r="F481" s="27"/>
      <c r="G481" s="27"/>
      <c r="H481" s="102"/>
      <c r="I481" s="27"/>
      <c r="J481" s="27"/>
    </row>
    <row r="482" spans="1:10">
      <c r="A482" s="27"/>
      <c r="B482" s="27"/>
      <c r="C482" s="27"/>
      <c r="D482" s="27"/>
      <c r="E482" s="27"/>
      <c r="F482" s="27"/>
      <c r="G482" s="27"/>
      <c r="H482" s="102"/>
      <c r="I482" s="27"/>
      <c r="J482" s="27"/>
    </row>
    <row r="483" spans="1:10">
      <c r="A483" s="27"/>
      <c r="B483" s="27"/>
      <c r="C483" s="27"/>
      <c r="D483" s="27"/>
      <c r="E483" s="27"/>
      <c r="F483" s="27"/>
      <c r="G483" s="27"/>
      <c r="H483" s="102"/>
      <c r="I483" s="27"/>
      <c r="J483" s="27"/>
    </row>
    <row r="484" spans="1:10">
      <c r="A484" s="27"/>
      <c r="B484" s="27"/>
      <c r="C484" s="27"/>
      <c r="D484" s="27"/>
      <c r="E484" s="27"/>
      <c r="F484" s="27"/>
      <c r="G484" s="27"/>
      <c r="H484" s="102"/>
      <c r="I484" s="27"/>
      <c r="J484" s="27"/>
    </row>
    <row r="485" spans="1:10">
      <c r="A485" s="27"/>
      <c r="B485" s="27"/>
      <c r="C485" s="27"/>
      <c r="D485" s="27"/>
      <c r="E485" s="27"/>
      <c r="F485" s="27"/>
      <c r="G485" s="27"/>
      <c r="H485" s="102"/>
      <c r="I485" s="27"/>
      <c r="J485" s="27"/>
    </row>
    <row r="486" spans="1:10">
      <c r="A486" s="27"/>
      <c r="B486" s="27"/>
      <c r="C486" s="27"/>
      <c r="D486" s="27"/>
      <c r="E486" s="27"/>
      <c r="F486" s="27"/>
      <c r="G486" s="27"/>
      <c r="H486" s="102"/>
      <c r="I486" s="27"/>
      <c r="J486" s="27"/>
    </row>
    <row r="487" spans="1:10">
      <c r="A487" s="27"/>
      <c r="B487" s="27"/>
      <c r="C487" s="27"/>
      <c r="D487" s="27"/>
      <c r="E487" s="27"/>
      <c r="F487" s="27"/>
      <c r="G487" s="27"/>
      <c r="H487" s="102"/>
      <c r="I487" s="27"/>
      <c r="J487" s="27"/>
    </row>
    <row r="488" spans="1:10">
      <c r="A488" s="27"/>
      <c r="B488" s="27"/>
      <c r="C488" s="27"/>
      <c r="D488" s="27"/>
      <c r="E488" s="27"/>
      <c r="F488" s="27"/>
      <c r="G488" s="27"/>
      <c r="H488" s="102"/>
      <c r="I488" s="27"/>
      <c r="J488" s="27"/>
    </row>
    <row r="489" spans="1:10">
      <c r="A489" s="27"/>
      <c r="B489" s="27"/>
      <c r="C489" s="27"/>
      <c r="D489" s="27"/>
      <c r="E489" s="27"/>
      <c r="F489" s="27"/>
      <c r="G489" s="27"/>
      <c r="H489" s="102"/>
      <c r="I489" s="27"/>
      <c r="J489" s="27"/>
    </row>
    <row r="490" spans="1:10">
      <c r="A490" s="27"/>
      <c r="B490" s="27"/>
      <c r="C490" s="27"/>
      <c r="D490" s="27"/>
      <c r="E490" s="27"/>
      <c r="F490" s="27"/>
      <c r="G490" s="27"/>
      <c r="H490" s="102"/>
      <c r="I490" s="27"/>
      <c r="J490" s="27"/>
    </row>
    <row r="491" spans="1:10">
      <c r="A491" s="27"/>
      <c r="B491" s="27"/>
      <c r="C491" s="27"/>
      <c r="D491" s="27"/>
      <c r="E491" s="27"/>
      <c r="F491" s="27"/>
      <c r="G491" s="27"/>
      <c r="H491" s="102"/>
      <c r="I491" s="27"/>
      <c r="J491" s="27"/>
    </row>
    <row r="492" spans="1:10">
      <c r="A492" s="27"/>
      <c r="B492" s="27"/>
      <c r="C492" s="27"/>
      <c r="D492" s="27"/>
      <c r="E492" s="27"/>
      <c r="F492" s="27"/>
      <c r="G492" s="27"/>
      <c r="H492" s="102"/>
      <c r="I492" s="27"/>
      <c r="J492" s="27"/>
    </row>
    <row r="493" spans="1:10">
      <c r="A493" s="27"/>
      <c r="B493" s="27"/>
      <c r="C493" s="27"/>
      <c r="D493" s="27"/>
      <c r="E493" s="27"/>
      <c r="F493" s="27"/>
      <c r="G493" s="27"/>
      <c r="H493" s="102"/>
      <c r="I493" s="27"/>
      <c r="J493" s="27"/>
    </row>
    <row r="494" spans="1:10">
      <c r="A494" s="27"/>
      <c r="B494" s="27"/>
      <c r="C494" s="27"/>
      <c r="D494" s="27"/>
      <c r="E494" s="27"/>
      <c r="F494" s="27"/>
      <c r="G494" s="27"/>
      <c r="H494" s="102"/>
      <c r="I494" s="27"/>
      <c r="J494" s="27"/>
    </row>
    <row r="495" spans="1:10">
      <c r="A495" s="27"/>
      <c r="B495" s="27"/>
      <c r="C495" s="27"/>
      <c r="D495" s="27"/>
      <c r="E495" s="27"/>
      <c r="F495" s="27"/>
      <c r="G495" s="27"/>
      <c r="H495" s="102"/>
      <c r="I495" s="27"/>
      <c r="J495" s="27"/>
    </row>
    <row r="496" spans="1:10">
      <c r="A496" s="27"/>
      <c r="B496" s="27"/>
      <c r="C496" s="27"/>
      <c r="D496" s="27"/>
      <c r="E496" s="27"/>
      <c r="F496" s="27"/>
      <c r="G496" s="27"/>
      <c r="H496" s="102"/>
      <c r="I496" s="27"/>
      <c r="J496" s="27"/>
    </row>
    <row r="497" spans="1:10">
      <c r="A497" s="27"/>
      <c r="B497" s="27"/>
      <c r="C497" s="27"/>
      <c r="D497" s="27"/>
      <c r="E497" s="27"/>
      <c r="F497" s="27"/>
      <c r="G497" s="27"/>
      <c r="H497" s="102"/>
      <c r="I497" s="27"/>
      <c r="J497" s="27"/>
    </row>
    <row r="498" spans="1:10">
      <c r="A498" s="27"/>
      <c r="B498" s="27"/>
      <c r="C498" s="27"/>
      <c r="D498" s="27"/>
      <c r="E498" s="27"/>
      <c r="F498" s="27"/>
      <c r="G498" s="27"/>
      <c r="H498" s="102"/>
      <c r="I498" s="27"/>
      <c r="J498" s="27"/>
    </row>
    <row r="499" spans="1:10">
      <c r="A499" s="27"/>
      <c r="B499" s="27"/>
      <c r="C499" s="27"/>
      <c r="D499" s="27"/>
      <c r="E499" s="27"/>
      <c r="F499" s="27"/>
      <c r="G499" s="27"/>
      <c r="H499" s="102"/>
      <c r="I499" s="27"/>
      <c r="J499" s="27"/>
    </row>
    <row r="500" spans="1:10">
      <c r="A500" s="27"/>
      <c r="B500" s="27"/>
      <c r="C500" s="27"/>
      <c r="D500" s="27"/>
      <c r="E500" s="27"/>
      <c r="F500" s="27"/>
      <c r="G500" s="27"/>
      <c r="H500" s="102"/>
      <c r="I500" s="27"/>
      <c r="J500" s="27"/>
    </row>
    <row r="501" spans="1:10">
      <c r="A501" s="27"/>
      <c r="B501" s="27"/>
      <c r="C501" s="27"/>
      <c r="D501" s="27"/>
      <c r="E501" s="27"/>
      <c r="F501" s="27"/>
      <c r="G501" s="27"/>
      <c r="H501" s="102"/>
      <c r="I501" s="27"/>
      <c r="J501" s="27"/>
    </row>
    <row r="502" spans="1:10">
      <c r="A502" s="27"/>
      <c r="B502" s="27"/>
      <c r="C502" s="27"/>
      <c r="D502" s="27"/>
      <c r="E502" s="27"/>
      <c r="F502" s="27"/>
      <c r="G502" s="27"/>
      <c r="H502" s="102"/>
      <c r="I502" s="27"/>
      <c r="J502" s="27"/>
    </row>
    <row r="503" spans="1:10">
      <c r="A503" s="27"/>
      <c r="B503" s="27"/>
      <c r="C503" s="27"/>
      <c r="D503" s="27"/>
      <c r="E503" s="27"/>
      <c r="F503" s="27"/>
      <c r="G503" s="27"/>
      <c r="H503" s="102"/>
      <c r="I503" s="27"/>
      <c r="J503" s="27"/>
    </row>
    <row r="504" spans="1:10">
      <c r="A504" s="27"/>
      <c r="B504" s="27"/>
      <c r="C504" s="27"/>
      <c r="D504" s="27"/>
      <c r="E504" s="27"/>
      <c r="F504" s="27"/>
      <c r="G504" s="27"/>
      <c r="H504" s="102"/>
      <c r="I504" s="27"/>
      <c r="J504" s="27"/>
    </row>
    <row r="505" spans="1:10">
      <c r="A505" s="27"/>
      <c r="B505" s="27"/>
      <c r="C505" s="27"/>
      <c r="D505" s="27"/>
      <c r="E505" s="27"/>
      <c r="F505" s="27"/>
      <c r="G505" s="27"/>
      <c r="H505" s="102"/>
      <c r="I505" s="27"/>
      <c r="J505" s="27"/>
    </row>
    <row r="506" spans="1:10">
      <c r="A506" s="27"/>
      <c r="B506" s="27"/>
      <c r="C506" s="27"/>
      <c r="D506" s="27"/>
      <c r="E506" s="27"/>
      <c r="F506" s="27"/>
      <c r="G506" s="27"/>
      <c r="H506" s="102"/>
      <c r="I506" s="27"/>
      <c r="J506" s="27"/>
    </row>
    <row r="507" spans="1:10">
      <c r="A507" s="27"/>
      <c r="B507" s="27"/>
      <c r="C507" s="27"/>
      <c r="D507" s="27"/>
      <c r="E507" s="27"/>
      <c r="F507" s="27"/>
      <c r="G507" s="27"/>
      <c r="H507" s="102"/>
      <c r="I507" s="27"/>
      <c r="J507" s="27"/>
    </row>
    <row r="508" spans="1:10">
      <c r="A508" s="27"/>
      <c r="B508" s="27"/>
      <c r="C508" s="27"/>
      <c r="D508" s="27"/>
      <c r="E508" s="27"/>
      <c r="F508" s="27"/>
      <c r="G508" s="27"/>
      <c r="H508" s="102"/>
      <c r="I508" s="27"/>
      <c r="J508" s="27"/>
    </row>
    <row r="509" spans="1:10">
      <c r="A509" s="27"/>
      <c r="B509" s="27"/>
      <c r="C509" s="27"/>
      <c r="D509" s="27"/>
      <c r="E509" s="27"/>
      <c r="F509" s="27"/>
      <c r="G509" s="27"/>
      <c r="H509" s="102"/>
      <c r="I509" s="27"/>
      <c r="J509" s="27"/>
    </row>
    <row r="510" spans="1:10">
      <c r="A510" s="27"/>
      <c r="B510" s="27"/>
      <c r="C510" s="27"/>
      <c r="D510" s="27"/>
      <c r="E510" s="27"/>
      <c r="F510" s="27"/>
      <c r="G510" s="27"/>
      <c r="H510" s="102"/>
      <c r="I510" s="27"/>
      <c r="J510" s="27"/>
    </row>
    <row r="511" spans="1:10">
      <c r="A511" s="27"/>
      <c r="B511" s="27"/>
      <c r="C511" s="27"/>
      <c r="D511" s="27"/>
      <c r="E511" s="27"/>
      <c r="F511" s="27"/>
      <c r="G511" s="27"/>
      <c r="H511" s="102"/>
      <c r="I511" s="27"/>
      <c r="J511" s="27"/>
    </row>
    <row r="512" spans="1:10">
      <c r="A512" s="27"/>
      <c r="B512" s="27"/>
      <c r="C512" s="27"/>
      <c r="D512" s="27"/>
      <c r="E512" s="27"/>
      <c r="F512" s="27"/>
      <c r="G512" s="27"/>
      <c r="H512" s="102"/>
      <c r="I512" s="27"/>
      <c r="J512" s="27"/>
    </row>
    <row r="513" spans="1:10">
      <c r="A513" s="27"/>
      <c r="B513" s="27"/>
      <c r="C513" s="27"/>
      <c r="D513" s="27"/>
      <c r="E513" s="27"/>
      <c r="F513" s="27"/>
      <c r="G513" s="27"/>
      <c r="H513" s="102"/>
      <c r="I513" s="27"/>
      <c r="J513" s="27"/>
    </row>
    <row r="514" spans="1:10">
      <c r="A514" s="27"/>
      <c r="B514" s="27"/>
      <c r="C514" s="27"/>
      <c r="D514" s="27"/>
      <c r="E514" s="27"/>
      <c r="F514" s="27"/>
      <c r="G514" s="27"/>
      <c r="H514" s="102"/>
      <c r="I514" s="27"/>
      <c r="J514" s="27"/>
    </row>
    <row r="515" spans="1:10">
      <c r="A515" s="27"/>
      <c r="B515" s="27"/>
      <c r="C515" s="27"/>
      <c r="D515" s="27"/>
      <c r="E515" s="27"/>
      <c r="F515" s="27"/>
      <c r="G515" s="27"/>
      <c r="H515" s="102"/>
      <c r="I515" s="27"/>
      <c r="J515" s="27"/>
    </row>
    <row r="516" spans="1:10">
      <c r="A516" s="27"/>
      <c r="B516" s="27"/>
      <c r="C516" s="27"/>
      <c r="D516" s="27"/>
      <c r="E516" s="27"/>
      <c r="F516" s="27"/>
      <c r="G516" s="27"/>
      <c r="H516" s="102"/>
      <c r="I516" s="27"/>
      <c r="J516" s="27"/>
    </row>
    <row r="517" spans="1:10">
      <c r="A517" s="27"/>
      <c r="B517" s="27"/>
      <c r="C517" s="27"/>
      <c r="D517" s="27"/>
      <c r="E517" s="27"/>
      <c r="F517" s="27"/>
      <c r="G517" s="27"/>
      <c r="H517" s="102"/>
      <c r="I517" s="27"/>
      <c r="J517" s="27"/>
    </row>
    <row r="518" spans="1:10">
      <c r="A518" s="27"/>
      <c r="B518" s="27"/>
      <c r="C518" s="27"/>
      <c r="D518" s="27"/>
      <c r="E518" s="27"/>
      <c r="F518" s="27"/>
      <c r="G518" s="27"/>
      <c r="H518" s="102"/>
      <c r="I518" s="27"/>
      <c r="J518" s="27"/>
    </row>
    <row r="519" spans="1:10">
      <c r="A519" s="27"/>
      <c r="B519" s="27"/>
      <c r="C519" s="27"/>
      <c r="D519" s="27"/>
      <c r="E519" s="27"/>
      <c r="F519" s="27"/>
      <c r="G519" s="27"/>
      <c r="H519" s="102"/>
      <c r="I519" s="27"/>
      <c r="J519" s="27"/>
    </row>
    <row r="520" spans="1:10">
      <c r="A520" s="27"/>
      <c r="B520" s="27"/>
      <c r="C520" s="27"/>
      <c r="D520" s="27"/>
      <c r="E520" s="27"/>
      <c r="F520" s="27"/>
      <c r="G520" s="27"/>
      <c r="H520" s="102"/>
      <c r="I520" s="27"/>
      <c r="J520" s="27"/>
    </row>
    <row r="521" spans="1:10">
      <c r="A521" s="27"/>
      <c r="B521" s="27"/>
      <c r="C521" s="27"/>
      <c r="D521" s="27"/>
      <c r="E521" s="27"/>
      <c r="F521" s="27"/>
      <c r="G521" s="27"/>
      <c r="H521" s="102"/>
      <c r="I521" s="27"/>
      <c r="J521" s="27"/>
    </row>
    <row r="522" spans="1:10">
      <c r="A522" s="27"/>
      <c r="B522" s="27"/>
      <c r="C522" s="27"/>
      <c r="D522" s="27"/>
      <c r="E522" s="27"/>
      <c r="F522" s="27"/>
      <c r="G522" s="27"/>
      <c r="H522" s="102"/>
      <c r="I522" s="27"/>
      <c r="J522" s="27"/>
    </row>
    <row r="523" spans="1:10">
      <c r="A523" s="27"/>
      <c r="B523" s="27"/>
      <c r="C523" s="27"/>
      <c r="D523" s="27"/>
      <c r="E523" s="27"/>
      <c r="F523" s="27"/>
      <c r="G523" s="27"/>
      <c r="H523" s="102"/>
      <c r="I523" s="27"/>
      <c r="J523" s="27"/>
    </row>
    <row r="524" spans="1:10">
      <c r="A524" s="27"/>
      <c r="B524" s="27"/>
      <c r="C524" s="27"/>
      <c r="D524" s="27"/>
      <c r="E524" s="27"/>
      <c r="F524" s="27"/>
      <c r="G524" s="27"/>
      <c r="H524" s="102"/>
      <c r="I524" s="27"/>
      <c r="J524" s="27"/>
    </row>
    <row r="525" spans="1:10">
      <c r="A525" s="27"/>
      <c r="B525" s="27"/>
      <c r="C525" s="27"/>
      <c r="D525" s="27"/>
      <c r="E525" s="27"/>
      <c r="F525" s="27"/>
      <c r="G525" s="27"/>
      <c r="H525" s="102"/>
      <c r="I525" s="27"/>
      <c r="J525" s="27"/>
    </row>
    <row r="526" spans="1:10">
      <c r="A526" s="27"/>
      <c r="B526" s="27"/>
      <c r="C526" s="27"/>
      <c r="D526" s="27"/>
      <c r="E526" s="27"/>
      <c r="F526" s="27"/>
      <c r="G526" s="27"/>
      <c r="H526" s="102"/>
      <c r="I526" s="27"/>
      <c r="J526" s="27"/>
    </row>
    <row r="527" spans="1:10">
      <c r="A527" s="27"/>
      <c r="B527" s="27"/>
      <c r="C527" s="27"/>
      <c r="D527" s="27"/>
      <c r="E527" s="27"/>
      <c r="F527" s="27"/>
      <c r="G527" s="27"/>
      <c r="H527" s="102"/>
      <c r="I527" s="27"/>
      <c r="J527" s="27"/>
    </row>
    <row r="528" spans="1:10">
      <c r="A528" s="27"/>
      <c r="B528" s="27"/>
      <c r="C528" s="27"/>
      <c r="D528" s="27"/>
      <c r="E528" s="27"/>
      <c r="F528" s="27"/>
      <c r="G528" s="27"/>
      <c r="H528" s="102"/>
      <c r="I528" s="27"/>
      <c r="J528" s="27"/>
    </row>
    <row r="529" spans="1:10">
      <c r="A529" s="27"/>
      <c r="B529" s="27"/>
      <c r="C529" s="27"/>
      <c r="D529" s="27"/>
      <c r="E529" s="27"/>
      <c r="F529" s="27"/>
      <c r="G529" s="27"/>
      <c r="H529" s="102"/>
      <c r="I529" s="27"/>
      <c r="J529" s="27"/>
    </row>
    <row r="530" spans="1:10">
      <c r="A530" s="27"/>
      <c r="B530" s="27"/>
      <c r="C530" s="27"/>
      <c r="D530" s="27"/>
      <c r="E530" s="27"/>
      <c r="F530" s="27"/>
      <c r="G530" s="27"/>
      <c r="H530" s="102"/>
      <c r="I530" s="27"/>
      <c r="J530" s="27"/>
    </row>
    <row r="531" spans="1:10">
      <c r="A531" s="27"/>
      <c r="B531" s="27"/>
      <c r="C531" s="27"/>
      <c r="D531" s="27"/>
      <c r="E531" s="27"/>
      <c r="F531" s="27"/>
      <c r="G531" s="27"/>
      <c r="H531" s="102"/>
      <c r="I531" s="27"/>
      <c r="J531" s="27"/>
    </row>
    <row r="532" spans="1:10">
      <c r="A532" s="27"/>
      <c r="B532" s="27"/>
      <c r="C532" s="27"/>
      <c r="D532" s="27"/>
      <c r="E532" s="27"/>
      <c r="F532" s="27"/>
      <c r="G532" s="27"/>
      <c r="H532" s="102"/>
      <c r="I532" s="27"/>
      <c r="J532" s="27"/>
    </row>
    <row r="533" spans="1:10">
      <c r="A533" s="27"/>
      <c r="B533" s="27"/>
      <c r="C533" s="27"/>
      <c r="D533" s="27"/>
      <c r="E533" s="27"/>
      <c r="F533" s="27"/>
      <c r="G533" s="27"/>
      <c r="H533" s="102"/>
      <c r="I533" s="27"/>
      <c r="J533" s="27"/>
    </row>
    <row r="534" spans="1:10">
      <c r="A534" s="27"/>
      <c r="B534" s="27"/>
      <c r="C534" s="27"/>
      <c r="D534" s="27"/>
      <c r="E534" s="27"/>
      <c r="F534" s="27"/>
      <c r="G534" s="27"/>
      <c r="H534" s="102"/>
      <c r="I534" s="27"/>
      <c r="J534" s="27"/>
    </row>
    <row r="535" spans="1:10">
      <c r="A535" s="27"/>
      <c r="B535" s="27"/>
      <c r="C535" s="27"/>
      <c r="D535" s="27"/>
      <c r="E535" s="27"/>
      <c r="F535" s="27"/>
      <c r="G535" s="27"/>
      <c r="H535" s="102"/>
      <c r="I535" s="27"/>
      <c r="J535" s="27"/>
    </row>
    <row r="536" spans="1:10">
      <c r="A536" s="27"/>
      <c r="B536" s="27"/>
      <c r="C536" s="27"/>
      <c r="D536" s="27"/>
      <c r="E536" s="27"/>
      <c r="F536" s="27"/>
      <c r="G536" s="27"/>
      <c r="H536" s="102"/>
      <c r="I536" s="27"/>
      <c r="J536" s="27"/>
    </row>
    <row r="537" spans="1:10">
      <c r="A537" s="27"/>
      <c r="B537" s="27"/>
      <c r="C537" s="27"/>
      <c r="D537" s="27"/>
      <c r="E537" s="27"/>
      <c r="F537" s="27"/>
      <c r="G537" s="27"/>
      <c r="H537" s="102"/>
      <c r="I537" s="27"/>
      <c r="J537" s="27"/>
    </row>
    <row r="538" spans="1:10">
      <c r="A538" s="27"/>
      <c r="B538" s="27"/>
      <c r="C538" s="27"/>
      <c r="D538" s="27"/>
      <c r="E538" s="27"/>
      <c r="F538" s="27"/>
      <c r="G538" s="27"/>
      <c r="H538" s="102"/>
      <c r="I538" s="27"/>
      <c r="J538" s="27"/>
    </row>
    <row r="539" spans="1:10">
      <c r="A539" s="27"/>
      <c r="B539" s="27"/>
      <c r="C539" s="27"/>
      <c r="D539" s="27"/>
      <c r="E539" s="27"/>
      <c r="F539" s="27"/>
      <c r="G539" s="27"/>
      <c r="H539" s="102"/>
      <c r="I539" s="27"/>
      <c r="J539" s="27"/>
    </row>
    <row r="540" spans="1:10">
      <c r="A540" s="27"/>
      <c r="B540" s="27"/>
      <c r="C540" s="27"/>
      <c r="D540" s="27"/>
      <c r="E540" s="27"/>
      <c r="F540" s="27"/>
      <c r="G540" s="27"/>
      <c r="H540" s="102"/>
      <c r="I540" s="27"/>
      <c r="J540" s="27"/>
    </row>
    <row r="541" spans="1:10">
      <c r="A541" s="27"/>
      <c r="B541" s="27"/>
      <c r="C541" s="27"/>
      <c r="D541" s="27"/>
      <c r="E541" s="27"/>
      <c r="F541" s="27"/>
      <c r="G541" s="27"/>
      <c r="H541" s="102"/>
      <c r="I541" s="27"/>
      <c r="J541" s="27"/>
    </row>
    <row r="542" spans="1:10">
      <c r="A542" s="27"/>
      <c r="B542" s="27"/>
      <c r="C542" s="27"/>
      <c r="D542" s="27"/>
      <c r="E542" s="27"/>
      <c r="F542" s="27"/>
      <c r="G542" s="27"/>
      <c r="H542" s="102"/>
      <c r="I542" s="27"/>
      <c r="J542" s="27"/>
    </row>
    <row r="543" spans="1:10">
      <c r="A543" s="27"/>
      <c r="B543" s="27"/>
      <c r="C543" s="27"/>
      <c r="D543" s="27"/>
      <c r="E543" s="27"/>
      <c r="F543" s="27"/>
      <c r="G543" s="27"/>
      <c r="H543" s="102"/>
      <c r="I543" s="27"/>
      <c r="J543" s="27"/>
    </row>
    <row r="544" spans="1:10">
      <c r="A544" s="27"/>
      <c r="B544" s="27"/>
      <c r="C544" s="27"/>
      <c r="D544" s="27"/>
      <c r="E544" s="27"/>
      <c r="F544" s="27"/>
      <c r="G544" s="27"/>
      <c r="H544" s="102"/>
      <c r="I544" s="27"/>
      <c r="J544" s="27"/>
    </row>
    <row r="545" spans="1:10">
      <c r="A545" s="27"/>
      <c r="B545" s="27"/>
      <c r="C545" s="27"/>
      <c r="D545" s="27"/>
      <c r="E545" s="27"/>
      <c r="F545" s="27"/>
      <c r="G545" s="27"/>
      <c r="H545" s="102"/>
      <c r="I545" s="27"/>
      <c r="J545" s="27"/>
    </row>
    <row r="546" spans="1:10">
      <c r="A546" s="27"/>
      <c r="B546" s="27"/>
      <c r="C546" s="27"/>
      <c r="D546" s="27"/>
      <c r="E546" s="27"/>
      <c r="F546" s="27"/>
      <c r="G546" s="27"/>
      <c r="H546" s="102"/>
      <c r="I546" s="27"/>
      <c r="J546" s="27"/>
    </row>
    <row r="547" spans="1:10">
      <c r="A547" s="27"/>
      <c r="B547" s="27"/>
      <c r="C547" s="27"/>
      <c r="D547" s="27"/>
      <c r="E547" s="27"/>
      <c r="F547" s="27"/>
      <c r="G547" s="27"/>
      <c r="H547" s="102"/>
      <c r="I547" s="27"/>
      <c r="J547" s="27"/>
    </row>
    <row r="548" spans="1:10">
      <c r="A548" s="27"/>
      <c r="B548" s="27"/>
      <c r="C548" s="27"/>
      <c r="D548" s="27"/>
      <c r="E548" s="27"/>
      <c r="F548" s="27"/>
      <c r="G548" s="27"/>
      <c r="H548" s="102"/>
      <c r="I548" s="27"/>
      <c r="J548" s="27"/>
    </row>
    <row r="549" spans="1:10">
      <c r="A549" s="27"/>
      <c r="B549" s="27"/>
      <c r="C549" s="27"/>
      <c r="D549" s="27"/>
      <c r="E549" s="27"/>
      <c r="F549" s="27"/>
      <c r="G549" s="27"/>
      <c r="H549" s="102"/>
      <c r="I549" s="27"/>
      <c r="J549" s="27"/>
    </row>
    <row r="550" spans="1:10">
      <c r="A550" s="27"/>
      <c r="B550" s="27"/>
      <c r="C550" s="27"/>
      <c r="D550" s="27"/>
      <c r="E550" s="27"/>
      <c r="F550" s="27"/>
      <c r="G550" s="27"/>
      <c r="H550" s="102"/>
      <c r="I550" s="27"/>
      <c r="J550" s="27"/>
    </row>
    <row r="551" spans="1:10">
      <c r="A551" s="27"/>
      <c r="B551" s="27"/>
      <c r="C551" s="27"/>
      <c r="D551" s="27"/>
      <c r="E551" s="27"/>
      <c r="F551" s="27"/>
      <c r="G551" s="27"/>
      <c r="H551" s="102"/>
      <c r="I551" s="27"/>
      <c r="J551" s="27"/>
    </row>
    <row r="552" spans="1:10">
      <c r="A552" s="27"/>
      <c r="B552" s="27"/>
      <c r="C552" s="27"/>
      <c r="D552" s="27"/>
      <c r="E552" s="27"/>
      <c r="F552" s="27"/>
      <c r="G552" s="27"/>
      <c r="H552" s="102"/>
      <c r="I552" s="27"/>
      <c r="J552" s="27"/>
    </row>
    <row r="553" spans="1:10">
      <c r="A553" s="27"/>
      <c r="B553" s="27"/>
      <c r="C553" s="27"/>
      <c r="D553" s="27"/>
      <c r="E553" s="27"/>
      <c r="F553" s="27"/>
      <c r="G553" s="27"/>
      <c r="H553" s="102"/>
      <c r="I553" s="27"/>
      <c r="J553" s="27"/>
    </row>
    <row r="554" spans="1:10">
      <c r="A554" s="27"/>
      <c r="B554" s="27"/>
      <c r="C554" s="27"/>
      <c r="D554" s="27"/>
      <c r="E554" s="27"/>
      <c r="F554" s="27"/>
      <c r="G554" s="27"/>
      <c r="H554" s="102"/>
      <c r="I554" s="27"/>
      <c r="J554" s="27"/>
    </row>
    <row r="555" spans="1:10">
      <c r="A555" s="27"/>
      <c r="B555" s="27"/>
      <c r="C555" s="27"/>
      <c r="D555" s="27"/>
      <c r="E555" s="27"/>
      <c r="F555" s="27"/>
      <c r="G555" s="27"/>
      <c r="H555" s="102"/>
      <c r="I555" s="27"/>
      <c r="J555" s="27"/>
    </row>
    <row r="556" spans="1:10">
      <c r="A556" s="27"/>
      <c r="B556" s="27"/>
      <c r="C556" s="27"/>
      <c r="D556" s="27"/>
      <c r="E556" s="27"/>
      <c r="F556" s="27"/>
      <c r="G556" s="27"/>
      <c r="H556" s="102"/>
      <c r="I556" s="27"/>
      <c r="J556" s="27"/>
    </row>
    <row r="557" spans="1:10">
      <c r="A557" s="27"/>
      <c r="B557" s="27"/>
      <c r="C557" s="27"/>
      <c r="D557" s="27"/>
      <c r="E557" s="27"/>
      <c r="F557" s="27"/>
      <c r="G557" s="27"/>
      <c r="H557" s="102"/>
      <c r="I557" s="27"/>
      <c r="J557" s="27"/>
    </row>
    <row r="558" spans="1:10">
      <c r="A558" s="27"/>
      <c r="B558" s="27"/>
      <c r="C558" s="27"/>
      <c r="D558" s="27"/>
      <c r="E558" s="27"/>
      <c r="F558" s="27"/>
      <c r="G558" s="27"/>
      <c r="H558" s="102"/>
      <c r="I558" s="27"/>
      <c r="J558" s="27"/>
    </row>
    <row r="559" spans="1:10">
      <c r="A559" s="27"/>
      <c r="B559" s="27"/>
      <c r="C559" s="27"/>
      <c r="D559" s="27"/>
      <c r="E559" s="27"/>
      <c r="F559" s="27"/>
      <c r="G559" s="27"/>
      <c r="H559" s="102"/>
      <c r="I559" s="27"/>
      <c r="J559" s="27"/>
    </row>
    <row r="560" spans="1:10">
      <c r="A560" s="27"/>
      <c r="B560" s="27"/>
      <c r="C560" s="27"/>
      <c r="D560" s="27"/>
      <c r="E560" s="27"/>
      <c r="F560" s="27"/>
      <c r="G560" s="27"/>
      <c r="H560" s="102"/>
      <c r="I560" s="27"/>
      <c r="J560" s="27"/>
    </row>
    <row r="561" spans="1:10">
      <c r="A561" s="27"/>
      <c r="B561" s="27"/>
      <c r="C561" s="27"/>
      <c r="D561" s="27"/>
      <c r="E561" s="27"/>
      <c r="F561" s="27"/>
      <c r="G561" s="27"/>
      <c r="H561" s="102"/>
      <c r="I561" s="27"/>
      <c r="J561" s="27"/>
    </row>
    <row r="562" spans="1:10">
      <c r="A562" s="27"/>
      <c r="B562" s="27"/>
      <c r="C562" s="27"/>
      <c r="D562" s="27"/>
      <c r="E562" s="27"/>
      <c r="F562" s="27"/>
      <c r="G562" s="27"/>
      <c r="H562" s="102"/>
      <c r="I562" s="27"/>
      <c r="J562" s="27"/>
    </row>
    <row r="563" spans="1:10">
      <c r="A563" s="27"/>
      <c r="B563" s="27"/>
      <c r="C563" s="27"/>
      <c r="D563" s="27"/>
      <c r="E563" s="27"/>
      <c r="F563" s="27"/>
      <c r="G563" s="27"/>
      <c r="H563" s="102"/>
      <c r="I563" s="27"/>
      <c r="J563" s="27"/>
    </row>
    <row r="564" spans="1:10">
      <c r="A564" s="27"/>
      <c r="B564" s="27"/>
      <c r="C564" s="27"/>
      <c r="D564" s="27"/>
      <c r="E564" s="27"/>
      <c r="F564" s="27"/>
      <c r="G564" s="27"/>
      <c r="H564" s="102"/>
      <c r="I564" s="27"/>
      <c r="J564" s="27"/>
    </row>
    <row r="565" spans="1:10">
      <c r="A565" s="27"/>
      <c r="B565" s="27"/>
      <c r="C565" s="27"/>
      <c r="D565" s="27"/>
      <c r="E565" s="27"/>
      <c r="F565" s="27"/>
      <c r="G565" s="27"/>
      <c r="H565" s="102"/>
      <c r="I565" s="27"/>
      <c r="J565" s="27"/>
    </row>
    <row r="566" spans="1:10">
      <c r="A566" s="27"/>
      <c r="B566" s="27"/>
      <c r="C566" s="27"/>
      <c r="D566" s="27"/>
      <c r="E566" s="27"/>
      <c r="F566" s="27"/>
      <c r="G566" s="27"/>
      <c r="H566" s="102"/>
      <c r="I566" s="27"/>
      <c r="J566" s="27"/>
    </row>
    <row r="567" spans="1:10">
      <c r="A567" s="27"/>
      <c r="B567" s="27"/>
      <c r="C567" s="27"/>
      <c r="D567" s="27"/>
      <c r="E567" s="27"/>
      <c r="F567" s="27"/>
      <c r="G567" s="27"/>
      <c r="H567" s="102"/>
      <c r="I567" s="27"/>
      <c r="J567" s="27"/>
    </row>
    <row r="568" spans="1:10">
      <c r="A568" s="27"/>
      <c r="B568" s="27"/>
      <c r="C568" s="27"/>
      <c r="D568" s="27"/>
      <c r="E568" s="27"/>
      <c r="F568" s="27"/>
      <c r="G568" s="27"/>
      <c r="H568" s="102"/>
      <c r="I568" s="27"/>
      <c r="J568" s="27"/>
    </row>
    <row r="569" spans="1:10">
      <c r="A569" s="27"/>
      <c r="B569" s="27"/>
      <c r="C569" s="27"/>
      <c r="D569" s="27"/>
      <c r="E569" s="27"/>
      <c r="F569" s="27"/>
      <c r="G569" s="27"/>
      <c r="H569" s="102"/>
      <c r="I569" s="27"/>
      <c r="J569" s="27"/>
    </row>
    <row r="570" spans="1:10">
      <c r="A570" s="27"/>
      <c r="B570" s="27"/>
      <c r="C570" s="27"/>
      <c r="D570" s="27"/>
      <c r="E570" s="27"/>
      <c r="F570" s="27"/>
      <c r="G570" s="27"/>
      <c r="H570" s="102"/>
      <c r="I570" s="27"/>
      <c r="J570" s="27"/>
    </row>
    <row r="571" spans="1:10">
      <c r="A571" s="27"/>
      <c r="B571" s="27"/>
      <c r="C571" s="27"/>
      <c r="D571" s="27"/>
      <c r="E571" s="27"/>
      <c r="F571" s="27"/>
      <c r="G571" s="27"/>
      <c r="H571" s="102"/>
      <c r="I571" s="27"/>
      <c r="J571" s="27"/>
    </row>
    <row r="572" spans="1:10">
      <c r="A572" s="27"/>
      <c r="B572" s="27"/>
      <c r="C572" s="27"/>
      <c r="D572" s="27"/>
      <c r="E572" s="27"/>
      <c r="F572" s="27"/>
      <c r="G572" s="27"/>
      <c r="H572" s="102"/>
      <c r="I572" s="27"/>
      <c r="J572" s="27"/>
    </row>
    <row r="573" spans="1:10">
      <c r="A573" s="27"/>
      <c r="B573" s="27"/>
      <c r="C573" s="27"/>
      <c r="D573" s="27"/>
      <c r="E573" s="27"/>
      <c r="F573" s="27"/>
      <c r="G573" s="27"/>
      <c r="H573" s="102"/>
      <c r="I573" s="27"/>
      <c r="J573" s="27"/>
    </row>
    <row r="574" spans="1:10">
      <c r="A574" s="27"/>
      <c r="B574" s="27"/>
      <c r="C574" s="27"/>
      <c r="D574" s="27"/>
      <c r="E574" s="27"/>
      <c r="F574" s="27"/>
      <c r="G574" s="27"/>
      <c r="H574" s="102"/>
      <c r="I574" s="27"/>
      <c r="J574" s="27"/>
    </row>
    <row r="575" spans="1:10">
      <c r="A575" s="27"/>
      <c r="B575" s="27"/>
      <c r="C575" s="27"/>
      <c r="D575" s="27"/>
      <c r="E575" s="27"/>
      <c r="F575" s="27"/>
      <c r="G575" s="27"/>
      <c r="H575" s="102"/>
      <c r="I575" s="27"/>
      <c r="J575" s="27"/>
    </row>
    <row r="576" spans="1:10">
      <c r="A576" s="27"/>
      <c r="B576" s="27"/>
      <c r="C576" s="27"/>
      <c r="D576" s="27"/>
      <c r="E576" s="27"/>
      <c r="F576" s="27"/>
      <c r="G576" s="27"/>
      <c r="H576" s="102"/>
      <c r="I576" s="27"/>
      <c r="J576" s="27"/>
    </row>
    <row r="577" spans="1:10">
      <c r="A577" s="27"/>
      <c r="B577" s="27"/>
      <c r="C577" s="27"/>
      <c r="D577" s="27"/>
      <c r="E577" s="27"/>
      <c r="F577" s="27"/>
      <c r="G577" s="27"/>
      <c r="H577" s="102"/>
      <c r="I577" s="27"/>
      <c r="J577" s="27"/>
    </row>
    <row r="578" spans="1:10">
      <c r="A578" s="27"/>
      <c r="B578" s="27"/>
      <c r="C578" s="27"/>
      <c r="D578" s="27"/>
      <c r="E578" s="27"/>
      <c r="F578" s="27"/>
      <c r="G578" s="27"/>
      <c r="H578" s="102"/>
      <c r="I578" s="27"/>
      <c r="J578" s="27"/>
    </row>
    <row r="579" spans="1:10">
      <c r="A579" s="27"/>
      <c r="B579" s="27"/>
      <c r="C579" s="27"/>
      <c r="D579" s="27"/>
      <c r="E579" s="27"/>
      <c r="F579" s="27"/>
      <c r="G579" s="27"/>
      <c r="H579" s="102"/>
      <c r="I579" s="27"/>
      <c r="J579" s="27"/>
    </row>
    <row r="580" spans="1:10">
      <c r="A580" s="27"/>
      <c r="B580" s="27"/>
      <c r="C580" s="27"/>
      <c r="D580" s="27"/>
      <c r="E580" s="27"/>
      <c r="F580" s="27"/>
      <c r="G580" s="27"/>
      <c r="H580" s="102"/>
      <c r="I580" s="27"/>
      <c r="J580" s="27"/>
    </row>
    <row r="581" spans="1:10">
      <c r="A581" s="27"/>
      <c r="B581" s="27"/>
      <c r="C581" s="27"/>
      <c r="D581" s="27"/>
      <c r="E581" s="27"/>
      <c r="F581" s="27"/>
      <c r="G581" s="27"/>
      <c r="H581" s="102"/>
      <c r="I581" s="27"/>
      <c r="J581" s="27"/>
    </row>
    <row r="582" spans="1:10">
      <c r="A582" s="27"/>
      <c r="B582" s="27"/>
      <c r="C582" s="27"/>
      <c r="D582" s="27"/>
      <c r="E582" s="27"/>
      <c r="F582" s="27"/>
      <c r="G582" s="27"/>
      <c r="H582" s="102"/>
      <c r="I582" s="27"/>
      <c r="J582" s="27"/>
    </row>
    <row r="583" spans="1:10">
      <c r="A583" s="27"/>
      <c r="B583" s="27"/>
      <c r="C583" s="27"/>
      <c r="D583" s="27"/>
      <c r="E583" s="27"/>
      <c r="F583" s="27"/>
      <c r="G583" s="27"/>
      <c r="H583" s="102"/>
      <c r="I583" s="27"/>
      <c r="J583" s="27"/>
    </row>
    <row r="584" spans="1:10">
      <c r="A584" s="27"/>
      <c r="B584" s="27"/>
      <c r="C584" s="27"/>
      <c r="D584" s="27"/>
      <c r="E584" s="27"/>
      <c r="F584" s="27"/>
      <c r="G584" s="27"/>
      <c r="H584" s="102"/>
      <c r="I584" s="27"/>
      <c r="J584" s="27"/>
    </row>
    <row r="585" spans="1:10">
      <c r="A585" s="27"/>
      <c r="B585" s="27"/>
      <c r="C585" s="27"/>
      <c r="D585" s="27"/>
      <c r="E585" s="27"/>
      <c r="F585" s="27"/>
      <c r="G585" s="27"/>
      <c r="H585" s="102"/>
      <c r="I585" s="27"/>
      <c r="J585" s="27"/>
    </row>
    <row r="586" spans="1:10">
      <c r="A586" s="27"/>
      <c r="B586" s="27"/>
      <c r="C586" s="27"/>
      <c r="D586" s="27"/>
      <c r="E586" s="27"/>
      <c r="F586" s="27"/>
      <c r="G586" s="27"/>
      <c r="H586" s="102"/>
      <c r="I586" s="27"/>
      <c r="J586" s="27"/>
    </row>
    <row r="587" spans="1:10">
      <c r="A587" s="27"/>
      <c r="B587" s="27"/>
      <c r="C587" s="27"/>
      <c r="D587" s="27"/>
      <c r="E587" s="27"/>
      <c r="F587" s="27"/>
      <c r="G587" s="27"/>
      <c r="H587" s="102"/>
      <c r="I587" s="27"/>
      <c r="J587" s="27"/>
    </row>
    <row r="588" spans="1:10">
      <c r="A588" s="27"/>
      <c r="B588" s="27"/>
      <c r="C588" s="27"/>
      <c r="D588" s="27"/>
      <c r="E588" s="27"/>
      <c r="F588" s="27"/>
      <c r="G588" s="27"/>
      <c r="H588" s="102"/>
      <c r="I588" s="27"/>
      <c r="J588" s="27"/>
    </row>
  </sheetData>
  <mergeCells count="7">
    <mergeCell ref="D9:D10"/>
    <mergeCell ref="A51:J51"/>
    <mergeCell ref="A5:A7"/>
    <mergeCell ref="B5:E7"/>
    <mergeCell ref="F5:G7"/>
    <mergeCell ref="H5:H7"/>
    <mergeCell ref="I5:J7"/>
  </mergeCells>
  <printOptions gridLines="1"/>
  <pageMargins left="0.59" right="0.25" top="1.38" bottom="0.75" header="0.69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M250"/>
  <sheetViews>
    <sheetView zoomScaleSheetLayoutView="90" workbookViewId="0">
      <pane xSplit="1" ySplit="6" topLeftCell="D101" activePane="bottomRight" state="frozen"/>
      <selection pane="topRight" activeCell="B1" sqref="B1"/>
      <selection pane="bottomLeft" activeCell="A7" sqref="A7"/>
      <selection pane="bottomRight" activeCell="F125" sqref="F125"/>
    </sheetView>
  </sheetViews>
  <sheetFormatPr defaultColWidth="8" defaultRowHeight="12.75"/>
  <cols>
    <col min="1" max="1" width="32.5703125" style="236" customWidth="1"/>
    <col min="2" max="2" width="11.85546875" style="237" hidden="1" customWidth="1"/>
    <col min="3" max="3" width="13.28515625" style="237" hidden="1" customWidth="1"/>
    <col min="4" max="4" width="12.42578125" style="237" customWidth="1"/>
    <col min="5" max="5" width="12.7109375" style="236" customWidth="1"/>
    <col min="6" max="6" width="12.28515625" style="236" customWidth="1"/>
    <col min="7" max="7" width="13.140625" style="236" customWidth="1"/>
    <col min="8" max="8" width="13" style="236" customWidth="1"/>
    <col min="9" max="9" width="11.42578125" style="239" customWidth="1"/>
    <col min="10" max="10" width="13.140625" style="236" customWidth="1"/>
    <col min="11" max="11" width="10.85546875" style="122" hidden="1" customWidth="1"/>
    <col min="12" max="12" width="12.42578125" style="237" customWidth="1"/>
    <col min="13" max="13" width="11.85546875" style="122" customWidth="1"/>
    <col min="14" max="237" width="8" style="122"/>
    <col min="238" max="238" width="40.5703125" style="122" customWidth="1"/>
    <col min="239" max="240" width="8" style="122" customWidth="1"/>
    <col min="241" max="241" width="13.28515625" style="122" customWidth="1"/>
    <col min="242" max="242" width="13.5703125" style="122" customWidth="1"/>
    <col min="243" max="243" width="13.85546875" style="122" customWidth="1"/>
    <col min="244" max="244" width="13.140625" style="122" customWidth="1"/>
    <col min="245" max="245" width="13" style="122" customWidth="1"/>
    <col min="246" max="246" width="10.5703125" style="122" customWidth="1"/>
    <col min="247" max="247" width="12.5703125" style="122" customWidth="1"/>
    <col min="248" max="248" width="8" style="122" customWidth="1"/>
    <col min="249" max="250" width="11.85546875" style="122" customWidth="1"/>
    <col min="251" max="251" width="12" style="122" customWidth="1"/>
    <col min="252" max="252" width="12.5703125" style="122" customWidth="1"/>
    <col min="253" max="493" width="8" style="122"/>
    <col min="494" max="494" width="40.5703125" style="122" customWidth="1"/>
    <col min="495" max="496" width="8" style="122" customWidth="1"/>
    <col min="497" max="497" width="13.28515625" style="122" customWidth="1"/>
    <col min="498" max="498" width="13.5703125" style="122" customWidth="1"/>
    <col min="499" max="499" width="13.85546875" style="122" customWidth="1"/>
    <col min="500" max="500" width="13.140625" style="122" customWidth="1"/>
    <col min="501" max="501" width="13" style="122" customWidth="1"/>
    <col min="502" max="502" width="10.5703125" style="122" customWidth="1"/>
    <col min="503" max="503" width="12.5703125" style="122" customWidth="1"/>
    <col min="504" max="504" width="8" style="122" customWidth="1"/>
    <col min="505" max="506" width="11.85546875" style="122" customWidth="1"/>
    <col min="507" max="507" width="12" style="122" customWidth="1"/>
    <col min="508" max="508" width="12.5703125" style="122" customWidth="1"/>
    <col min="509" max="749" width="8" style="122"/>
    <col min="750" max="750" width="40.5703125" style="122" customWidth="1"/>
    <col min="751" max="752" width="8" style="122" customWidth="1"/>
    <col min="753" max="753" width="13.28515625" style="122" customWidth="1"/>
    <col min="754" max="754" width="13.5703125" style="122" customWidth="1"/>
    <col min="755" max="755" width="13.85546875" style="122" customWidth="1"/>
    <col min="756" max="756" width="13.140625" style="122" customWidth="1"/>
    <col min="757" max="757" width="13" style="122" customWidth="1"/>
    <col min="758" max="758" width="10.5703125" style="122" customWidth="1"/>
    <col min="759" max="759" width="12.5703125" style="122" customWidth="1"/>
    <col min="760" max="760" width="8" style="122" customWidth="1"/>
    <col min="761" max="762" width="11.85546875" style="122" customWidth="1"/>
    <col min="763" max="763" width="12" style="122" customWidth="1"/>
    <col min="764" max="764" width="12.5703125" style="122" customWidth="1"/>
    <col min="765" max="1005" width="8" style="122"/>
    <col min="1006" max="1006" width="40.5703125" style="122" customWidth="1"/>
    <col min="1007" max="1008" width="8" style="122" customWidth="1"/>
    <col min="1009" max="1009" width="13.28515625" style="122" customWidth="1"/>
    <col min="1010" max="1010" width="13.5703125" style="122" customWidth="1"/>
    <col min="1011" max="1011" width="13.85546875" style="122" customWidth="1"/>
    <col min="1012" max="1012" width="13.140625" style="122" customWidth="1"/>
    <col min="1013" max="1013" width="13" style="122" customWidth="1"/>
    <col min="1014" max="1014" width="10.5703125" style="122" customWidth="1"/>
    <col min="1015" max="1015" width="12.5703125" style="122" customWidth="1"/>
    <col min="1016" max="1016" width="8" style="122" customWidth="1"/>
    <col min="1017" max="1018" width="11.85546875" style="122" customWidth="1"/>
    <col min="1019" max="1019" width="12" style="122" customWidth="1"/>
    <col min="1020" max="1020" width="12.5703125" style="122" customWidth="1"/>
    <col min="1021" max="1261" width="8" style="122"/>
    <col min="1262" max="1262" width="40.5703125" style="122" customWidth="1"/>
    <col min="1263" max="1264" width="8" style="122" customWidth="1"/>
    <col min="1265" max="1265" width="13.28515625" style="122" customWidth="1"/>
    <col min="1266" max="1266" width="13.5703125" style="122" customWidth="1"/>
    <col min="1267" max="1267" width="13.85546875" style="122" customWidth="1"/>
    <col min="1268" max="1268" width="13.140625" style="122" customWidth="1"/>
    <col min="1269" max="1269" width="13" style="122" customWidth="1"/>
    <col min="1270" max="1270" width="10.5703125" style="122" customWidth="1"/>
    <col min="1271" max="1271" width="12.5703125" style="122" customWidth="1"/>
    <col min="1272" max="1272" width="8" style="122" customWidth="1"/>
    <col min="1273" max="1274" width="11.85546875" style="122" customWidth="1"/>
    <col min="1275" max="1275" width="12" style="122" customWidth="1"/>
    <col min="1276" max="1276" width="12.5703125" style="122" customWidth="1"/>
    <col min="1277" max="1517" width="8" style="122"/>
    <col min="1518" max="1518" width="40.5703125" style="122" customWidth="1"/>
    <col min="1519" max="1520" width="8" style="122" customWidth="1"/>
    <col min="1521" max="1521" width="13.28515625" style="122" customWidth="1"/>
    <col min="1522" max="1522" width="13.5703125" style="122" customWidth="1"/>
    <col min="1523" max="1523" width="13.85546875" style="122" customWidth="1"/>
    <col min="1524" max="1524" width="13.140625" style="122" customWidth="1"/>
    <col min="1525" max="1525" width="13" style="122" customWidth="1"/>
    <col min="1526" max="1526" width="10.5703125" style="122" customWidth="1"/>
    <col min="1527" max="1527" width="12.5703125" style="122" customWidth="1"/>
    <col min="1528" max="1528" width="8" style="122" customWidth="1"/>
    <col min="1529" max="1530" width="11.85546875" style="122" customWidth="1"/>
    <col min="1531" max="1531" width="12" style="122" customWidth="1"/>
    <col min="1532" max="1532" width="12.5703125" style="122" customWidth="1"/>
    <col min="1533" max="1773" width="8" style="122"/>
    <col min="1774" max="1774" width="40.5703125" style="122" customWidth="1"/>
    <col min="1775" max="1776" width="8" style="122" customWidth="1"/>
    <col min="1777" max="1777" width="13.28515625" style="122" customWidth="1"/>
    <col min="1778" max="1778" width="13.5703125" style="122" customWidth="1"/>
    <col min="1779" max="1779" width="13.85546875" style="122" customWidth="1"/>
    <col min="1780" max="1780" width="13.140625" style="122" customWidth="1"/>
    <col min="1781" max="1781" width="13" style="122" customWidth="1"/>
    <col min="1782" max="1782" width="10.5703125" style="122" customWidth="1"/>
    <col min="1783" max="1783" width="12.5703125" style="122" customWidth="1"/>
    <col min="1784" max="1784" width="8" style="122" customWidth="1"/>
    <col min="1785" max="1786" width="11.85546875" style="122" customWidth="1"/>
    <col min="1787" max="1787" width="12" style="122" customWidth="1"/>
    <col min="1788" max="1788" width="12.5703125" style="122" customWidth="1"/>
    <col min="1789" max="2029" width="8" style="122"/>
    <col min="2030" max="2030" width="40.5703125" style="122" customWidth="1"/>
    <col min="2031" max="2032" width="8" style="122" customWidth="1"/>
    <col min="2033" max="2033" width="13.28515625" style="122" customWidth="1"/>
    <col min="2034" max="2034" width="13.5703125" style="122" customWidth="1"/>
    <col min="2035" max="2035" width="13.85546875" style="122" customWidth="1"/>
    <col min="2036" max="2036" width="13.140625" style="122" customWidth="1"/>
    <col min="2037" max="2037" width="13" style="122" customWidth="1"/>
    <col min="2038" max="2038" width="10.5703125" style="122" customWidth="1"/>
    <col min="2039" max="2039" width="12.5703125" style="122" customWidth="1"/>
    <col min="2040" max="2040" width="8" style="122" customWidth="1"/>
    <col min="2041" max="2042" width="11.85546875" style="122" customWidth="1"/>
    <col min="2043" max="2043" width="12" style="122" customWidth="1"/>
    <col min="2044" max="2044" width="12.5703125" style="122" customWidth="1"/>
    <col min="2045" max="2285" width="8" style="122"/>
    <col min="2286" max="2286" width="40.5703125" style="122" customWidth="1"/>
    <col min="2287" max="2288" width="8" style="122" customWidth="1"/>
    <col min="2289" max="2289" width="13.28515625" style="122" customWidth="1"/>
    <col min="2290" max="2290" width="13.5703125" style="122" customWidth="1"/>
    <col min="2291" max="2291" width="13.85546875" style="122" customWidth="1"/>
    <col min="2292" max="2292" width="13.140625" style="122" customWidth="1"/>
    <col min="2293" max="2293" width="13" style="122" customWidth="1"/>
    <col min="2294" max="2294" width="10.5703125" style="122" customWidth="1"/>
    <col min="2295" max="2295" width="12.5703125" style="122" customWidth="1"/>
    <col min="2296" max="2296" width="8" style="122" customWidth="1"/>
    <col min="2297" max="2298" width="11.85546875" style="122" customWidth="1"/>
    <col min="2299" max="2299" width="12" style="122" customWidth="1"/>
    <col min="2300" max="2300" width="12.5703125" style="122" customWidth="1"/>
    <col min="2301" max="2541" width="8" style="122"/>
    <col min="2542" max="2542" width="40.5703125" style="122" customWidth="1"/>
    <col min="2543" max="2544" width="8" style="122" customWidth="1"/>
    <col min="2545" max="2545" width="13.28515625" style="122" customWidth="1"/>
    <col min="2546" max="2546" width="13.5703125" style="122" customWidth="1"/>
    <col min="2547" max="2547" width="13.85546875" style="122" customWidth="1"/>
    <col min="2548" max="2548" width="13.140625" style="122" customWidth="1"/>
    <col min="2549" max="2549" width="13" style="122" customWidth="1"/>
    <col min="2550" max="2550" width="10.5703125" style="122" customWidth="1"/>
    <col min="2551" max="2551" width="12.5703125" style="122" customWidth="1"/>
    <col min="2552" max="2552" width="8" style="122" customWidth="1"/>
    <col min="2553" max="2554" width="11.85546875" style="122" customWidth="1"/>
    <col min="2555" max="2555" width="12" style="122" customWidth="1"/>
    <col min="2556" max="2556" width="12.5703125" style="122" customWidth="1"/>
    <col min="2557" max="2797" width="8" style="122"/>
    <col min="2798" max="2798" width="40.5703125" style="122" customWidth="1"/>
    <col min="2799" max="2800" width="8" style="122" customWidth="1"/>
    <col min="2801" max="2801" width="13.28515625" style="122" customWidth="1"/>
    <col min="2802" max="2802" width="13.5703125" style="122" customWidth="1"/>
    <col min="2803" max="2803" width="13.85546875" style="122" customWidth="1"/>
    <col min="2804" max="2804" width="13.140625" style="122" customWidth="1"/>
    <col min="2805" max="2805" width="13" style="122" customWidth="1"/>
    <col min="2806" max="2806" width="10.5703125" style="122" customWidth="1"/>
    <col min="2807" max="2807" width="12.5703125" style="122" customWidth="1"/>
    <col min="2808" max="2808" width="8" style="122" customWidth="1"/>
    <col min="2809" max="2810" width="11.85546875" style="122" customWidth="1"/>
    <col min="2811" max="2811" width="12" style="122" customWidth="1"/>
    <col min="2812" max="2812" width="12.5703125" style="122" customWidth="1"/>
    <col min="2813" max="3053" width="8" style="122"/>
    <col min="3054" max="3054" width="40.5703125" style="122" customWidth="1"/>
    <col min="3055" max="3056" width="8" style="122" customWidth="1"/>
    <col min="3057" max="3057" width="13.28515625" style="122" customWidth="1"/>
    <col min="3058" max="3058" width="13.5703125" style="122" customWidth="1"/>
    <col min="3059" max="3059" width="13.85546875" style="122" customWidth="1"/>
    <col min="3060" max="3060" width="13.140625" style="122" customWidth="1"/>
    <col min="3061" max="3061" width="13" style="122" customWidth="1"/>
    <col min="3062" max="3062" width="10.5703125" style="122" customWidth="1"/>
    <col min="3063" max="3063" width="12.5703125" style="122" customWidth="1"/>
    <col min="3064" max="3064" width="8" style="122" customWidth="1"/>
    <col min="3065" max="3066" width="11.85546875" style="122" customWidth="1"/>
    <col min="3067" max="3067" width="12" style="122" customWidth="1"/>
    <col min="3068" max="3068" width="12.5703125" style="122" customWidth="1"/>
    <col min="3069" max="3309" width="8" style="122"/>
    <col min="3310" max="3310" width="40.5703125" style="122" customWidth="1"/>
    <col min="3311" max="3312" width="8" style="122" customWidth="1"/>
    <col min="3313" max="3313" width="13.28515625" style="122" customWidth="1"/>
    <col min="3314" max="3314" width="13.5703125" style="122" customWidth="1"/>
    <col min="3315" max="3315" width="13.85546875" style="122" customWidth="1"/>
    <col min="3316" max="3316" width="13.140625" style="122" customWidth="1"/>
    <col min="3317" max="3317" width="13" style="122" customWidth="1"/>
    <col min="3318" max="3318" width="10.5703125" style="122" customWidth="1"/>
    <col min="3319" max="3319" width="12.5703125" style="122" customWidth="1"/>
    <col min="3320" max="3320" width="8" style="122" customWidth="1"/>
    <col min="3321" max="3322" width="11.85546875" style="122" customWidth="1"/>
    <col min="3323" max="3323" width="12" style="122" customWidth="1"/>
    <col min="3324" max="3324" width="12.5703125" style="122" customWidth="1"/>
    <col min="3325" max="3565" width="8" style="122"/>
    <col min="3566" max="3566" width="40.5703125" style="122" customWidth="1"/>
    <col min="3567" max="3568" width="8" style="122" customWidth="1"/>
    <col min="3569" max="3569" width="13.28515625" style="122" customWidth="1"/>
    <col min="3570" max="3570" width="13.5703125" style="122" customWidth="1"/>
    <col min="3571" max="3571" width="13.85546875" style="122" customWidth="1"/>
    <col min="3572" max="3572" width="13.140625" style="122" customWidth="1"/>
    <col min="3573" max="3573" width="13" style="122" customWidth="1"/>
    <col min="3574" max="3574" width="10.5703125" style="122" customWidth="1"/>
    <col min="3575" max="3575" width="12.5703125" style="122" customWidth="1"/>
    <col min="3576" max="3576" width="8" style="122" customWidth="1"/>
    <col min="3577" max="3578" width="11.85546875" style="122" customWidth="1"/>
    <col min="3579" max="3579" width="12" style="122" customWidth="1"/>
    <col min="3580" max="3580" width="12.5703125" style="122" customWidth="1"/>
    <col min="3581" max="3821" width="8" style="122"/>
    <col min="3822" max="3822" width="40.5703125" style="122" customWidth="1"/>
    <col min="3823" max="3824" width="8" style="122" customWidth="1"/>
    <col min="3825" max="3825" width="13.28515625" style="122" customWidth="1"/>
    <col min="3826" max="3826" width="13.5703125" style="122" customWidth="1"/>
    <col min="3827" max="3827" width="13.85546875" style="122" customWidth="1"/>
    <col min="3828" max="3828" width="13.140625" style="122" customWidth="1"/>
    <col min="3829" max="3829" width="13" style="122" customWidth="1"/>
    <col min="3830" max="3830" width="10.5703125" style="122" customWidth="1"/>
    <col min="3831" max="3831" width="12.5703125" style="122" customWidth="1"/>
    <col min="3832" max="3832" width="8" style="122" customWidth="1"/>
    <col min="3833" max="3834" width="11.85546875" style="122" customWidth="1"/>
    <col min="3835" max="3835" width="12" style="122" customWidth="1"/>
    <col min="3836" max="3836" width="12.5703125" style="122" customWidth="1"/>
    <col min="3837" max="4077" width="8" style="122"/>
    <col min="4078" max="4078" width="40.5703125" style="122" customWidth="1"/>
    <col min="4079" max="4080" width="8" style="122" customWidth="1"/>
    <col min="4081" max="4081" width="13.28515625" style="122" customWidth="1"/>
    <col min="4082" max="4082" width="13.5703125" style="122" customWidth="1"/>
    <col min="4083" max="4083" width="13.85546875" style="122" customWidth="1"/>
    <col min="4084" max="4084" width="13.140625" style="122" customWidth="1"/>
    <col min="4085" max="4085" width="13" style="122" customWidth="1"/>
    <col min="4086" max="4086" width="10.5703125" style="122" customWidth="1"/>
    <col min="4087" max="4087" width="12.5703125" style="122" customWidth="1"/>
    <col min="4088" max="4088" width="8" style="122" customWidth="1"/>
    <col min="4089" max="4090" width="11.85546875" style="122" customWidth="1"/>
    <col min="4091" max="4091" width="12" style="122" customWidth="1"/>
    <col min="4092" max="4092" width="12.5703125" style="122" customWidth="1"/>
    <col min="4093" max="4333" width="8" style="122"/>
    <col min="4334" max="4334" width="40.5703125" style="122" customWidth="1"/>
    <col min="4335" max="4336" width="8" style="122" customWidth="1"/>
    <col min="4337" max="4337" width="13.28515625" style="122" customWidth="1"/>
    <col min="4338" max="4338" width="13.5703125" style="122" customWidth="1"/>
    <col min="4339" max="4339" width="13.85546875" style="122" customWidth="1"/>
    <col min="4340" max="4340" width="13.140625" style="122" customWidth="1"/>
    <col min="4341" max="4341" width="13" style="122" customWidth="1"/>
    <col min="4342" max="4342" width="10.5703125" style="122" customWidth="1"/>
    <col min="4343" max="4343" width="12.5703125" style="122" customWidth="1"/>
    <col min="4344" max="4344" width="8" style="122" customWidth="1"/>
    <col min="4345" max="4346" width="11.85546875" style="122" customWidth="1"/>
    <col min="4347" max="4347" width="12" style="122" customWidth="1"/>
    <col min="4348" max="4348" width="12.5703125" style="122" customWidth="1"/>
    <col min="4349" max="4589" width="8" style="122"/>
    <col min="4590" max="4590" width="40.5703125" style="122" customWidth="1"/>
    <col min="4591" max="4592" width="8" style="122" customWidth="1"/>
    <col min="4593" max="4593" width="13.28515625" style="122" customWidth="1"/>
    <col min="4594" max="4594" width="13.5703125" style="122" customWidth="1"/>
    <col min="4595" max="4595" width="13.85546875" style="122" customWidth="1"/>
    <col min="4596" max="4596" width="13.140625" style="122" customWidth="1"/>
    <col min="4597" max="4597" width="13" style="122" customWidth="1"/>
    <col min="4598" max="4598" width="10.5703125" style="122" customWidth="1"/>
    <col min="4599" max="4599" width="12.5703125" style="122" customWidth="1"/>
    <col min="4600" max="4600" width="8" style="122" customWidth="1"/>
    <col min="4601" max="4602" width="11.85546875" style="122" customWidth="1"/>
    <col min="4603" max="4603" width="12" style="122" customWidth="1"/>
    <col min="4604" max="4604" width="12.5703125" style="122" customWidth="1"/>
    <col min="4605" max="4845" width="8" style="122"/>
    <col min="4846" max="4846" width="40.5703125" style="122" customWidth="1"/>
    <col min="4847" max="4848" width="8" style="122" customWidth="1"/>
    <col min="4849" max="4849" width="13.28515625" style="122" customWidth="1"/>
    <col min="4850" max="4850" width="13.5703125" style="122" customWidth="1"/>
    <col min="4851" max="4851" width="13.85546875" style="122" customWidth="1"/>
    <col min="4852" max="4852" width="13.140625" style="122" customWidth="1"/>
    <col min="4853" max="4853" width="13" style="122" customWidth="1"/>
    <col min="4854" max="4854" width="10.5703125" style="122" customWidth="1"/>
    <col min="4855" max="4855" width="12.5703125" style="122" customWidth="1"/>
    <col min="4856" max="4856" width="8" style="122" customWidth="1"/>
    <col min="4857" max="4858" width="11.85546875" style="122" customWidth="1"/>
    <col min="4859" max="4859" width="12" style="122" customWidth="1"/>
    <col min="4860" max="4860" width="12.5703125" style="122" customWidth="1"/>
    <col min="4861" max="5101" width="8" style="122"/>
    <col min="5102" max="5102" width="40.5703125" style="122" customWidth="1"/>
    <col min="5103" max="5104" width="8" style="122" customWidth="1"/>
    <col min="5105" max="5105" width="13.28515625" style="122" customWidth="1"/>
    <col min="5106" max="5106" width="13.5703125" style="122" customWidth="1"/>
    <col min="5107" max="5107" width="13.85546875" style="122" customWidth="1"/>
    <col min="5108" max="5108" width="13.140625" style="122" customWidth="1"/>
    <col min="5109" max="5109" width="13" style="122" customWidth="1"/>
    <col min="5110" max="5110" width="10.5703125" style="122" customWidth="1"/>
    <col min="5111" max="5111" width="12.5703125" style="122" customWidth="1"/>
    <col min="5112" max="5112" width="8" style="122" customWidth="1"/>
    <col min="5113" max="5114" width="11.85546875" style="122" customWidth="1"/>
    <col min="5115" max="5115" width="12" style="122" customWidth="1"/>
    <col min="5116" max="5116" width="12.5703125" style="122" customWidth="1"/>
    <col min="5117" max="5357" width="8" style="122"/>
    <col min="5358" max="5358" width="40.5703125" style="122" customWidth="1"/>
    <col min="5359" max="5360" width="8" style="122" customWidth="1"/>
    <col min="5361" max="5361" width="13.28515625" style="122" customWidth="1"/>
    <col min="5362" max="5362" width="13.5703125" style="122" customWidth="1"/>
    <col min="5363" max="5363" width="13.85546875" style="122" customWidth="1"/>
    <col min="5364" max="5364" width="13.140625" style="122" customWidth="1"/>
    <col min="5365" max="5365" width="13" style="122" customWidth="1"/>
    <col min="5366" max="5366" width="10.5703125" style="122" customWidth="1"/>
    <col min="5367" max="5367" width="12.5703125" style="122" customWidth="1"/>
    <col min="5368" max="5368" width="8" style="122" customWidth="1"/>
    <col min="5369" max="5370" width="11.85546875" style="122" customWidth="1"/>
    <col min="5371" max="5371" width="12" style="122" customWidth="1"/>
    <col min="5372" max="5372" width="12.5703125" style="122" customWidth="1"/>
    <col min="5373" max="5613" width="8" style="122"/>
    <col min="5614" max="5614" width="40.5703125" style="122" customWidth="1"/>
    <col min="5615" max="5616" width="8" style="122" customWidth="1"/>
    <col min="5617" max="5617" width="13.28515625" style="122" customWidth="1"/>
    <col min="5618" max="5618" width="13.5703125" style="122" customWidth="1"/>
    <col min="5619" max="5619" width="13.85546875" style="122" customWidth="1"/>
    <col min="5620" max="5620" width="13.140625" style="122" customWidth="1"/>
    <col min="5621" max="5621" width="13" style="122" customWidth="1"/>
    <col min="5622" max="5622" width="10.5703125" style="122" customWidth="1"/>
    <col min="5623" max="5623" width="12.5703125" style="122" customWidth="1"/>
    <col min="5624" max="5624" width="8" style="122" customWidth="1"/>
    <col min="5625" max="5626" width="11.85546875" style="122" customWidth="1"/>
    <col min="5627" max="5627" width="12" style="122" customWidth="1"/>
    <col min="5628" max="5628" width="12.5703125" style="122" customWidth="1"/>
    <col min="5629" max="5869" width="8" style="122"/>
    <col min="5870" max="5870" width="40.5703125" style="122" customWidth="1"/>
    <col min="5871" max="5872" width="8" style="122" customWidth="1"/>
    <col min="5873" max="5873" width="13.28515625" style="122" customWidth="1"/>
    <col min="5874" max="5874" width="13.5703125" style="122" customWidth="1"/>
    <col min="5875" max="5875" width="13.85546875" style="122" customWidth="1"/>
    <col min="5876" max="5876" width="13.140625" style="122" customWidth="1"/>
    <col min="5877" max="5877" width="13" style="122" customWidth="1"/>
    <col min="5878" max="5878" width="10.5703125" style="122" customWidth="1"/>
    <col min="5879" max="5879" width="12.5703125" style="122" customWidth="1"/>
    <col min="5880" max="5880" width="8" style="122" customWidth="1"/>
    <col min="5881" max="5882" width="11.85546875" style="122" customWidth="1"/>
    <col min="5883" max="5883" width="12" style="122" customWidth="1"/>
    <col min="5884" max="5884" width="12.5703125" style="122" customWidth="1"/>
    <col min="5885" max="6125" width="8" style="122"/>
    <col min="6126" max="6126" width="40.5703125" style="122" customWidth="1"/>
    <col min="6127" max="6128" width="8" style="122" customWidth="1"/>
    <col min="6129" max="6129" width="13.28515625" style="122" customWidth="1"/>
    <col min="6130" max="6130" width="13.5703125" style="122" customWidth="1"/>
    <col min="6131" max="6131" width="13.85546875" style="122" customWidth="1"/>
    <col min="6132" max="6132" width="13.140625" style="122" customWidth="1"/>
    <col min="6133" max="6133" width="13" style="122" customWidth="1"/>
    <col min="6134" max="6134" width="10.5703125" style="122" customWidth="1"/>
    <col min="6135" max="6135" width="12.5703125" style="122" customWidth="1"/>
    <col min="6136" max="6136" width="8" style="122" customWidth="1"/>
    <col min="6137" max="6138" width="11.85546875" style="122" customWidth="1"/>
    <col min="6139" max="6139" width="12" style="122" customWidth="1"/>
    <col min="6140" max="6140" width="12.5703125" style="122" customWidth="1"/>
    <col min="6141" max="6381" width="8" style="122"/>
    <col min="6382" max="6382" width="40.5703125" style="122" customWidth="1"/>
    <col min="6383" max="6384" width="8" style="122" customWidth="1"/>
    <col min="6385" max="6385" width="13.28515625" style="122" customWidth="1"/>
    <col min="6386" max="6386" width="13.5703125" style="122" customWidth="1"/>
    <col min="6387" max="6387" width="13.85546875" style="122" customWidth="1"/>
    <col min="6388" max="6388" width="13.140625" style="122" customWidth="1"/>
    <col min="6389" max="6389" width="13" style="122" customWidth="1"/>
    <col min="6390" max="6390" width="10.5703125" style="122" customWidth="1"/>
    <col min="6391" max="6391" width="12.5703125" style="122" customWidth="1"/>
    <col min="6392" max="6392" width="8" style="122" customWidth="1"/>
    <col min="6393" max="6394" width="11.85546875" style="122" customWidth="1"/>
    <col min="6395" max="6395" width="12" style="122" customWidth="1"/>
    <col min="6396" max="6396" width="12.5703125" style="122" customWidth="1"/>
    <col min="6397" max="6637" width="8" style="122"/>
    <col min="6638" max="6638" width="40.5703125" style="122" customWidth="1"/>
    <col min="6639" max="6640" width="8" style="122" customWidth="1"/>
    <col min="6641" max="6641" width="13.28515625" style="122" customWidth="1"/>
    <col min="6642" max="6642" width="13.5703125" style="122" customWidth="1"/>
    <col min="6643" max="6643" width="13.85546875" style="122" customWidth="1"/>
    <col min="6644" max="6644" width="13.140625" style="122" customWidth="1"/>
    <col min="6645" max="6645" width="13" style="122" customWidth="1"/>
    <col min="6646" max="6646" width="10.5703125" style="122" customWidth="1"/>
    <col min="6647" max="6647" width="12.5703125" style="122" customWidth="1"/>
    <col min="6648" max="6648" width="8" style="122" customWidth="1"/>
    <col min="6649" max="6650" width="11.85546875" style="122" customWidth="1"/>
    <col min="6651" max="6651" width="12" style="122" customWidth="1"/>
    <col min="6652" max="6652" width="12.5703125" style="122" customWidth="1"/>
    <col min="6653" max="6893" width="8" style="122"/>
    <col min="6894" max="6894" width="40.5703125" style="122" customWidth="1"/>
    <col min="6895" max="6896" width="8" style="122" customWidth="1"/>
    <col min="6897" max="6897" width="13.28515625" style="122" customWidth="1"/>
    <col min="6898" max="6898" width="13.5703125" style="122" customWidth="1"/>
    <col min="6899" max="6899" width="13.85546875" style="122" customWidth="1"/>
    <col min="6900" max="6900" width="13.140625" style="122" customWidth="1"/>
    <col min="6901" max="6901" width="13" style="122" customWidth="1"/>
    <col min="6902" max="6902" width="10.5703125" style="122" customWidth="1"/>
    <col min="6903" max="6903" width="12.5703125" style="122" customWidth="1"/>
    <col min="6904" max="6904" width="8" style="122" customWidth="1"/>
    <col min="6905" max="6906" width="11.85546875" style="122" customWidth="1"/>
    <col min="6907" max="6907" width="12" style="122" customWidth="1"/>
    <col min="6908" max="6908" width="12.5703125" style="122" customWidth="1"/>
    <col min="6909" max="7149" width="8" style="122"/>
    <col min="7150" max="7150" width="40.5703125" style="122" customWidth="1"/>
    <col min="7151" max="7152" width="8" style="122" customWidth="1"/>
    <col min="7153" max="7153" width="13.28515625" style="122" customWidth="1"/>
    <col min="7154" max="7154" width="13.5703125" style="122" customWidth="1"/>
    <col min="7155" max="7155" width="13.85546875" style="122" customWidth="1"/>
    <col min="7156" max="7156" width="13.140625" style="122" customWidth="1"/>
    <col min="7157" max="7157" width="13" style="122" customWidth="1"/>
    <col min="7158" max="7158" width="10.5703125" style="122" customWidth="1"/>
    <col min="7159" max="7159" width="12.5703125" style="122" customWidth="1"/>
    <col min="7160" max="7160" width="8" style="122" customWidth="1"/>
    <col min="7161" max="7162" width="11.85546875" style="122" customWidth="1"/>
    <col min="7163" max="7163" width="12" style="122" customWidth="1"/>
    <col min="7164" max="7164" width="12.5703125" style="122" customWidth="1"/>
    <col min="7165" max="7405" width="8" style="122"/>
    <col min="7406" max="7406" width="40.5703125" style="122" customWidth="1"/>
    <col min="7407" max="7408" width="8" style="122" customWidth="1"/>
    <col min="7409" max="7409" width="13.28515625" style="122" customWidth="1"/>
    <col min="7410" max="7410" width="13.5703125" style="122" customWidth="1"/>
    <col min="7411" max="7411" width="13.85546875" style="122" customWidth="1"/>
    <col min="7412" max="7412" width="13.140625" style="122" customWidth="1"/>
    <col min="7413" max="7413" width="13" style="122" customWidth="1"/>
    <col min="7414" max="7414" width="10.5703125" style="122" customWidth="1"/>
    <col min="7415" max="7415" width="12.5703125" style="122" customWidth="1"/>
    <col min="7416" max="7416" width="8" style="122" customWidth="1"/>
    <col min="7417" max="7418" width="11.85546875" style="122" customWidth="1"/>
    <col min="7419" max="7419" width="12" style="122" customWidth="1"/>
    <col min="7420" max="7420" width="12.5703125" style="122" customWidth="1"/>
    <col min="7421" max="7661" width="8" style="122"/>
    <col min="7662" max="7662" width="40.5703125" style="122" customWidth="1"/>
    <col min="7663" max="7664" width="8" style="122" customWidth="1"/>
    <col min="7665" max="7665" width="13.28515625" style="122" customWidth="1"/>
    <col min="7666" max="7666" width="13.5703125" style="122" customWidth="1"/>
    <col min="7667" max="7667" width="13.85546875" style="122" customWidth="1"/>
    <col min="7668" max="7668" width="13.140625" style="122" customWidth="1"/>
    <col min="7669" max="7669" width="13" style="122" customWidth="1"/>
    <col min="7670" max="7670" width="10.5703125" style="122" customWidth="1"/>
    <col min="7671" max="7671" width="12.5703125" style="122" customWidth="1"/>
    <col min="7672" max="7672" width="8" style="122" customWidth="1"/>
    <col min="7673" max="7674" width="11.85546875" style="122" customWidth="1"/>
    <col min="7675" max="7675" width="12" style="122" customWidth="1"/>
    <col min="7676" max="7676" width="12.5703125" style="122" customWidth="1"/>
    <col min="7677" max="7917" width="8" style="122"/>
    <col min="7918" max="7918" width="40.5703125" style="122" customWidth="1"/>
    <col min="7919" max="7920" width="8" style="122" customWidth="1"/>
    <col min="7921" max="7921" width="13.28515625" style="122" customWidth="1"/>
    <col min="7922" max="7922" width="13.5703125" style="122" customWidth="1"/>
    <col min="7923" max="7923" width="13.85546875" style="122" customWidth="1"/>
    <col min="7924" max="7924" width="13.140625" style="122" customWidth="1"/>
    <col min="7925" max="7925" width="13" style="122" customWidth="1"/>
    <col min="7926" max="7926" width="10.5703125" style="122" customWidth="1"/>
    <col min="7927" max="7927" width="12.5703125" style="122" customWidth="1"/>
    <col min="7928" max="7928" width="8" style="122" customWidth="1"/>
    <col min="7929" max="7930" width="11.85546875" style="122" customWidth="1"/>
    <col min="7931" max="7931" width="12" style="122" customWidth="1"/>
    <col min="7932" max="7932" width="12.5703125" style="122" customWidth="1"/>
    <col min="7933" max="8173" width="8" style="122"/>
    <col min="8174" max="8174" width="40.5703125" style="122" customWidth="1"/>
    <col min="8175" max="8176" width="8" style="122" customWidth="1"/>
    <col min="8177" max="8177" width="13.28515625" style="122" customWidth="1"/>
    <col min="8178" max="8178" width="13.5703125" style="122" customWidth="1"/>
    <col min="8179" max="8179" width="13.85546875" style="122" customWidth="1"/>
    <col min="8180" max="8180" width="13.140625" style="122" customWidth="1"/>
    <col min="8181" max="8181" width="13" style="122" customWidth="1"/>
    <col min="8182" max="8182" width="10.5703125" style="122" customWidth="1"/>
    <col min="8183" max="8183" width="12.5703125" style="122" customWidth="1"/>
    <col min="8184" max="8184" width="8" style="122" customWidth="1"/>
    <col min="8185" max="8186" width="11.85546875" style="122" customWidth="1"/>
    <col min="8187" max="8187" width="12" style="122" customWidth="1"/>
    <col min="8188" max="8188" width="12.5703125" style="122" customWidth="1"/>
    <col min="8189" max="8429" width="8" style="122"/>
    <col min="8430" max="8430" width="40.5703125" style="122" customWidth="1"/>
    <col min="8431" max="8432" width="8" style="122" customWidth="1"/>
    <col min="8433" max="8433" width="13.28515625" style="122" customWidth="1"/>
    <col min="8434" max="8434" width="13.5703125" style="122" customWidth="1"/>
    <col min="8435" max="8435" width="13.85546875" style="122" customWidth="1"/>
    <col min="8436" max="8436" width="13.140625" style="122" customWidth="1"/>
    <col min="8437" max="8437" width="13" style="122" customWidth="1"/>
    <col min="8438" max="8438" width="10.5703125" style="122" customWidth="1"/>
    <col min="8439" max="8439" width="12.5703125" style="122" customWidth="1"/>
    <col min="8440" max="8440" width="8" style="122" customWidth="1"/>
    <col min="8441" max="8442" width="11.85546875" style="122" customWidth="1"/>
    <col min="8443" max="8443" width="12" style="122" customWidth="1"/>
    <col min="8444" max="8444" width="12.5703125" style="122" customWidth="1"/>
    <col min="8445" max="8685" width="8" style="122"/>
    <col min="8686" max="8686" width="40.5703125" style="122" customWidth="1"/>
    <col min="8687" max="8688" width="8" style="122" customWidth="1"/>
    <col min="8689" max="8689" width="13.28515625" style="122" customWidth="1"/>
    <col min="8690" max="8690" width="13.5703125" style="122" customWidth="1"/>
    <col min="8691" max="8691" width="13.85546875" style="122" customWidth="1"/>
    <col min="8692" max="8692" width="13.140625" style="122" customWidth="1"/>
    <col min="8693" max="8693" width="13" style="122" customWidth="1"/>
    <col min="8694" max="8694" width="10.5703125" style="122" customWidth="1"/>
    <col min="8695" max="8695" width="12.5703125" style="122" customWidth="1"/>
    <col min="8696" max="8696" width="8" style="122" customWidth="1"/>
    <col min="8697" max="8698" width="11.85546875" style="122" customWidth="1"/>
    <col min="8699" max="8699" width="12" style="122" customWidth="1"/>
    <col min="8700" max="8700" width="12.5703125" style="122" customWidth="1"/>
    <col min="8701" max="8941" width="8" style="122"/>
    <col min="8942" max="8942" width="40.5703125" style="122" customWidth="1"/>
    <col min="8943" max="8944" width="8" style="122" customWidth="1"/>
    <col min="8945" max="8945" width="13.28515625" style="122" customWidth="1"/>
    <col min="8946" max="8946" width="13.5703125" style="122" customWidth="1"/>
    <col min="8947" max="8947" width="13.85546875" style="122" customWidth="1"/>
    <col min="8948" max="8948" width="13.140625" style="122" customWidth="1"/>
    <col min="8949" max="8949" width="13" style="122" customWidth="1"/>
    <col min="8950" max="8950" width="10.5703125" style="122" customWidth="1"/>
    <col min="8951" max="8951" width="12.5703125" style="122" customWidth="1"/>
    <col min="8952" max="8952" width="8" style="122" customWidth="1"/>
    <col min="8953" max="8954" width="11.85546875" style="122" customWidth="1"/>
    <col min="8955" max="8955" width="12" style="122" customWidth="1"/>
    <col min="8956" max="8956" width="12.5703125" style="122" customWidth="1"/>
    <col min="8957" max="9197" width="8" style="122"/>
    <col min="9198" max="9198" width="40.5703125" style="122" customWidth="1"/>
    <col min="9199" max="9200" width="8" style="122" customWidth="1"/>
    <col min="9201" max="9201" width="13.28515625" style="122" customWidth="1"/>
    <col min="9202" max="9202" width="13.5703125" style="122" customWidth="1"/>
    <col min="9203" max="9203" width="13.85546875" style="122" customWidth="1"/>
    <col min="9204" max="9204" width="13.140625" style="122" customWidth="1"/>
    <col min="9205" max="9205" width="13" style="122" customWidth="1"/>
    <col min="9206" max="9206" width="10.5703125" style="122" customWidth="1"/>
    <col min="9207" max="9207" width="12.5703125" style="122" customWidth="1"/>
    <col min="9208" max="9208" width="8" style="122" customWidth="1"/>
    <col min="9209" max="9210" width="11.85546875" style="122" customWidth="1"/>
    <col min="9211" max="9211" width="12" style="122" customWidth="1"/>
    <col min="9212" max="9212" width="12.5703125" style="122" customWidth="1"/>
    <col min="9213" max="9453" width="8" style="122"/>
    <col min="9454" max="9454" width="40.5703125" style="122" customWidth="1"/>
    <col min="9455" max="9456" width="8" style="122" customWidth="1"/>
    <col min="9457" max="9457" width="13.28515625" style="122" customWidth="1"/>
    <col min="9458" max="9458" width="13.5703125" style="122" customWidth="1"/>
    <col min="9459" max="9459" width="13.85546875" style="122" customWidth="1"/>
    <col min="9460" max="9460" width="13.140625" style="122" customWidth="1"/>
    <col min="9461" max="9461" width="13" style="122" customWidth="1"/>
    <col min="9462" max="9462" width="10.5703125" style="122" customWidth="1"/>
    <col min="9463" max="9463" width="12.5703125" style="122" customWidth="1"/>
    <col min="9464" max="9464" width="8" style="122" customWidth="1"/>
    <col min="9465" max="9466" width="11.85546875" style="122" customWidth="1"/>
    <col min="9467" max="9467" width="12" style="122" customWidth="1"/>
    <col min="9468" max="9468" width="12.5703125" style="122" customWidth="1"/>
    <col min="9469" max="9709" width="8" style="122"/>
    <col min="9710" max="9710" width="40.5703125" style="122" customWidth="1"/>
    <col min="9711" max="9712" width="8" style="122" customWidth="1"/>
    <col min="9713" max="9713" width="13.28515625" style="122" customWidth="1"/>
    <col min="9714" max="9714" width="13.5703125" style="122" customWidth="1"/>
    <col min="9715" max="9715" width="13.85546875" style="122" customWidth="1"/>
    <col min="9716" max="9716" width="13.140625" style="122" customWidth="1"/>
    <col min="9717" max="9717" width="13" style="122" customWidth="1"/>
    <col min="9718" max="9718" width="10.5703125" style="122" customWidth="1"/>
    <col min="9719" max="9719" width="12.5703125" style="122" customWidth="1"/>
    <col min="9720" max="9720" width="8" style="122" customWidth="1"/>
    <col min="9721" max="9722" width="11.85546875" style="122" customWidth="1"/>
    <col min="9723" max="9723" width="12" style="122" customWidth="1"/>
    <col min="9724" max="9724" width="12.5703125" style="122" customWidth="1"/>
    <col min="9725" max="9965" width="8" style="122"/>
    <col min="9966" max="9966" width="40.5703125" style="122" customWidth="1"/>
    <col min="9967" max="9968" width="8" style="122" customWidth="1"/>
    <col min="9969" max="9969" width="13.28515625" style="122" customWidth="1"/>
    <col min="9970" max="9970" width="13.5703125" style="122" customWidth="1"/>
    <col min="9971" max="9971" width="13.85546875" style="122" customWidth="1"/>
    <col min="9972" max="9972" width="13.140625" style="122" customWidth="1"/>
    <col min="9973" max="9973" width="13" style="122" customWidth="1"/>
    <col min="9974" max="9974" width="10.5703125" style="122" customWidth="1"/>
    <col min="9975" max="9975" width="12.5703125" style="122" customWidth="1"/>
    <col min="9976" max="9976" width="8" style="122" customWidth="1"/>
    <col min="9977" max="9978" width="11.85546875" style="122" customWidth="1"/>
    <col min="9979" max="9979" width="12" style="122" customWidth="1"/>
    <col min="9980" max="9980" width="12.5703125" style="122" customWidth="1"/>
    <col min="9981" max="10221" width="8" style="122"/>
    <col min="10222" max="10222" width="40.5703125" style="122" customWidth="1"/>
    <col min="10223" max="10224" width="8" style="122" customWidth="1"/>
    <col min="10225" max="10225" width="13.28515625" style="122" customWidth="1"/>
    <col min="10226" max="10226" width="13.5703125" style="122" customWidth="1"/>
    <col min="10227" max="10227" width="13.85546875" style="122" customWidth="1"/>
    <col min="10228" max="10228" width="13.140625" style="122" customWidth="1"/>
    <col min="10229" max="10229" width="13" style="122" customWidth="1"/>
    <col min="10230" max="10230" width="10.5703125" style="122" customWidth="1"/>
    <col min="10231" max="10231" width="12.5703125" style="122" customWidth="1"/>
    <col min="10232" max="10232" width="8" style="122" customWidth="1"/>
    <col min="10233" max="10234" width="11.85546875" style="122" customWidth="1"/>
    <col min="10235" max="10235" width="12" style="122" customWidth="1"/>
    <col min="10236" max="10236" width="12.5703125" style="122" customWidth="1"/>
    <col min="10237" max="10477" width="8" style="122"/>
    <col min="10478" max="10478" width="40.5703125" style="122" customWidth="1"/>
    <col min="10479" max="10480" width="8" style="122" customWidth="1"/>
    <col min="10481" max="10481" width="13.28515625" style="122" customWidth="1"/>
    <col min="10482" max="10482" width="13.5703125" style="122" customWidth="1"/>
    <col min="10483" max="10483" width="13.85546875" style="122" customWidth="1"/>
    <col min="10484" max="10484" width="13.140625" style="122" customWidth="1"/>
    <col min="10485" max="10485" width="13" style="122" customWidth="1"/>
    <col min="10486" max="10486" width="10.5703125" style="122" customWidth="1"/>
    <col min="10487" max="10487" width="12.5703125" style="122" customWidth="1"/>
    <col min="10488" max="10488" width="8" style="122" customWidth="1"/>
    <col min="10489" max="10490" width="11.85546875" style="122" customWidth="1"/>
    <col min="10491" max="10491" width="12" style="122" customWidth="1"/>
    <col min="10492" max="10492" width="12.5703125" style="122" customWidth="1"/>
    <col min="10493" max="10733" width="8" style="122"/>
    <col min="10734" max="10734" width="40.5703125" style="122" customWidth="1"/>
    <col min="10735" max="10736" width="8" style="122" customWidth="1"/>
    <col min="10737" max="10737" width="13.28515625" style="122" customWidth="1"/>
    <col min="10738" max="10738" width="13.5703125" style="122" customWidth="1"/>
    <col min="10739" max="10739" width="13.85546875" style="122" customWidth="1"/>
    <col min="10740" max="10740" width="13.140625" style="122" customWidth="1"/>
    <col min="10741" max="10741" width="13" style="122" customWidth="1"/>
    <col min="10742" max="10742" width="10.5703125" style="122" customWidth="1"/>
    <col min="10743" max="10743" width="12.5703125" style="122" customWidth="1"/>
    <col min="10744" max="10744" width="8" style="122" customWidth="1"/>
    <col min="10745" max="10746" width="11.85546875" style="122" customWidth="1"/>
    <col min="10747" max="10747" width="12" style="122" customWidth="1"/>
    <col min="10748" max="10748" width="12.5703125" style="122" customWidth="1"/>
    <col min="10749" max="10989" width="8" style="122"/>
    <col min="10990" max="10990" width="40.5703125" style="122" customWidth="1"/>
    <col min="10991" max="10992" width="8" style="122" customWidth="1"/>
    <col min="10993" max="10993" width="13.28515625" style="122" customWidth="1"/>
    <col min="10994" max="10994" width="13.5703125" style="122" customWidth="1"/>
    <col min="10995" max="10995" width="13.85546875" style="122" customWidth="1"/>
    <col min="10996" max="10996" width="13.140625" style="122" customWidth="1"/>
    <col min="10997" max="10997" width="13" style="122" customWidth="1"/>
    <col min="10998" max="10998" width="10.5703125" style="122" customWidth="1"/>
    <col min="10999" max="10999" width="12.5703125" style="122" customWidth="1"/>
    <col min="11000" max="11000" width="8" style="122" customWidth="1"/>
    <col min="11001" max="11002" width="11.85546875" style="122" customWidth="1"/>
    <col min="11003" max="11003" width="12" style="122" customWidth="1"/>
    <col min="11004" max="11004" width="12.5703125" style="122" customWidth="1"/>
    <col min="11005" max="11245" width="8" style="122"/>
    <col min="11246" max="11246" width="40.5703125" style="122" customWidth="1"/>
    <col min="11247" max="11248" width="8" style="122" customWidth="1"/>
    <col min="11249" max="11249" width="13.28515625" style="122" customWidth="1"/>
    <col min="11250" max="11250" width="13.5703125" style="122" customWidth="1"/>
    <col min="11251" max="11251" width="13.85546875" style="122" customWidth="1"/>
    <col min="11252" max="11252" width="13.140625" style="122" customWidth="1"/>
    <col min="11253" max="11253" width="13" style="122" customWidth="1"/>
    <col min="11254" max="11254" width="10.5703125" style="122" customWidth="1"/>
    <col min="11255" max="11255" width="12.5703125" style="122" customWidth="1"/>
    <col min="11256" max="11256" width="8" style="122" customWidth="1"/>
    <col min="11257" max="11258" width="11.85546875" style="122" customWidth="1"/>
    <col min="11259" max="11259" width="12" style="122" customWidth="1"/>
    <col min="11260" max="11260" width="12.5703125" style="122" customWidth="1"/>
    <col min="11261" max="11501" width="8" style="122"/>
    <col min="11502" max="11502" width="40.5703125" style="122" customWidth="1"/>
    <col min="11503" max="11504" width="8" style="122" customWidth="1"/>
    <col min="11505" max="11505" width="13.28515625" style="122" customWidth="1"/>
    <col min="11506" max="11506" width="13.5703125" style="122" customWidth="1"/>
    <col min="11507" max="11507" width="13.85546875" style="122" customWidth="1"/>
    <col min="11508" max="11508" width="13.140625" style="122" customWidth="1"/>
    <col min="11509" max="11509" width="13" style="122" customWidth="1"/>
    <col min="11510" max="11510" width="10.5703125" style="122" customWidth="1"/>
    <col min="11511" max="11511" width="12.5703125" style="122" customWidth="1"/>
    <col min="11512" max="11512" width="8" style="122" customWidth="1"/>
    <col min="11513" max="11514" width="11.85546875" style="122" customWidth="1"/>
    <col min="11515" max="11515" width="12" style="122" customWidth="1"/>
    <col min="11516" max="11516" width="12.5703125" style="122" customWidth="1"/>
    <col min="11517" max="11757" width="8" style="122"/>
    <col min="11758" max="11758" width="40.5703125" style="122" customWidth="1"/>
    <col min="11759" max="11760" width="8" style="122" customWidth="1"/>
    <col min="11761" max="11761" width="13.28515625" style="122" customWidth="1"/>
    <col min="11762" max="11762" width="13.5703125" style="122" customWidth="1"/>
    <col min="11763" max="11763" width="13.85546875" style="122" customWidth="1"/>
    <col min="11764" max="11764" width="13.140625" style="122" customWidth="1"/>
    <col min="11765" max="11765" width="13" style="122" customWidth="1"/>
    <col min="11766" max="11766" width="10.5703125" style="122" customWidth="1"/>
    <col min="11767" max="11767" width="12.5703125" style="122" customWidth="1"/>
    <col min="11768" max="11768" width="8" style="122" customWidth="1"/>
    <col min="11769" max="11770" width="11.85546875" style="122" customWidth="1"/>
    <col min="11771" max="11771" width="12" style="122" customWidth="1"/>
    <col min="11772" max="11772" width="12.5703125" style="122" customWidth="1"/>
    <col min="11773" max="12013" width="8" style="122"/>
    <col min="12014" max="12014" width="40.5703125" style="122" customWidth="1"/>
    <col min="12015" max="12016" width="8" style="122" customWidth="1"/>
    <col min="12017" max="12017" width="13.28515625" style="122" customWidth="1"/>
    <col min="12018" max="12018" width="13.5703125" style="122" customWidth="1"/>
    <col min="12019" max="12019" width="13.85546875" style="122" customWidth="1"/>
    <col min="12020" max="12020" width="13.140625" style="122" customWidth="1"/>
    <col min="12021" max="12021" width="13" style="122" customWidth="1"/>
    <col min="12022" max="12022" width="10.5703125" style="122" customWidth="1"/>
    <col min="12023" max="12023" width="12.5703125" style="122" customWidth="1"/>
    <col min="12024" max="12024" width="8" style="122" customWidth="1"/>
    <col min="12025" max="12026" width="11.85546875" style="122" customWidth="1"/>
    <col min="12027" max="12027" width="12" style="122" customWidth="1"/>
    <col min="12028" max="12028" width="12.5703125" style="122" customWidth="1"/>
    <col min="12029" max="12269" width="8" style="122"/>
    <col min="12270" max="12270" width="40.5703125" style="122" customWidth="1"/>
    <col min="12271" max="12272" width="8" style="122" customWidth="1"/>
    <col min="12273" max="12273" width="13.28515625" style="122" customWidth="1"/>
    <col min="12274" max="12274" width="13.5703125" style="122" customWidth="1"/>
    <col min="12275" max="12275" width="13.85546875" style="122" customWidth="1"/>
    <col min="12276" max="12276" width="13.140625" style="122" customWidth="1"/>
    <col min="12277" max="12277" width="13" style="122" customWidth="1"/>
    <col min="12278" max="12278" width="10.5703125" style="122" customWidth="1"/>
    <col min="12279" max="12279" width="12.5703125" style="122" customWidth="1"/>
    <col min="12280" max="12280" width="8" style="122" customWidth="1"/>
    <col min="12281" max="12282" width="11.85546875" style="122" customWidth="1"/>
    <col min="12283" max="12283" width="12" style="122" customWidth="1"/>
    <col min="12284" max="12284" width="12.5703125" style="122" customWidth="1"/>
    <col min="12285" max="12525" width="8" style="122"/>
    <col min="12526" max="12526" width="40.5703125" style="122" customWidth="1"/>
    <col min="12527" max="12528" width="8" style="122" customWidth="1"/>
    <col min="12529" max="12529" width="13.28515625" style="122" customWidth="1"/>
    <col min="12530" max="12530" width="13.5703125" style="122" customWidth="1"/>
    <col min="12531" max="12531" width="13.85546875" style="122" customWidth="1"/>
    <col min="12532" max="12532" width="13.140625" style="122" customWidth="1"/>
    <col min="12533" max="12533" width="13" style="122" customWidth="1"/>
    <col min="12534" max="12534" width="10.5703125" style="122" customWidth="1"/>
    <col min="12535" max="12535" width="12.5703125" style="122" customWidth="1"/>
    <col min="12536" max="12536" width="8" style="122" customWidth="1"/>
    <col min="12537" max="12538" width="11.85546875" style="122" customWidth="1"/>
    <col min="12539" max="12539" width="12" style="122" customWidth="1"/>
    <col min="12540" max="12540" width="12.5703125" style="122" customWidth="1"/>
    <col min="12541" max="12781" width="8" style="122"/>
    <col min="12782" max="12782" width="40.5703125" style="122" customWidth="1"/>
    <col min="12783" max="12784" width="8" style="122" customWidth="1"/>
    <col min="12785" max="12785" width="13.28515625" style="122" customWidth="1"/>
    <col min="12786" max="12786" width="13.5703125" style="122" customWidth="1"/>
    <col min="12787" max="12787" width="13.85546875" style="122" customWidth="1"/>
    <col min="12788" max="12788" width="13.140625" style="122" customWidth="1"/>
    <col min="12789" max="12789" width="13" style="122" customWidth="1"/>
    <col min="12790" max="12790" width="10.5703125" style="122" customWidth="1"/>
    <col min="12791" max="12791" width="12.5703125" style="122" customWidth="1"/>
    <col min="12792" max="12792" width="8" style="122" customWidth="1"/>
    <col min="12793" max="12794" width="11.85546875" style="122" customWidth="1"/>
    <col min="12795" max="12795" width="12" style="122" customWidth="1"/>
    <col min="12796" max="12796" width="12.5703125" style="122" customWidth="1"/>
    <col min="12797" max="13037" width="8" style="122"/>
    <col min="13038" max="13038" width="40.5703125" style="122" customWidth="1"/>
    <col min="13039" max="13040" width="8" style="122" customWidth="1"/>
    <col min="13041" max="13041" width="13.28515625" style="122" customWidth="1"/>
    <col min="13042" max="13042" width="13.5703125" style="122" customWidth="1"/>
    <col min="13043" max="13043" width="13.85546875" style="122" customWidth="1"/>
    <col min="13044" max="13044" width="13.140625" style="122" customWidth="1"/>
    <col min="13045" max="13045" width="13" style="122" customWidth="1"/>
    <col min="13046" max="13046" width="10.5703125" style="122" customWidth="1"/>
    <col min="13047" max="13047" width="12.5703125" style="122" customWidth="1"/>
    <col min="13048" max="13048" width="8" style="122" customWidth="1"/>
    <col min="13049" max="13050" width="11.85546875" style="122" customWidth="1"/>
    <col min="13051" max="13051" width="12" style="122" customWidth="1"/>
    <col min="13052" max="13052" width="12.5703125" style="122" customWidth="1"/>
    <col min="13053" max="13293" width="8" style="122"/>
    <col min="13294" max="13294" width="40.5703125" style="122" customWidth="1"/>
    <col min="13295" max="13296" width="8" style="122" customWidth="1"/>
    <col min="13297" max="13297" width="13.28515625" style="122" customWidth="1"/>
    <col min="13298" max="13298" width="13.5703125" style="122" customWidth="1"/>
    <col min="13299" max="13299" width="13.85546875" style="122" customWidth="1"/>
    <col min="13300" max="13300" width="13.140625" style="122" customWidth="1"/>
    <col min="13301" max="13301" width="13" style="122" customWidth="1"/>
    <col min="13302" max="13302" width="10.5703125" style="122" customWidth="1"/>
    <col min="13303" max="13303" width="12.5703125" style="122" customWidth="1"/>
    <col min="13304" max="13304" width="8" style="122" customWidth="1"/>
    <col min="13305" max="13306" width="11.85546875" style="122" customWidth="1"/>
    <col min="13307" max="13307" width="12" style="122" customWidth="1"/>
    <col min="13308" max="13308" width="12.5703125" style="122" customWidth="1"/>
    <col min="13309" max="13549" width="8" style="122"/>
    <col min="13550" max="13550" width="40.5703125" style="122" customWidth="1"/>
    <col min="13551" max="13552" width="8" style="122" customWidth="1"/>
    <col min="13553" max="13553" width="13.28515625" style="122" customWidth="1"/>
    <col min="13554" max="13554" width="13.5703125" style="122" customWidth="1"/>
    <col min="13555" max="13555" width="13.85546875" style="122" customWidth="1"/>
    <col min="13556" max="13556" width="13.140625" style="122" customWidth="1"/>
    <col min="13557" max="13557" width="13" style="122" customWidth="1"/>
    <col min="13558" max="13558" width="10.5703125" style="122" customWidth="1"/>
    <col min="13559" max="13559" width="12.5703125" style="122" customWidth="1"/>
    <col min="13560" max="13560" width="8" style="122" customWidth="1"/>
    <col min="13561" max="13562" width="11.85546875" style="122" customWidth="1"/>
    <col min="13563" max="13563" width="12" style="122" customWidth="1"/>
    <col min="13564" max="13564" width="12.5703125" style="122" customWidth="1"/>
    <col min="13565" max="13805" width="8" style="122"/>
    <col min="13806" max="13806" width="40.5703125" style="122" customWidth="1"/>
    <col min="13807" max="13808" width="8" style="122" customWidth="1"/>
    <col min="13809" max="13809" width="13.28515625" style="122" customWidth="1"/>
    <col min="13810" max="13810" width="13.5703125" style="122" customWidth="1"/>
    <col min="13811" max="13811" width="13.85546875" style="122" customWidth="1"/>
    <col min="13812" max="13812" width="13.140625" style="122" customWidth="1"/>
    <col min="13813" max="13813" width="13" style="122" customWidth="1"/>
    <col min="13814" max="13814" width="10.5703125" style="122" customWidth="1"/>
    <col min="13815" max="13815" width="12.5703125" style="122" customWidth="1"/>
    <col min="13816" max="13816" width="8" style="122" customWidth="1"/>
    <col min="13817" max="13818" width="11.85546875" style="122" customWidth="1"/>
    <col min="13819" max="13819" width="12" style="122" customWidth="1"/>
    <col min="13820" max="13820" width="12.5703125" style="122" customWidth="1"/>
    <col min="13821" max="14061" width="8" style="122"/>
    <col min="14062" max="14062" width="40.5703125" style="122" customWidth="1"/>
    <col min="14063" max="14064" width="8" style="122" customWidth="1"/>
    <col min="14065" max="14065" width="13.28515625" style="122" customWidth="1"/>
    <col min="14066" max="14066" width="13.5703125" style="122" customWidth="1"/>
    <col min="14067" max="14067" width="13.85546875" style="122" customWidth="1"/>
    <col min="14068" max="14068" width="13.140625" style="122" customWidth="1"/>
    <col min="14069" max="14069" width="13" style="122" customWidth="1"/>
    <col min="14070" max="14070" width="10.5703125" style="122" customWidth="1"/>
    <col min="14071" max="14071" width="12.5703125" style="122" customWidth="1"/>
    <col min="14072" max="14072" width="8" style="122" customWidth="1"/>
    <col min="14073" max="14074" width="11.85546875" style="122" customWidth="1"/>
    <col min="14075" max="14075" width="12" style="122" customWidth="1"/>
    <col min="14076" max="14076" width="12.5703125" style="122" customWidth="1"/>
    <col min="14077" max="14317" width="8" style="122"/>
    <col min="14318" max="14318" width="40.5703125" style="122" customWidth="1"/>
    <col min="14319" max="14320" width="8" style="122" customWidth="1"/>
    <col min="14321" max="14321" width="13.28515625" style="122" customWidth="1"/>
    <col min="14322" max="14322" width="13.5703125" style="122" customWidth="1"/>
    <col min="14323" max="14323" width="13.85546875" style="122" customWidth="1"/>
    <col min="14324" max="14324" width="13.140625" style="122" customWidth="1"/>
    <col min="14325" max="14325" width="13" style="122" customWidth="1"/>
    <col min="14326" max="14326" width="10.5703125" style="122" customWidth="1"/>
    <col min="14327" max="14327" width="12.5703125" style="122" customWidth="1"/>
    <col min="14328" max="14328" width="8" style="122" customWidth="1"/>
    <col min="14329" max="14330" width="11.85546875" style="122" customWidth="1"/>
    <col min="14331" max="14331" width="12" style="122" customWidth="1"/>
    <col min="14332" max="14332" width="12.5703125" style="122" customWidth="1"/>
    <col min="14333" max="14573" width="8" style="122"/>
    <col min="14574" max="14574" width="40.5703125" style="122" customWidth="1"/>
    <col min="14575" max="14576" width="8" style="122" customWidth="1"/>
    <col min="14577" max="14577" width="13.28515625" style="122" customWidth="1"/>
    <col min="14578" max="14578" width="13.5703125" style="122" customWidth="1"/>
    <col min="14579" max="14579" width="13.85546875" style="122" customWidth="1"/>
    <col min="14580" max="14580" width="13.140625" style="122" customWidth="1"/>
    <col min="14581" max="14581" width="13" style="122" customWidth="1"/>
    <col min="14582" max="14582" width="10.5703125" style="122" customWidth="1"/>
    <col min="14583" max="14583" width="12.5703125" style="122" customWidth="1"/>
    <col min="14584" max="14584" width="8" style="122" customWidth="1"/>
    <col min="14585" max="14586" width="11.85546875" style="122" customWidth="1"/>
    <col min="14587" max="14587" width="12" style="122" customWidth="1"/>
    <col min="14588" max="14588" width="12.5703125" style="122" customWidth="1"/>
    <col min="14589" max="14829" width="8" style="122"/>
    <col min="14830" max="14830" width="40.5703125" style="122" customWidth="1"/>
    <col min="14831" max="14832" width="8" style="122" customWidth="1"/>
    <col min="14833" max="14833" width="13.28515625" style="122" customWidth="1"/>
    <col min="14834" max="14834" width="13.5703125" style="122" customWidth="1"/>
    <col min="14835" max="14835" width="13.85546875" style="122" customWidth="1"/>
    <col min="14836" max="14836" width="13.140625" style="122" customWidth="1"/>
    <col min="14837" max="14837" width="13" style="122" customWidth="1"/>
    <col min="14838" max="14838" width="10.5703125" style="122" customWidth="1"/>
    <col min="14839" max="14839" width="12.5703125" style="122" customWidth="1"/>
    <col min="14840" max="14840" width="8" style="122" customWidth="1"/>
    <col min="14841" max="14842" width="11.85546875" style="122" customWidth="1"/>
    <col min="14843" max="14843" width="12" style="122" customWidth="1"/>
    <col min="14844" max="14844" width="12.5703125" style="122" customWidth="1"/>
    <col min="14845" max="15085" width="8" style="122"/>
    <col min="15086" max="15086" width="40.5703125" style="122" customWidth="1"/>
    <col min="15087" max="15088" width="8" style="122" customWidth="1"/>
    <col min="15089" max="15089" width="13.28515625" style="122" customWidth="1"/>
    <col min="15090" max="15090" width="13.5703125" style="122" customWidth="1"/>
    <col min="15091" max="15091" width="13.85546875" style="122" customWidth="1"/>
    <col min="15092" max="15092" width="13.140625" style="122" customWidth="1"/>
    <col min="15093" max="15093" width="13" style="122" customWidth="1"/>
    <col min="15094" max="15094" width="10.5703125" style="122" customWidth="1"/>
    <col min="15095" max="15095" width="12.5703125" style="122" customWidth="1"/>
    <col min="15096" max="15096" width="8" style="122" customWidth="1"/>
    <col min="15097" max="15098" width="11.85546875" style="122" customWidth="1"/>
    <col min="15099" max="15099" width="12" style="122" customWidth="1"/>
    <col min="15100" max="15100" width="12.5703125" style="122" customWidth="1"/>
    <col min="15101" max="15341" width="8" style="122"/>
    <col min="15342" max="15342" width="40.5703125" style="122" customWidth="1"/>
    <col min="15343" max="15344" width="8" style="122" customWidth="1"/>
    <col min="15345" max="15345" width="13.28515625" style="122" customWidth="1"/>
    <col min="15346" max="15346" width="13.5703125" style="122" customWidth="1"/>
    <col min="15347" max="15347" width="13.85546875" style="122" customWidth="1"/>
    <col min="15348" max="15348" width="13.140625" style="122" customWidth="1"/>
    <col min="15349" max="15349" width="13" style="122" customWidth="1"/>
    <col min="15350" max="15350" width="10.5703125" style="122" customWidth="1"/>
    <col min="15351" max="15351" width="12.5703125" style="122" customWidth="1"/>
    <col min="15352" max="15352" width="8" style="122" customWidth="1"/>
    <col min="15353" max="15354" width="11.85546875" style="122" customWidth="1"/>
    <col min="15355" max="15355" width="12" style="122" customWidth="1"/>
    <col min="15356" max="15356" width="12.5703125" style="122" customWidth="1"/>
    <col min="15357" max="15597" width="8" style="122"/>
    <col min="15598" max="15598" width="40.5703125" style="122" customWidth="1"/>
    <col min="15599" max="15600" width="8" style="122" customWidth="1"/>
    <col min="15601" max="15601" width="13.28515625" style="122" customWidth="1"/>
    <col min="15602" max="15602" width="13.5703125" style="122" customWidth="1"/>
    <col min="15603" max="15603" width="13.85546875" style="122" customWidth="1"/>
    <col min="15604" max="15604" width="13.140625" style="122" customWidth="1"/>
    <col min="15605" max="15605" width="13" style="122" customWidth="1"/>
    <col min="15606" max="15606" width="10.5703125" style="122" customWidth="1"/>
    <col min="15607" max="15607" width="12.5703125" style="122" customWidth="1"/>
    <col min="15608" max="15608" width="8" style="122" customWidth="1"/>
    <col min="15609" max="15610" width="11.85546875" style="122" customWidth="1"/>
    <col min="15611" max="15611" width="12" style="122" customWidth="1"/>
    <col min="15612" max="15612" width="12.5703125" style="122" customWidth="1"/>
    <col min="15613" max="15853" width="8" style="122"/>
    <col min="15854" max="15854" width="40.5703125" style="122" customWidth="1"/>
    <col min="15855" max="15856" width="8" style="122" customWidth="1"/>
    <col min="15857" max="15857" width="13.28515625" style="122" customWidth="1"/>
    <col min="15858" max="15858" width="13.5703125" style="122" customWidth="1"/>
    <col min="15859" max="15859" width="13.85546875" style="122" customWidth="1"/>
    <col min="15860" max="15860" width="13.140625" style="122" customWidth="1"/>
    <col min="15861" max="15861" width="13" style="122" customWidth="1"/>
    <col min="15862" max="15862" width="10.5703125" style="122" customWidth="1"/>
    <col min="15863" max="15863" width="12.5703125" style="122" customWidth="1"/>
    <col min="15864" max="15864" width="8" style="122" customWidth="1"/>
    <col min="15865" max="15866" width="11.85546875" style="122" customWidth="1"/>
    <col min="15867" max="15867" width="12" style="122" customWidth="1"/>
    <col min="15868" max="15868" width="12.5703125" style="122" customWidth="1"/>
    <col min="15869" max="16109" width="8" style="122"/>
    <col min="16110" max="16110" width="40.5703125" style="122" customWidth="1"/>
    <col min="16111" max="16112" width="8" style="122" customWidth="1"/>
    <col min="16113" max="16113" width="13.28515625" style="122" customWidth="1"/>
    <col min="16114" max="16114" width="13.5703125" style="122" customWidth="1"/>
    <col min="16115" max="16115" width="13.85546875" style="122" customWidth="1"/>
    <col min="16116" max="16116" width="13.140625" style="122" customWidth="1"/>
    <col min="16117" max="16117" width="13" style="122" customWidth="1"/>
    <col min="16118" max="16118" width="10.5703125" style="122" customWidth="1"/>
    <col min="16119" max="16119" width="12.5703125" style="122" customWidth="1"/>
    <col min="16120" max="16120" width="8" style="122" customWidth="1"/>
    <col min="16121" max="16122" width="11.85546875" style="122" customWidth="1"/>
    <col min="16123" max="16123" width="12" style="122" customWidth="1"/>
    <col min="16124" max="16124" width="12.5703125" style="122" customWidth="1"/>
    <col min="16125" max="16384" width="8" style="122"/>
  </cols>
  <sheetData>
    <row r="1" spans="1:13" s="112" customFormat="1" ht="15" customHeight="1">
      <c r="A1" s="104" t="str">
        <f>[1]BYDEPT!A1</f>
        <v>CY 2018 PROGRAM, ALLOTMENT RELEASES, BALANCE</v>
      </c>
      <c r="B1" s="105"/>
      <c r="C1" s="105"/>
      <c r="D1" s="105"/>
      <c r="E1" s="106"/>
      <c r="F1" s="107"/>
      <c r="G1" s="107"/>
      <c r="H1" s="107"/>
      <c r="I1" s="108"/>
      <c r="J1" s="109"/>
      <c r="K1" s="110"/>
      <c r="L1" s="109"/>
      <c r="M1" s="110"/>
    </row>
    <row r="2" spans="1:13" s="112" customFormat="1" ht="15" customHeight="1">
      <c r="A2" s="104" t="str">
        <f>[1]BYDEPT!A2</f>
        <v>JANUARY 1-JANUARY 31, 2018</v>
      </c>
      <c r="B2" s="105"/>
      <c r="C2" s="105"/>
      <c r="D2" s="105"/>
      <c r="E2" s="113"/>
      <c r="F2" s="106"/>
      <c r="G2" s="106"/>
      <c r="H2" s="114"/>
      <c r="I2" s="115"/>
      <c r="J2" s="113"/>
      <c r="K2" s="110"/>
      <c r="L2" s="116"/>
      <c r="M2" s="110"/>
    </row>
    <row r="3" spans="1:13" s="111" customFormat="1" ht="15.75" customHeight="1">
      <c r="A3" s="105" t="s">
        <v>0</v>
      </c>
      <c r="B3" s="105"/>
      <c r="C3" s="105"/>
      <c r="D3" s="105"/>
      <c r="E3" s="117"/>
      <c r="F3" s="117"/>
      <c r="G3" s="117"/>
      <c r="H3" s="118"/>
      <c r="I3" s="119"/>
      <c r="J3" s="117"/>
      <c r="K3" s="120"/>
      <c r="L3" s="117"/>
      <c r="M3" s="120"/>
    </row>
    <row r="4" spans="1:13" ht="27" customHeight="1">
      <c r="A4" s="409" t="s">
        <v>1</v>
      </c>
      <c r="B4" s="410" t="s">
        <v>43</v>
      </c>
      <c r="C4" s="410" t="s">
        <v>44</v>
      </c>
      <c r="D4" s="413" t="s">
        <v>43</v>
      </c>
      <c r="E4" s="416" t="s">
        <v>45</v>
      </c>
      <c r="F4" s="416"/>
      <c r="G4" s="416"/>
      <c r="H4" s="420" t="s">
        <v>46</v>
      </c>
      <c r="I4" s="417" t="s">
        <v>4</v>
      </c>
      <c r="J4" s="420" t="s">
        <v>47</v>
      </c>
      <c r="K4" s="121"/>
      <c r="L4" s="413" t="s">
        <v>48</v>
      </c>
    </row>
    <row r="5" spans="1:13" ht="10.5" customHeight="1">
      <c r="A5" s="409"/>
      <c r="B5" s="411"/>
      <c r="C5" s="411"/>
      <c r="D5" s="414"/>
      <c r="E5" s="420" t="s">
        <v>49</v>
      </c>
      <c r="F5" s="420" t="s">
        <v>44</v>
      </c>
      <c r="G5" s="420" t="s">
        <v>50</v>
      </c>
      <c r="H5" s="421"/>
      <c r="I5" s="418"/>
      <c r="J5" s="421"/>
      <c r="K5" s="121"/>
      <c r="L5" s="414"/>
    </row>
    <row r="6" spans="1:13" ht="17.25" customHeight="1">
      <c r="A6" s="409"/>
      <c r="B6" s="412"/>
      <c r="C6" s="412"/>
      <c r="D6" s="415"/>
      <c r="E6" s="422"/>
      <c r="F6" s="422"/>
      <c r="G6" s="422"/>
      <c r="H6" s="422"/>
      <c r="I6" s="419"/>
      <c r="J6" s="422"/>
      <c r="K6" s="121"/>
      <c r="L6" s="415"/>
    </row>
    <row r="7" spans="1:13" ht="19.5" customHeight="1">
      <c r="A7" s="123" t="s">
        <v>51</v>
      </c>
      <c r="B7" s="124"/>
      <c r="C7" s="124"/>
      <c r="D7" s="125"/>
      <c r="E7" s="126">
        <f>E8+E97</f>
        <v>2786187550</v>
      </c>
      <c r="F7" s="127">
        <f>F8+F97</f>
        <v>0</v>
      </c>
      <c r="G7" s="128">
        <f>G8+G97</f>
        <v>2786187550</v>
      </c>
      <c r="H7" s="129">
        <f>H8+H97</f>
        <v>2043145492</v>
      </c>
      <c r="I7" s="130">
        <f t="shared" ref="I7:I50" si="0">H7/G7</f>
        <v>0.73331226105005032</v>
      </c>
      <c r="J7" s="129">
        <f>J8+J97</f>
        <v>743042058</v>
      </c>
      <c r="L7" s="129"/>
    </row>
    <row r="8" spans="1:13" s="137" customFormat="1" ht="18.75" customHeight="1">
      <c r="A8" s="131" t="s">
        <v>52</v>
      </c>
      <c r="B8" s="131"/>
      <c r="C8" s="131"/>
      <c r="D8" s="132"/>
      <c r="E8" s="133">
        <f>SUM(E9:E15)+SUM(E18:E23)+SUM(E26:E29)+SUM(E32:E33)+SUM(E36:E52)</f>
        <v>2294716836</v>
      </c>
      <c r="F8" s="133">
        <f>SUM(F9:F15)+SUM(F18:F23)+SUM(F26:F29)+SUM(F32:F33)+SUM(F36:F52)</f>
        <v>0</v>
      </c>
      <c r="G8" s="134">
        <f>SUM(G9:G15)+SUM(G18:G23)+SUM(G26:G29)+SUM(G32:G33)+SUM(G36:G52)</f>
        <v>2294716836</v>
      </c>
      <c r="H8" s="135">
        <f>SUM(H9:H15)+SUM(H18:H23)+SUM(H26:H29)+SUM(H32:H33)+SUM(H36:H52)</f>
        <v>2004566848</v>
      </c>
      <c r="I8" s="136">
        <f t="shared" si="0"/>
        <v>0.87355738910872749</v>
      </c>
      <c r="J8" s="135">
        <f>SUM(J9:J15)+SUM(J18:J23)+SUM(J26:J29)+SUM(J32:J33)+SUM(J36:J52)</f>
        <v>290149988</v>
      </c>
      <c r="L8" s="135"/>
      <c r="M8" s="138"/>
    </row>
    <row r="9" spans="1:13" ht="18" customHeight="1">
      <c r="A9" s="139" t="s">
        <v>53</v>
      </c>
      <c r="B9" s="20"/>
      <c r="C9" s="20"/>
      <c r="D9" s="140"/>
      <c r="E9" s="141">
        <f>[1]BYDEPT!F9</f>
        <v>18210897</v>
      </c>
      <c r="F9" s="141">
        <f>[1]BYDEPT!AE9</f>
        <v>0</v>
      </c>
      <c r="G9" s="142">
        <f t="shared" ref="G9:G14" si="1">E9+F9</f>
        <v>18210897</v>
      </c>
      <c r="H9" s="143">
        <f>[1]BYDEPT!BD9</f>
        <v>17971407</v>
      </c>
      <c r="I9" s="144">
        <f t="shared" si="0"/>
        <v>0.98684908272228433</v>
      </c>
      <c r="J9" s="143">
        <f t="shared" ref="J9:J14" si="2">G9-H9</f>
        <v>239490</v>
      </c>
      <c r="L9" s="143"/>
    </row>
    <row r="10" spans="1:13" ht="16.5" customHeight="1">
      <c r="A10" s="139" t="s">
        <v>54</v>
      </c>
      <c r="B10" s="20"/>
      <c r="C10" s="20"/>
      <c r="D10" s="140"/>
      <c r="E10" s="141">
        <f>[1]BYDEPT!F10</f>
        <v>6031010</v>
      </c>
      <c r="F10" s="141">
        <f>[1]BYDEPT!AE10</f>
        <v>0</v>
      </c>
      <c r="G10" s="142">
        <f t="shared" si="1"/>
        <v>6031010</v>
      </c>
      <c r="H10" s="143">
        <f>[1]BYDEPT!BD10</f>
        <v>6022614</v>
      </c>
      <c r="I10" s="144">
        <f>H10/G10</f>
        <v>0.99860786170143978</v>
      </c>
      <c r="J10" s="143">
        <f t="shared" si="2"/>
        <v>8396</v>
      </c>
      <c r="L10" s="143"/>
    </row>
    <row r="11" spans="1:13" ht="16.5" customHeight="1">
      <c r="A11" s="139" t="s">
        <v>55</v>
      </c>
      <c r="B11" s="20"/>
      <c r="C11" s="20"/>
      <c r="D11" s="140"/>
      <c r="E11" s="141">
        <f>[1]BYDEPT!F11</f>
        <v>543946</v>
      </c>
      <c r="F11" s="141">
        <f>[1]BYDEPT!AE11</f>
        <v>0</v>
      </c>
      <c r="G11" s="142">
        <f t="shared" si="1"/>
        <v>543946</v>
      </c>
      <c r="H11" s="143">
        <f>[1]BYDEPT!BD11</f>
        <v>443268</v>
      </c>
      <c r="I11" s="144">
        <f>H11/G11</f>
        <v>0.81491177433054018</v>
      </c>
      <c r="J11" s="143">
        <f t="shared" si="2"/>
        <v>100678</v>
      </c>
      <c r="L11" s="143"/>
    </row>
    <row r="12" spans="1:13" ht="16.5" customHeight="1">
      <c r="A12" s="139" t="s">
        <v>56</v>
      </c>
      <c r="B12" s="20"/>
      <c r="C12" s="20"/>
      <c r="D12" s="140"/>
      <c r="E12" s="141">
        <f>[1]BYDEPT!F12</f>
        <v>9533430</v>
      </c>
      <c r="F12" s="141">
        <f>[1]BYDEPT!AE12</f>
        <v>0</v>
      </c>
      <c r="G12" s="142">
        <f t="shared" si="1"/>
        <v>9533430</v>
      </c>
      <c r="H12" s="143">
        <f>[1]BYDEPT!BD12</f>
        <v>9461041</v>
      </c>
      <c r="I12" s="144">
        <f>H12/G12</f>
        <v>0.9924068252454783</v>
      </c>
      <c r="J12" s="143">
        <f t="shared" si="2"/>
        <v>72389</v>
      </c>
      <c r="L12" s="143"/>
    </row>
    <row r="13" spans="1:13" ht="16.5" customHeight="1">
      <c r="A13" s="139" t="s">
        <v>57</v>
      </c>
      <c r="B13" s="20"/>
      <c r="C13" s="20"/>
      <c r="D13" s="140"/>
      <c r="E13" s="141">
        <f>[1]BYDEPT!F13</f>
        <v>53336259</v>
      </c>
      <c r="F13" s="141">
        <f>[1]BYDEPT!AE13</f>
        <v>-9958500</v>
      </c>
      <c r="G13" s="142">
        <f t="shared" si="1"/>
        <v>43377759</v>
      </c>
      <c r="H13" s="143">
        <f>[1]BYDEPT!BD13</f>
        <v>40322032</v>
      </c>
      <c r="I13" s="144">
        <f>H13/G13</f>
        <v>0.92955544337825291</v>
      </c>
      <c r="J13" s="143">
        <f t="shared" si="2"/>
        <v>3055727</v>
      </c>
      <c r="L13" s="143"/>
    </row>
    <row r="14" spans="1:13" ht="16.5" customHeight="1">
      <c r="A14" s="139" t="s">
        <v>58</v>
      </c>
      <c r="B14" s="20"/>
      <c r="C14" s="20"/>
      <c r="D14" s="140"/>
      <c r="E14" s="141">
        <f>[1]BYDEPT!F14</f>
        <v>2135132</v>
      </c>
      <c r="F14" s="141">
        <f>[1]BYDEPT!AE14</f>
        <v>0</v>
      </c>
      <c r="G14" s="142">
        <f t="shared" si="1"/>
        <v>2135132</v>
      </c>
      <c r="H14" s="143">
        <f>[1]BYDEPT!BD14</f>
        <v>2110023</v>
      </c>
      <c r="I14" s="144">
        <f>H14/G14</f>
        <v>0.98824007133985159</v>
      </c>
      <c r="J14" s="143">
        <f t="shared" si="2"/>
        <v>25109</v>
      </c>
      <c r="L14" s="143"/>
    </row>
    <row r="15" spans="1:13" ht="16.5" customHeight="1">
      <c r="A15" s="139" t="s">
        <v>59</v>
      </c>
      <c r="B15" s="20"/>
      <c r="C15" s="20"/>
      <c r="D15" s="140"/>
      <c r="E15" s="141">
        <f>+[1]BYDEPT!F15</f>
        <v>553312832</v>
      </c>
      <c r="F15" s="141">
        <f>SUM(F16:F17)</f>
        <v>-88496656</v>
      </c>
      <c r="G15" s="142">
        <f>SUM(G16:G17)</f>
        <v>464816176</v>
      </c>
      <c r="H15" s="143">
        <f>SUM(H16:H17)</f>
        <v>405273315</v>
      </c>
      <c r="I15" s="144">
        <f t="shared" si="0"/>
        <v>0.87190019608956126</v>
      </c>
      <c r="J15" s="143">
        <f>SUM(J16:J17)</f>
        <v>59542861</v>
      </c>
      <c r="L15" s="143"/>
    </row>
    <row r="16" spans="1:13" ht="15.75" hidden="1" customHeight="1">
      <c r="A16" s="139" t="s">
        <v>60</v>
      </c>
      <c r="B16" s="20"/>
      <c r="C16" s="20"/>
      <c r="D16" s="140"/>
      <c r="E16" s="141">
        <f>[1]BYDEPT!F16</f>
        <v>176700433</v>
      </c>
      <c r="F16" s="141">
        <f>[1]BYDEPT!AE16</f>
        <v>-89806073</v>
      </c>
      <c r="G16" s="142">
        <f t="shared" ref="G16:G22" si="3">E16+F16</f>
        <v>86894360</v>
      </c>
      <c r="H16" s="143">
        <f>[1]BYDEPT!BD16</f>
        <v>72893608</v>
      </c>
      <c r="I16" s="144">
        <f t="shared" si="0"/>
        <v>0.83887617101961509</v>
      </c>
      <c r="J16" s="143">
        <f t="shared" ref="J16:J22" si="4">G16-H16</f>
        <v>14000752</v>
      </c>
      <c r="L16" s="143"/>
    </row>
    <row r="17" spans="1:12" ht="16.5" hidden="1" customHeight="1">
      <c r="A17" s="139" t="s">
        <v>61</v>
      </c>
      <c r="B17" s="20"/>
      <c r="C17" s="20"/>
      <c r="D17" s="140"/>
      <c r="E17" s="141">
        <f>[1]BYDEPT!F17</f>
        <v>376612399</v>
      </c>
      <c r="F17" s="141">
        <f>[1]BYDEPT!AE17</f>
        <v>1309417</v>
      </c>
      <c r="G17" s="142">
        <f t="shared" si="3"/>
        <v>377921816</v>
      </c>
      <c r="H17" s="143">
        <f>[1]BYDEPT!BD17</f>
        <v>332379707</v>
      </c>
      <c r="I17" s="144">
        <f t="shared" si="0"/>
        <v>0.87949330503852152</v>
      </c>
      <c r="J17" s="143">
        <f t="shared" si="4"/>
        <v>45542109</v>
      </c>
      <c r="L17" s="143"/>
    </row>
    <row r="18" spans="1:12" ht="16.5" customHeight="1">
      <c r="A18" s="139" t="s">
        <v>62</v>
      </c>
      <c r="B18" s="20"/>
      <c r="C18" s="20"/>
      <c r="D18" s="140"/>
      <c r="E18" s="141">
        <f>[1]BYDEPT!F18</f>
        <v>62115320</v>
      </c>
      <c r="F18" s="141">
        <f>[1]BYDEPT!AE18</f>
        <v>0</v>
      </c>
      <c r="G18" s="142">
        <f t="shared" si="3"/>
        <v>62115320</v>
      </c>
      <c r="H18" s="143">
        <f>[1]BYDEPT!BD18</f>
        <v>54916061</v>
      </c>
      <c r="I18" s="144">
        <f t="shared" si="0"/>
        <v>0.88409849615199598</v>
      </c>
      <c r="J18" s="143">
        <f t="shared" si="4"/>
        <v>7199259</v>
      </c>
      <c r="L18" s="143"/>
    </row>
    <row r="19" spans="1:12" ht="16.5" customHeight="1">
      <c r="A19" s="139" t="s">
        <v>63</v>
      </c>
      <c r="B19" s="20"/>
      <c r="C19" s="20"/>
      <c r="D19" s="140"/>
      <c r="E19" s="141">
        <f>[1]BYDEPT!F19</f>
        <v>1263227</v>
      </c>
      <c r="F19" s="141">
        <f>[1]BYDEPT!AE19</f>
        <v>0</v>
      </c>
      <c r="G19" s="142">
        <f t="shared" si="3"/>
        <v>1263227</v>
      </c>
      <c r="H19" s="143">
        <f>[1]BYDEPT!BD19</f>
        <v>1257688</v>
      </c>
      <c r="I19" s="144">
        <f t="shared" si="0"/>
        <v>0.99561519821853084</v>
      </c>
      <c r="J19" s="143">
        <f t="shared" si="4"/>
        <v>5539</v>
      </c>
      <c r="L19" s="143"/>
    </row>
    <row r="20" spans="1:12" ht="16.5" customHeight="1">
      <c r="A20" s="139" t="s">
        <v>64</v>
      </c>
      <c r="B20" s="20"/>
      <c r="C20" s="20"/>
      <c r="D20" s="140"/>
      <c r="E20" s="141">
        <f>[1]BYDEPT!F20</f>
        <v>24910729</v>
      </c>
      <c r="F20" s="141">
        <f>[1]BYDEPT!AE20</f>
        <v>0</v>
      </c>
      <c r="G20" s="142">
        <f t="shared" si="3"/>
        <v>24910729</v>
      </c>
      <c r="H20" s="143">
        <f>[1]BYDEPT!BD20</f>
        <v>24773107</v>
      </c>
      <c r="I20" s="144">
        <f t="shared" si="0"/>
        <v>0.99447539251059247</v>
      </c>
      <c r="J20" s="143">
        <f t="shared" si="4"/>
        <v>137622</v>
      </c>
      <c r="L20" s="143"/>
    </row>
    <row r="21" spans="1:12" ht="16.5" customHeight="1">
      <c r="A21" s="139" t="s">
        <v>65</v>
      </c>
      <c r="B21" s="20"/>
      <c r="C21" s="20"/>
      <c r="D21" s="140"/>
      <c r="E21" s="141">
        <f>[1]BYDEPT!F21</f>
        <v>19317544</v>
      </c>
      <c r="F21" s="141">
        <f>[1]BYDEPT!AE21</f>
        <v>0</v>
      </c>
      <c r="G21" s="142">
        <f t="shared" si="3"/>
        <v>19317544</v>
      </c>
      <c r="H21" s="143">
        <f>[1]BYDEPT!BD21</f>
        <v>17414871</v>
      </c>
      <c r="I21" s="144">
        <f t="shared" si="0"/>
        <v>0.90150543982195663</v>
      </c>
      <c r="J21" s="143">
        <f t="shared" si="4"/>
        <v>1902673</v>
      </c>
      <c r="L21" s="143"/>
    </row>
    <row r="22" spans="1:12" ht="16.5" customHeight="1">
      <c r="A22" s="139" t="s">
        <v>66</v>
      </c>
      <c r="B22" s="20"/>
      <c r="C22" s="20"/>
      <c r="D22" s="140"/>
      <c r="E22" s="141">
        <f>[1]BYDEPT!F22</f>
        <v>20319813</v>
      </c>
      <c r="F22" s="141">
        <f>[1]BYDEPT!AE22</f>
        <v>0</v>
      </c>
      <c r="G22" s="142">
        <f t="shared" si="3"/>
        <v>20319813</v>
      </c>
      <c r="H22" s="143">
        <f>[1]BYDEPT!BD22</f>
        <v>17444081</v>
      </c>
      <c r="I22" s="144">
        <f t="shared" si="0"/>
        <v>0.85847645349885848</v>
      </c>
      <c r="J22" s="143">
        <f t="shared" si="4"/>
        <v>2875732</v>
      </c>
      <c r="L22" s="143"/>
    </row>
    <row r="23" spans="1:12" ht="16.5" customHeight="1">
      <c r="A23" s="139" t="s">
        <v>67</v>
      </c>
      <c r="B23" s="20"/>
      <c r="C23" s="20"/>
      <c r="D23" s="140"/>
      <c r="E23" s="141">
        <f>+[1]BYDEPT!F23</f>
        <v>107299569</v>
      </c>
      <c r="F23" s="141">
        <f>SUM(F24:F25)</f>
        <v>0</v>
      </c>
      <c r="G23" s="142">
        <f>SUM(G24:G25)</f>
        <v>107299569</v>
      </c>
      <c r="H23" s="143">
        <f>SUM(H24:H25)</f>
        <v>97081348</v>
      </c>
      <c r="I23" s="144">
        <f t="shared" si="0"/>
        <v>0.90476922605346155</v>
      </c>
      <c r="J23" s="143">
        <f>SUM(J24:J25)</f>
        <v>10218221</v>
      </c>
      <c r="L23" s="143"/>
    </row>
    <row r="24" spans="1:12" ht="16.5" hidden="1" customHeight="1">
      <c r="A24" s="139" t="s">
        <v>60</v>
      </c>
      <c r="B24" s="20"/>
      <c r="C24" s="20"/>
      <c r="D24" s="140"/>
      <c r="E24" s="141">
        <f>[1]BYDEPT!F24</f>
        <v>75728050</v>
      </c>
      <c r="F24" s="141">
        <f>[1]BYDEPT!AE24</f>
        <v>-23539488</v>
      </c>
      <c r="G24" s="142">
        <f>E24+F24</f>
        <v>52188562</v>
      </c>
      <c r="H24" s="143">
        <f>[1]BYDEPT!BD24</f>
        <v>42292091</v>
      </c>
      <c r="I24" s="144">
        <f t="shared" si="0"/>
        <v>0.81037088165027427</v>
      </c>
      <c r="J24" s="143">
        <f>G24-H24</f>
        <v>9896471</v>
      </c>
      <c r="L24" s="143"/>
    </row>
    <row r="25" spans="1:12" ht="16.5" hidden="1" customHeight="1">
      <c r="A25" s="139" t="s">
        <v>61</v>
      </c>
      <c r="B25" s="20"/>
      <c r="C25" s="20"/>
      <c r="D25" s="140"/>
      <c r="E25" s="141">
        <f>[1]BYDEPT!F25</f>
        <v>31571519</v>
      </c>
      <c r="F25" s="141">
        <f>[1]BYDEPT!AE25</f>
        <v>23539488</v>
      </c>
      <c r="G25" s="142">
        <f>E25+F25</f>
        <v>55111007</v>
      </c>
      <c r="H25" s="143">
        <f>[1]BYDEPT!BD25</f>
        <v>54789257</v>
      </c>
      <c r="I25" s="144">
        <f t="shared" si="0"/>
        <v>0.99416178332578831</v>
      </c>
      <c r="J25" s="143">
        <f>G25-H25</f>
        <v>321750</v>
      </c>
      <c r="L25" s="143"/>
    </row>
    <row r="26" spans="1:12" ht="16.5" customHeight="1">
      <c r="A26" s="139" t="s">
        <v>68</v>
      </c>
      <c r="B26" s="20"/>
      <c r="C26" s="20"/>
      <c r="D26" s="140"/>
      <c r="E26" s="141">
        <f>[1]BYDEPT!F26</f>
        <v>5372343</v>
      </c>
      <c r="F26" s="141">
        <f>[1]BYDEPT!AE26</f>
        <v>0</v>
      </c>
      <c r="G26" s="142">
        <f>E26+F26</f>
        <v>5372343</v>
      </c>
      <c r="H26" s="143">
        <f>[1]BYDEPT!BD26</f>
        <v>5362319</v>
      </c>
      <c r="I26" s="144">
        <f t="shared" si="0"/>
        <v>0.99813414742878481</v>
      </c>
      <c r="J26" s="143">
        <f>G26-H26</f>
        <v>10024</v>
      </c>
      <c r="L26" s="143"/>
    </row>
    <row r="27" spans="1:12" ht="16.5" customHeight="1">
      <c r="A27" s="139" t="s">
        <v>70</v>
      </c>
      <c r="B27" s="20"/>
      <c r="C27" s="20"/>
      <c r="D27" s="140"/>
      <c r="E27" s="141">
        <f>[1]BYDEPT!F27</f>
        <v>170763865</v>
      </c>
      <c r="F27" s="141">
        <f>[1]BYDEPT!AE27</f>
        <v>0</v>
      </c>
      <c r="G27" s="142">
        <f>E27+F27</f>
        <v>170763865</v>
      </c>
      <c r="H27" s="143">
        <f>[1]BYDEPT!BD27</f>
        <v>142753180</v>
      </c>
      <c r="I27" s="144">
        <f t="shared" si="0"/>
        <v>0.83596831214847478</v>
      </c>
      <c r="J27" s="143">
        <f>G27-H27</f>
        <v>28010685</v>
      </c>
      <c r="L27" s="143"/>
    </row>
    <row r="28" spans="1:12" ht="16.5" customHeight="1">
      <c r="A28" s="139" t="s">
        <v>71</v>
      </c>
      <c r="B28" s="20"/>
      <c r="C28" s="20"/>
      <c r="D28" s="140"/>
      <c r="E28" s="141">
        <f>[1]BYDEPT!F28</f>
        <v>18465223</v>
      </c>
      <c r="F28" s="141">
        <f>[1]BYDEPT!AE28</f>
        <v>0</v>
      </c>
      <c r="G28" s="142">
        <f>E28+F28</f>
        <v>18465223</v>
      </c>
      <c r="H28" s="143">
        <f>[1]BYDEPT!BD28</f>
        <v>16869250</v>
      </c>
      <c r="I28" s="144">
        <f t="shared" si="0"/>
        <v>0.91356871238435622</v>
      </c>
      <c r="J28" s="143">
        <f>G28-H28</f>
        <v>1595973</v>
      </c>
      <c r="L28" s="143"/>
    </row>
    <row r="29" spans="1:12" ht="16.5" customHeight="1">
      <c r="A29" s="139" t="s">
        <v>72</v>
      </c>
      <c r="B29" s="20"/>
      <c r="C29" s="20"/>
      <c r="D29" s="140"/>
      <c r="E29" s="141">
        <f>+[1]BYDEPT!F29</f>
        <v>11140284</v>
      </c>
      <c r="F29" s="141">
        <f>SUM(F30:F31)</f>
        <v>0</v>
      </c>
      <c r="G29" s="142">
        <f>SUM(G30:G31)</f>
        <v>11140284</v>
      </c>
      <c r="H29" s="143">
        <f>SUM(H30:H31)</f>
        <v>10543379</v>
      </c>
      <c r="I29" s="144">
        <f t="shared" si="0"/>
        <v>0.94641922952772117</v>
      </c>
      <c r="J29" s="143">
        <f>SUM(J30:J31)</f>
        <v>596905</v>
      </c>
      <c r="L29" s="143"/>
    </row>
    <row r="30" spans="1:12" ht="16.5" hidden="1" customHeight="1">
      <c r="A30" s="139" t="s">
        <v>60</v>
      </c>
      <c r="B30" s="20"/>
      <c r="C30" s="20"/>
      <c r="D30" s="140"/>
      <c r="E30" s="141">
        <f>[1]BYDEPT!F30</f>
        <v>11140284</v>
      </c>
      <c r="F30" s="141">
        <f>[1]BYDEPT!AE30</f>
        <v>0</v>
      </c>
      <c r="G30" s="142">
        <f>E30+F30</f>
        <v>11140284</v>
      </c>
      <c r="H30" s="143">
        <f>[1]BYDEPT!BD30</f>
        <v>10543379</v>
      </c>
      <c r="I30" s="144">
        <f t="shared" si="0"/>
        <v>0.94641922952772117</v>
      </c>
      <c r="J30" s="143">
        <f>G30-H30</f>
        <v>596905</v>
      </c>
      <c r="L30" s="143"/>
    </row>
    <row r="31" spans="1:12" ht="18" hidden="1" customHeight="1">
      <c r="A31" s="139" t="s">
        <v>61</v>
      </c>
      <c r="B31" s="20"/>
      <c r="C31" s="20"/>
      <c r="D31" s="140"/>
      <c r="E31" s="141">
        <f>[1]BYDEPT!F31</f>
        <v>0</v>
      </c>
      <c r="F31" s="141">
        <f>[1]BYDEPT!AE31</f>
        <v>0</v>
      </c>
      <c r="G31" s="142">
        <f>E31+F31</f>
        <v>0</v>
      </c>
      <c r="H31" s="143">
        <f>[1]BYDEPT!BD31</f>
        <v>0</v>
      </c>
      <c r="I31" s="144" t="e">
        <f t="shared" si="0"/>
        <v>#DIV/0!</v>
      </c>
      <c r="J31" s="143">
        <f>G31-H31</f>
        <v>0</v>
      </c>
      <c r="L31" s="143"/>
    </row>
    <row r="32" spans="1:12" ht="16.5" customHeight="1">
      <c r="A32" s="139" t="s">
        <v>73</v>
      </c>
      <c r="B32" s="20"/>
      <c r="C32" s="20"/>
      <c r="D32" s="140"/>
      <c r="E32" s="141">
        <f>[1]BYDEPT!F32</f>
        <v>149698732</v>
      </c>
      <c r="F32" s="141">
        <f>[1]BYDEPT!AE32</f>
        <v>0</v>
      </c>
      <c r="G32" s="142">
        <f>E32+F32</f>
        <v>149698732</v>
      </c>
      <c r="H32" s="143">
        <f>[1]BYDEPT!BD32</f>
        <v>112243098</v>
      </c>
      <c r="I32" s="144">
        <f t="shared" si="0"/>
        <v>0.74979324474171227</v>
      </c>
      <c r="J32" s="143">
        <f>G32-H32</f>
        <v>37455634</v>
      </c>
      <c r="L32" s="143"/>
    </row>
    <row r="33" spans="1:12" ht="16.5" customHeight="1">
      <c r="A33" s="139" t="s">
        <v>74</v>
      </c>
      <c r="B33" s="20"/>
      <c r="C33" s="20"/>
      <c r="D33" s="140"/>
      <c r="E33" s="141">
        <f>+[1]BYDEPT!F33</f>
        <v>637864483</v>
      </c>
      <c r="F33" s="141">
        <f>SUM(F34:F35)</f>
        <v>103583872</v>
      </c>
      <c r="G33" s="142">
        <f>SUM(G34:G35)</f>
        <v>741448355</v>
      </c>
      <c r="H33" s="143">
        <f>SUM(H34:H35)</f>
        <v>622947040</v>
      </c>
      <c r="I33" s="144">
        <f t="shared" si="0"/>
        <v>0.84017590139504728</v>
      </c>
      <c r="J33" s="143">
        <f>SUM(J34:J35)</f>
        <v>118501315</v>
      </c>
      <c r="L33" s="143"/>
    </row>
    <row r="34" spans="1:12" ht="16.5" hidden="1" customHeight="1">
      <c r="A34" s="139" t="s">
        <v>60</v>
      </c>
      <c r="B34" s="20"/>
      <c r="C34" s="20"/>
      <c r="D34" s="140"/>
      <c r="E34" s="141">
        <f>[1]BYDEPT!F34</f>
        <v>409494391</v>
      </c>
      <c r="F34" s="141">
        <f>[1]BYDEPT!AE34</f>
        <v>103583872</v>
      </c>
      <c r="G34" s="142">
        <f t="shared" ref="G34:G50" si="5">E34+F34</f>
        <v>513078263</v>
      </c>
      <c r="H34" s="143">
        <f>[1]BYDEPT!BD34</f>
        <v>395151187</v>
      </c>
      <c r="I34" s="144">
        <f t="shared" si="0"/>
        <v>0.77015772348165135</v>
      </c>
      <c r="J34" s="143">
        <f t="shared" ref="J34:J50" si="6">G34-H34</f>
        <v>117927076</v>
      </c>
      <c r="L34" s="143"/>
    </row>
    <row r="35" spans="1:12" ht="16.5" hidden="1" customHeight="1">
      <c r="A35" s="139" t="s">
        <v>61</v>
      </c>
      <c r="B35" s="20"/>
      <c r="C35" s="20"/>
      <c r="D35" s="140"/>
      <c r="E35" s="141">
        <f>[1]BYDEPT!F35</f>
        <v>228370092</v>
      </c>
      <c r="F35" s="141">
        <f>[1]BYDEPT!AE35</f>
        <v>0</v>
      </c>
      <c r="G35" s="142">
        <f t="shared" si="5"/>
        <v>228370092</v>
      </c>
      <c r="H35" s="143">
        <f>[1]BYDEPT!BD35</f>
        <v>227795853</v>
      </c>
      <c r="I35" s="144">
        <f t="shared" si="0"/>
        <v>0.99748548947469007</v>
      </c>
      <c r="J35" s="143">
        <f t="shared" si="6"/>
        <v>574239</v>
      </c>
      <c r="L35" s="143"/>
    </row>
    <row r="36" spans="1:12" ht="16.5" customHeight="1">
      <c r="A36" s="139" t="s">
        <v>75</v>
      </c>
      <c r="B36" s="20"/>
      <c r="C36" s="20"/>
      <c r="D36" s="140"/>
      <c r="E36" s="141">
        <f>[1]BYDEPT!F36</f>
        <v>21020142</v>
      </c>
      <c r="F36" s="141">
        <f>[1]BYDEPT!AE36</f>
        <v>0</v>
      </c>
      <c r="G36" s="142">
        <f t="shared" si="5"/>
        <v>21020142</v>
      </c>
      <c r="H36" s="143">
        <f>[1]BYDEPT!BD36</f>
        <v>20574367</v>
      </c>
      <c r="I36" s="144">
        <f t="shared" si="0"/>
        <v>0.97879295962891211</v>
      </c>
      <c r="J36" s="143">
        <f t="shared" si="6"/>
        <v>445775</v>
      </c>
      <c r="L36" s="143"/>
    </row>
    <row r="37" spans="1:12" ht="16.5" customHeight="1">
      <c r="A37" s="139" t="s">
        <v>76</v>
      </c>
      <c r="B37" s="20"/>
      <c r="C37" s="20"/>
      <c r="D37" s="140"/>
      <c r="E37" s="141">
        <f>[1]BYDEPT!F37</f>
        <v>141814436</v>
      </c>
      <c r="F37" s="141">
        <f>[1]BYDEPT!AE37</f>
        <v>0</v>
      </c>
      <c r="G37" s="142">
        <f t="shared" si="5"/>
        <v>141814436</v>
      </c>
      <c r="H37" s="143">
        <f>[1]BYDEPT!BD37</f>
        <v>135602214</v>
      </c>
      <c r="I37" s="144">
        <f t="shared" si="0"/>
        <v>0.95619471349165042</v>
      </c>
      <c r="J37" s="143">
        <f t="shared" si="6"/>
        <v>6212222</v>
      </c>
      <c r="L37" s="143"/>
    </row>
    <row r="38" spans="1:12" ht="16.5" customHeight="1">
      <c r="A38" s="139" t="s">
        <v>77</v>
      </c>
      <c r="B38" s="20"/>
      <c r="C38" s="20"/>
      <c r="D38" s="140"/>
      <c r="E38" s="141">
        <f>[1]BYDEPT!F38</f>
        <v>3483747</v>
      </c>
      <c r="F38" s="141">
        <f>[1]BYDEPT!AE38</f>
        <v>0</v>
      </c>
      <c r="G38" s="142">
        <f t="shared" si="5"/>
        <v>3483747</v>
      </c>
      <c r="H38" s="143">
        <f>[1]BYDEPT!BD38</f>
        <v>3324148</v>
      </c>
      <c r="I38" s="144">
        <f t="shared" si="0"/>
        <v>0.9541875457660961</v>
      </c>
      <c r="J38" s="143">
        <f t="shared" si="6"/>
        <v>159599</v>
      </c>
      <c r="L38" s="143"/>
    </row>
    <row r="39" spans="1:12" ht="16.5" customHeight="1">
      <c r="A39" s="139" t="s">
        <v>78</v>
      </c>
      <c r="B39" s="20"/>
      <c r="C39" s="20"/>
      <c r="D39" s="140"/>
      <c r="E39" s="141">
        <f>[1]BYDEPT!F39</f>
        <v>5861839</v>
      </c>
      <c r="F39" s="141">
        <f>[1]BYDEPT!AE39</f>
        <v>0</v>
      </c>
      <c r="G39" s="142">
        <f t="shared" si="5"/>
        <v>5861839</v>
      </c>
      <c r="H39" s="143">
        <f>[1]BYDEPT!BD39</f>
        <v>4949480</v>
      </c>
      <c r="I39" s="144">
        <f t="shared" si="0"/>
        <v>0.84435618241988564</v>
      </c>
      <c r="J39" s="143">
        <f t="shared" si="6"/>
        <v>912359</v>
      </c>
      <c r="L39" s="143"/>
    </row>
    <row r="40" spans="1:12" ht="16.5" customHeight="1">
      <c r="A40" s="139" t="s">
        <v>79</v>
      </c>
      <c r="B40" s="20"/>
      <c r="C40" s="20"/>
      <c r="D40" s="140"/>
      <c r="E40" s="141">
        <f>[1]BYDEPT!F40</f>
        <v>66339817</v>
      </c>
      <c r="F40" s="141">
        <f>[1]BYDEPT!AE40</f>
        <v>0</v>
      </c>
      <c r="G40" s="142">
        <f t="shared" si="5"/>
        <v>66339817</v>
      </c>
      <c r="H40" s="143">
        <f>[1]BYDEPT!BD40</f>
        <v>66146525</v>
      </c>
      <c r="I40" s="144">
        <f t="shared" si="0"/>
        <v>0.99708633504370381</v>
      </c>
      <c r="J40" s="143">
        <f t="shared" si="6"/>
        <v>193292</v>
      </c>
      <c r="L40" s="143"/>
    </row>
    <row r="41" spans="1:12" ht="16.5" customHeight="1">
      <c r="A41" s="139" t="s">
        <v>80</v>
      </c>
      <c r="B41" s="20"/>
      <c r="C41" s="20"/>
      <c r="D41" s="140"/>
      <c r="E41" s="141">
        <f>[1]BYDEPT!F41</f>
        <v>8929242</v>
      </c>
      <c r="F41" s="141">
        <f>[1]BYDEPT!AE41</f>
        <v>0</v>
      </c>
      <c r="G41" s="142">
        <f t="shared" si="5"/>
        <v>8929242</v>
      </c>
      <c r="H41" s="143">
        <f>[1]BYDEPT!BD41</f>
        <v>8710043</v>
      </c>
      <c r="I41" s="144">
        <f t="shared" si="0"/>
        <v>0.97545155568636177</v>
      </c>
      <c r="J41" s="143">
        <f t="shared" si="6"/>
        <v>219199</v>
      </c>
      <c r="L41" s="143"/>
    </row>
    <row r="42" spans="1:12" ht="16.5" customHeight="1">
      <c r="A42" s="139" t="s">
        <v>81</v>
      </c>
      <c r="B42" s="20"/>
      <c r="C42" s="20"/>
      <c r="D42" s="140"/>
      <c r="E42" s="141">
        <f>[1]BYDEPT!F42</f>
        <v>1380993</v>
      </c>
      <c r="F42" s="141">
        <f>[1]BYDEPT!AE42</f>
        <v>0</v>
      </c>
      <c r="G42" s="142">
        <f t="shared" si="5"/>
        <v>1380993</v>
      </c>
      <c r="H42" s="143">
        <f>[1]BYDEPT!BD42</f>
        <v>1263236</v>
      </c>
      <c r="I42" s="144">
        <f t="shared" si="0"/>
        <v>0.9147301977634934</v>
      </c>
      <c r="J42" s="143">
        <f t="shared" si="6"/>
        <v>117757</v>
      </c>
      <c r="L42" s="143"/>
    </row>
    <row r="43" spans="1:12" ht="16.5" customHeight="1">
      <c r="A43" s="139" t="s">
        <v>82</v>
      </c>
      <c r="B43" s="20"/>
      <c r="C43" s="20"/>
      <c r="D43" s="140"/>
      <c r="E43" s="141">
        <f>[1]BYDEPT!F43</f>
        <v>33056999</v>
      </c>
      <c r="F43" s="141">
        <f>[1]BYDEPT!AE43</f>
        <v>0</v>
      </c>
      <c r="G43" s="142">
        <f t="shared" si="5"/>
        <v>33056999</v>
      </c>
      <c r="H43" s="143">
        <f>[1]BYDEPT!BD43</f>
        <v>30349371</v>
      </c>
      <c r="I43" s="144">
        <f t="shared" si="0"/>
        <v>0.91809214139492823</v>
      </c>
      <c r="J43" s="143">
        <f t="shared" si="6"/>
        <v>2707628</v>
      </c>
      <c r="L43" s="143"/>
    </row>
    <row r="44" spans="1:12" ht="16.5" customHeight="1">
      <c r="A44" s="139" t="s">
        <v>83</v>
      </c>
      <c r="B44" s="20"/>
      <c r="C44" s="20"/>
      <c r="D44" s="140"/>
      <c r="E44" s="141">
        <f>[1]BYDEPT!F44</f>
        <v>3609</v>
      </c>
      <c r="F44" s="141">
        <f>[1]BYDEPT!AE44</f>
        <v>0</v>
      </c>
      <c r="G44" s="142">
        <f t="shared" si="5"/>
        <v>3609</v>
      </c>
      <c r="H44" s="143">
        <f>[1]BYDEPT!BD44</f>
        <v>3609</v>
      </c>
      <c r="I44" s="144">
        <f t="shared" si="0"/>
        <v>1</v>
      </c>
      <c r="J44" s="143">
        <f t="shared" si="6"/>
        <v>0</v>
      </c>
      <c r="L44" s="143"/>
    </row>
    <row r="45" spans="1:12" ht="16.5" customHeight="1">
      <c r="A45" s="139" t="s">
        <v>84</v>
      </c>
      <c r="B45" s="20"/>
      <c r="C45" s="20"/>
      <c r="D45" s="140"/>
      <c r="E45" s="141">
        <f>[1]BYDEPT!F45</f>
        <v>34363599</v>
      </c>
      <c r="F45" s="141">
        <f>[1]BYDEPT!AE45</f>
        <v>0</v>
      </c>
      <c r="G45" s="142">
        <f t="shared" si="5"/>
        <v>34363599</v>
      </c>
      <c r="H45" s="143">
        <f>[1]BYDEPT!BD45</f>
        <v>33513663</v>
      </c>
      <c r="I45" s="144">
        <f t="shared" si="0"/>
        <v>0.97526638580551472</v>
      </c>
      <c r="J45" s="143">
        <f t="shared" si="6"/>
        <v>849936</v>
      </c>
      <c r="L45" s="143"/>
    </row>
    <row r="46" spans="1:12" ht="16.5" customHeight="1">
      <c r="A46" s="139" t="s">
        <v>85</v>
      </c>
      <c r="B46" s="20"/>
      <c r="C46" s="20"/>
      <c r="D46" s="140"/>
      <c r="E46" s="141">
        <f>[1]BYDEPT!F46</f>
        <v>1561560</v>
      </c>
      <c r="F46" s="141">
        <f>[1]BYDEPT!AE46</f>
        <v>0</v>
      </c>
      <c r="G46" s="142">
        <f t="shared" si="5"/>
        <v>1561560</v>
      </c>
      <c r="H46" s="143">
        <f>[1]BYDEPT!BD46</f>
        <v>1481288</v>
      </c>
      <c r="I46" s="144">
        <f t="shared" si="0"/>
        <v>0.9485949947488409</v>
      </c>
      <c r="J46" s="143">
        <f t="shared" si="6"/>
        <v>80272</v>
      </c>
      <c r="L46" s="143"/>
    </row>
    <row r="47" spans="1:12" ht="16.5" customHeight="1">
      <c r="A47" s="139" t="s">
        <v>86</v>
      </c>
      <c r="B47" s="20"/>
      <c r="C47" s="20"/>
      <c r="D47" s="140"/>
      <c r="E47" s="141">
        <f>[1]BYDEPT!F47</f>
        <v>11228352</v>
      </c>
      <c r="F47" s="141">
        <f>[1]BYDEPT!AE47</f>
        <v>0</v>
      </c>
      <c r="G47" s="142">
        <f t="shared" si="5"/>
        <v>11228352</v>
      </c>
      <c r="H47" s="143">
        <f>[1]BYDEPT!BD47</f>
        <v>10764683</v>
      </c>
      <c r="I47" s="144">
        <f t="shared" si="0"/>
        <v>0.95870551617904387</v>
      </c>
      <c r="J47" s="143">
        <f t="shared" si="6"/>
        <v>463669</v>
      </c>
      <c r="L47" s="143"/>
    </row>
    <row r="48" spans="1:12" ht="16.5" customHeight="1">
      <c r="A48" s="139" t="s">
        <v>87</v>
      </c>
      <c r="B48" s="20"/>
      <c r="C48" s="20"/>
      <c r="D48" s="140"/>
      <c r="E48" s="141">
        <f>[1]BYDEPT!F48</f>
        <v>15932547</v>
      </c>
      <c r="F48" s="141">
        <f>[1]BYDEPT!AE48</f>
        <v>0</v>
      </c>
      <c r="G48" s="142">
        <f t="shared" si="5"/>
        <v>15932547</v>
      </c>
      <c r="H48" s="143">
        <f>[1]BYDEPT!BD48</f>
        <v>15906381</v>
      </c>
      <c r="I48" s="144">
        <f t="shared" si="0"/>
        <v>0.99835770137693614</v>
      </c>
      <c r="J48" s="143">
        <f t="shared" si="6"/>
        <v>26166</v>
      </c>
      <c r="L48" s="143"/>
    </row>
    <row r="49" spans="1:13" ht="16.5" customHeight="1">
      <c r="A49" s="139" t="s">
        <v>88</v>
      </c>
      <c r="B49" s="20"/>
      <c r="C49" s="20"/>
      <c r="D49" s="140"/>
      <c r="E49" s="141">
        <f>[1]BYDEPT!F49</f>
        <v>2650851</v>
      </c>
      <c r="F49" s="141">
        <f>[1]BYDEPT!AE49</f>
        <v>0</v>
      </c>
      <c r="G49" s="142">
        <f t="shared" si="5"/>
        <v>2650851</v>
      </c>
      <c r="H49" s="143">
        <f>[1]BYDEPT!BD49</f>
        <v>2646206</v>
      </c>
      <c r="I49" s="144">
        <f t="shared" si="0"/>
        <v>0.99824773252061316</v>
      </c>
      <c r="J49" s="143">
        <f t="shared" si="6"/>
        <v>4645</v>
      </c>
      <c r="L49" s="143"/>
    </row>
    <row r="50" spans="1:13" ht="16.5" customHeight="1">
      <c r="A50" s="139" t="s">
        <v>89</v>
      </c>
      <c r="B50" s="20"/>
      <c r="C50" s="20"/>
      <c r="D50" s="140"/>
      <c r="E50" s="141">
        <f>[1]BYDEPT!F50</f>
        <v>695504</v>
      </c>
      <c r="F50" s="141">
        <f>[1]BYDEPT!AE50</f>
        <v>0</v>
      </c>
      <c r="G50" s="142">
        <f t="shared" si="5"/>
        <v>695504</v>
      </c>
      <c r="H50" s="143">
        <f>[1]BYDEPT!BD50</f>
        <v>689948</v>
      </c>
      <c r="I50" s="144">
        <f t="shared" si="0"/>
        <v>0.99201154845982198</v>
      </c>
      <c r="J50" s="143">
        <f t="shared" si="6"/>
        <v>5556</v>
      </c>
      <c r="L50" s="143"/>
    </row>
    <row r="51" spans="1:13" ht="16.5" hidden="1" customHeight="1">
      <c r="A51" s="139"/>
      <c r="B51" s="20"/>
      <c r="C51" s="20"/>
      <c r="D51" s="140"/>
      <c r="E51" s="141"/>
      <c r="F51" s="141"/>
      <c r="G51" s="142"/>
      <c r="H51" s="143"/>
      <c r="I51" s="144"/>
      <c r="J51" s="143"/>
      <c r="L51" s="143"/>
    </row>
    <row r="52" spans="1:13" ht="16.5" customHeight="1">
      <c r="A52" s="139" t="s">
        <v>90</v>
      </c>
      <c r="B52" s="20"/>
      <c r="C52" s="20"/>
      <c r="D52" s="140"/>
      <c r="E52" s="145">
        <f>SUM(E53:E56)+SUM(E59:E72)+SUM(E77:E93)</f>
        <v>74758961</v>
      </c>
      <c r="F52" s="145">
        <f>SUM(F53:F56)+SUM(F59:F72)+SUM(F77:F93)</f>
        <v>-5128716</v>
      </c>
      <c r="G52" s="146">
        <f>SUM(G53:G56)+SUM(G59:G72)+SUM(G77:G93)</f>
        <v>69630245</v>
      </c>
      <c r="H52" s="147">
        <f>SUM(H53:H56)+SUM(H59:H72)+SUM(H77:H93)</f>
        <v>63432564</v>
      </c>
      <c r="I52" s="148">
        <f>H52/G52</f>
        <v>0.91099153823169798</v>
      </c>
      <c r="J52" s="147">
        <f>SUM(J53:J56)+SUM(J59:J72)+SUM(J77:J93)</f>
        <v>6197681</v>
      </c>
      <c r="L52" s="147"/>
      <c r="M52" s="149"/>
    </row>
    <row r="53" spans="1:13" ht="16.5" customHeight="1">
      <c r="A53" s="139" t="s">
        <v>91</v>
      </c>
      <c r="B53" s="20"/>
      <c r="C53" s="20"/>
      <c r="D53" s="140"/>
      <c r="E53" s="141">
        <f>[1]BYDEPT!F53</f>
        <v>75057</v>
      </c>
      <c r="F53" s="141">
        <f>[1]BYDEPT!AE53</f>
        <v>0</v>
      </c>
      <c r="G53" s="142">
        <f>E53+F53</f>
        <v>75057</v>
      </c>
      <c r="H53" s="143">
        <f>[1]BYDEPT!BD53</f>
        <v>75057</v>
      </c>
      <c r="I53" s="144">
        <f>H53/G53</f>
        <v>1</v>
      </c>
      <c r="J53" s="143">
        <f>G53-H53</f>
        <v>0</v>
      </c>
      <c r="L53" s="143"/>
    </row>
    <row r="54" spans="1:13" ht="16.5" customHeight="1">
      <c r="A54" s="139" t="s">
        <v>92</v>
      </c>
      <c r="B54" s="20"/>
      <c r="C54" s="20"/>
      <c r="D54" s="140"/>
      <c r="E54" s="141">
        <f>[1]BYDEPT!F54</f>
        <v>163696</v>
      </c>
      <c r="F54" s="141">
        <f>[1]BYDEPT!AE54</f>
        <v>0</v>
      </c>
      <c r="G54" s="142">
        <f>E54+F54</f>
        <v>163696</v>
      </c>
      <c r="H54" s="143">
        <f>[1]BYDEPT!BD54</f>
        <v>163544</v>
      </c>
      <c r="I54" s="144">
        <f>H54/G54</f>
        <v>0.99907144951617632</v>
      </c>
      <c r="J54" s="143">
        <f>G54-H54</f>
        <v>152</v>
      </c>
      <c r="L54" s="143"/>
    </row>
    <row r="55" spans="1:13" ht="16.5" customHeight="1">
      <c r="A55" s="139" t="s">
        <v>93</v>
      </c>
      <c r="B55" s="20"/>
      <c r="C55" s="20"/>
      <c r="D55" s="140"/>
      <c r="E55" s="141">
        <f>[1]BYDEPT!F55</f>
        <v>82429</v>
      </c>
      <c r="F55" s="141">
        <f>[1]BYDEPT!AE55</f>
        <v>0</v>
      </c>
      <c r="G55" s="142">
        <f>E55+F55</f>
        <v>82429</v>
      </c>
      <c r="H55" s="143">
        <f>[1]BYDEPT!BD55</f>
        <v>82429</v>
      </c>
      <c r="I55" s="144">
        <f>H55/G55</f>
        <v>1</v>
      </c>
      <c r="J55" s="143">
        <f>G55-H55</f>
        <v>0</v>
      </c>
      <c r="L55" s="143"/>
    </row>
    <row r="56" spans="1:13" ht="16.5" customHeight="1">
      <c r="A56" s="139" t="s">
        <v>94</v>
      </c>
      <c r="B56" s="20"/>
      <c r="C56" s="20"/>
      <c r="D56" s="140"/>
      <c r="E56" s="141">
        <f>E57+E58</f>
        <v>49426187</v>
      </c>
      <c r="F56" s="141">
        <f>F57+F58</f>
        <v>0</v>
      </c>
      <c r="G56" s="142">
        <f>G57+G58</f>
        <v>49426187</v>
      </c>
      <c r="H56" s="143">
        <f>H57+H58</f>
        <v>46356801</v>
      </c>
      <c r="I56" s="144">
        <f t="shared" ref="I56:I95" si="7">H56/G56</f>
        <v>0.93789959965958936</v>
      </c>
      <c r="J56" s="143">
        <f>J57+J58</f>
        <v>3069386</v>
      </c>
      <c r="L56" s="143"/>
    </row>
    <row r="57" spans="1:13" ht="16.5" hidden="1" customHeight="1">
      <c r="A57" s="139" t="s">
        <v>95</v>
      </c>
      <c r="B57" s="20"/>
      <c r="C57" s="20"/>
      <c r="D57" s="140"/>
      <c r="E57" s="141">
        <f>[1]BYDEPT!F57</f>
        <v>49106430</v>
      </c>
      <c r="F57" s="141">
        <f>[1]BYDEPT!AE57</f>
        <v>0</v>
      </c>
      <c r="G57" s="142">
        <f t="shared" ref="G57:G71" si="8">E57+F57</f>
        <v>49106430</v>
      </c>
      <c r="H57" s="143">
        <f>[1]BYDEPT!BD57</f>
        <v>46039223</v>
      </c>
      <c r="I57" s="144">
        <f t="shared" si="7"/>
        <v>0.93753960530219771</v>
      </c>
      <c r="J57" s="143">
        <f t="shared" ref="J57:J71" si="9">G57-H57</f>
        <v>3067207</v>
      </c>
      <c r="L57" s="143"/>
    </row>
    <row r="58" spans="1:13" ht="16.5" hidden="1" customHeight="1">
      <c r="A58" s="139" t="s">
        <v>96</v>
      </c>
      <c r="B58" s="20"/>
      <c r="C58" s="20"/>
      <c r="D58" s="140"/>
      <c r="E58" s="141">
        <f>[1]BYDEPT!F58</f>
        <v>319757</v>
      </c>
      <c r="F58" s="141">
        <f>[1]BYDEPT!AE58</f>
        <v>0</v>
      </c>
      <c r="G58" s="142">
        <f t="shared" si="8"/>
        <v>319757</v>
      </c>
      <c r="H58" s="143">
        <f>[1]BYDEPT!BD58</f>
        <v>317578</v>
      </c>
      <c r="I58" s="144">
        <f t="shared" si="7"/>
        <v>0.9931854502012466</v>
      </c>
      <c r="J58" s="143">
        <f t="shared" si="9"/>
        <v>2179</v>
      </c>
      <c r="L58" s="143"/>
    </row>
    <row r="59" spans="1:13" ht="16.5" customHeight="1">
      <c r="A59" s="139" t="s">
        <v>97</v>
      </c>
      <c r="B59" s="20"/>
      <c r="C59" s="20"/>
      <c r="D59" s="140"/>
      <c r="E59" s="141">
        <f>[1]BYDEPT!F59</f>
        <v>107530</v>
      </c>
      <c r="F59" s="141">
        <f>[1]BYDEPT!AE59</f>
        <v>0</v>
      </c>
      <c r="G59" s="142">
        <f t="shared" si="8"/>
        <v>107530</v>
      </c>
      <c r="H59" s="143">
        <f>[1]BYDEPT!BD59</f>
        <v>76167</v>
      </c>
      <c r="I59" s="144">
        <f t="shared" si="7"/>
        <v>0.70833255835580766</v>
      </c>
      <c r="J59" s="143">
        <f t="shared" si="9"/>
        <v>31363</v>
      </c>
      <c r="L59" s="143"/>
    </row>
    <row r="60" spans="1:13" ht="16.5" customHeight="1">
      <c r="A60" s="139" t="s">
        <v>98</v>
      </c>
      <c r="B60" s="20"/>
      <c r="C60" s="20"/>
      <c r="D60" s="140"/>
      <c r="E60" s="141">
        <f>[1]BYDEPT!F60</f>
        <v>527031</v>
      </c>
      <c r="F60" s="141">
        <f>[1]BYDEPT!AE60</f>
        <v>0</v>
      </c>
      <c r="G60" s="142">
        <f t="shared" si="8"/>
        <v>527031</v>
      </c>
      <c r="H60" s="143">
        <f>[1]BYDEPT!BD60</f>
        <v>466610</v>
      </c>
      <c r="I60" s="144">
        <f t="shared" si="7"/>
        <v>0.88535588988124037</v>
      </c>
      <c r="J60" s="143">
        <f t="shared" si="9"/>
        <v>60421</v>
      </c>
      <c r="L60" s="143"/>
    </row>
    <row r="61" spans="1:13" ht="16.5" customHeight="1">
      <c r="A61" s="139" t="s">
        <v>99</v>
      </c>
      <c r="B61" s="20"/>
      <c r="C61" s="20"/>
      <c r="D61" s="140"/>
      <c r="E61" s="141">
        <f>[1]BYDEPT!F61</f>
        <v>150927</v>
      </c>
      <c r="F61" s="141">
        <f>[1]BYDEPT!AE61</f>
        <v>0</v>
      </c>
      <c r="G61" s="142">
        <f t="shared" si="8"/>
        <v>150927</v>
      </c>
      <c r="H61" s="143">
        <f>[1]BYDEPT!BD61</f>
        <v>150927</v>
      </c>
      <c r="I61" s="144">
        <f t="shared" si="7"/>
        <v>1</v>
      </c>
      <c r="J61" s="143">
        <f t="shared" si="9"/>
        <v>0</v>
      </c>
      <c r="L61" s="143"/>
    </row>
    <row r="62" spans="1:13" ht="16.5" customHeight="1">
      <c r="A62" s="139" t="s">
        <v>100</v>
      </c>
      <c r="B62" s="20"/>
      <c r="C62" s="20"/>
      <c r="D62" s="140"/>
      <c r="E62" s="141">
        <f>[1]BYDEPT!F62</f>
        <v>399561</v>
      </c>
      <c r="F62" s="141">
        <f>[1]BYDEPT!AE62</f>
        <v>0</v>
      </c>
      <c r="G62" s="142">
        <f t="shared" si="8"/>
        <v>399561</v>
      </c>
      <c r="H62" s="143">
        <f>[1]BYDEPT!BD62</f>
        <v>380242</v>
      </c>
      <c r="I62" s="144">
        <f t="shared" si="7"/>
        <v>0.95164943525519252</v>
      </c>
      <c r="J62" s="143">
        <f t="shared" si="9"/>
        <v>19319</v>
      </c>
      <c r="L62" s="143"/>
    </row>
    <row r="63" spans="1:13" ht="16.5" customHeight="1">
      <c r="A63" s="139" t="s">
        <v>101</v>
      </c>
      <c r="B63" s="20"/>
      <c r="C63" s="20"/>
      <c r="D63" s="140"/>
      <c r="E63" s="141">
        <f>[1]BYDEPT!F63</f>
        <v>119242</v>
      </c>
      <c r="F63" s="141">
        <f>[1]BYDEPT!AE63</f>
        <v>0</v>
      </c>
      <c r="G63" s="142">
        <f t="shared" si="8"/>
        <v>119242</v>
      </c>
      <c r="H63" s="143">
        <f>[1]BYDEPT!BD63</f>
        <v>100562</v>
      </c>
      <c r="I63" s="144">
        <f t="shared" si="7"/>
        <v>0.84334378826252498</v>
      </c>
      <c r="J63" s="143">
        <f t="shared" si="9"/>
        <v>18680</v>
      </c>
      <c r="L63" s="143"/>
    </row>
    <row r="64" spans="1:13" ht="16.5" customHeight="1">
      <c r="A64" s="139" t="s">
        <v>102</v>
      </c>
      <c r="B64" s="20"/>
      <c r="C64" s="20"/>
      <c r="D64" s="140"/>
      <c r="E64" s="141">
        <f>[1]BYDEPT!F64</f>
        <v>129175</v>
      </c>
      <c r="F64" s="141">
        <f>[1]BYDEPT!AE64</f>
        <v>0</v>
      </c>
      <c r="G64" s="142">
        <f t="shared" si="8"/>
        <v>129175</v>
      </c>
      <c r="H64" s="143">
        <f>[1]BYDEPT!BD64</f>
        <v>119186</v>
      </c>
      <c r="I64" s="144">
        <f t="shared" si="7"/>
        <v>0.9226707954325527</v>
      </c>
      <c r="J64" s="143">
        <f t="shared" si="9"/>
        <v>9989</v>
      </c>
      <c r="L64" s="143"/>
    </row>
    <row r="65" spans="1:12" ht="16.5" customHeight="1">
      <c r="A65" s="139" t="s">
        <v>103</v>
      </c>
      <c r="B65" s="20"/>
      <c r="C65" s="20"/>
      <c r="D65" s="140"/>
      <c r="E65" s="141">
        <f>[1]BYDEPT!F65</f>
        <v>149291</v>
      </c>
      <c r="F65" s="141">
        <f>[1]BYDEPT!AE65</f>
        <v>0</v>
      </c>
      <c r="G65" s="142">
        <f t="shared" si="8"/>
        <v>149291</v>
      </c>
      <c r="H65" s="143">
        <f>[1]BYDEPT!BD65</f>
        <v>91066</v>
      </c>
      <c r="I65" s="144">
        <f t="shared" si="7"/>
        <v>0.60998988552558431</v>
      </c>
      <c r="J65" s="143">
        <f t="shared" si="9"/>
        <v>58225</v>
      </c>
      <c r="L65" s="143"/>
    </row>
    <row r="66" spans="1:12" ht="16.5" customHeight="1">
      <c r="A66" s="139" t="s">
        <v>104</v>
      </c>
      <c r="B66" s="20"/>
      <c r="C66" s="20"/>
      <c r="D66" s="140"/>
      <c r="E66" s="141">
        <f>[1]BYDEPT!F66</f>
        <v>150757</v>
      </c>
      <c r="F66" s="141">
        <f>[1]BYDEPT!AE66</f>
        <v>0</v>
      </c>
      <c r="G66" s="142">
        <f t="shared" si="8"/>
        <v>150757</v>
      </c>
      <c r="H66" s="143">
        <f>[1]BYDEPT!BD66</f>
        <v>150757</v>
      </c>
      <c r="I66" s="144">
        <f t="shared" si="7"/>
        <v>1</v>
      </c>
      <c r="J66" s="143">
        <f t="shared" si="9"/>
        <v>0</v>
      </c>
      <c r="L66" s="143"/>
    </row>
    <row r="67" spans="1:12" ht="16.5" customHeight="1">
      <c r="A67" s="139" t="s">
        <v>105</v>
      </c>
      <c r="B67" s="20"/>
      <c r="C67" s="20"/>
      <c r="D67" s="140"/>
      <c r="E67" s="141">
        <f>[1]BYDEPT!F67</f>
        <v>251473</v>
      </c>
      <c r="F67" s="141">
        <f>[1]BYDEPT!AE67</f>
        <v>0</v>
      </c>
      <c r="G67" s="142">
        <f t="shared" si="8"/>
        <v>251473</v>
      </c>
      <c r="H67" s="143">
        <f>[1]BYDEPT!BD67</f>
        <v>239202</v>
      </c>
      <c r="I67" s="144">
        <f t="shared" si="7"/>
        <v>0.9512035089254115</v>
      </c>
      <c r="J67" s="143">
        <f t="shared" si="9"/>
        <v>12271</v>
      </c>
      <c r="L67" s="143"/>
    </row>
    <row r="68" spans="1:12" ht="16.5" customHeight="1">
      <c r="A68" s="139" t="s">
        <v>106</v>
      </c>
      <c r="B68" s="20"/>
      <c r="C68" s="20"/>
      <c r="D68" s="140"/>
      <c r="E68" s="141">
        <f>[1]BYDEPT!F68</f>
        <v>164882</v>
      </c>
      <c r="F68" s="141">
        <f>[1]BYDEPT!AE68</f>
        <v>0</v>
      </c>
      <c r="G68" s="142">
        <f t="shared" si="8"/>
        <v>164882</v>
      </c>
      <c r="H68" s="143">
        <f>[1]BYDEPT!BD68</f>
        <v>148932</v>
      </c>
      <c r="I68" s="144">
        <f t="shared" si="7"/>
        <v>0.90326415254545678</v>
      </c>
      <c r="J68" s="143">
        <f t="shared" si="9"/>
        <v>15950</v>
      </c>
      <c r="L68" s="143"/>
    </row>
    <row r="69" spans="1:12" ht="16.5" customHeight="1">
      <c r="A69" s="139" t="s">
        <v>107</v>
      </c>
      <c r="B69" s="20"/>
      <c r="C69" s="20"/>
      <c r="D69" s="140"/>
      <c r="E69" s="141">
        <f>[1]BYDEPT!F69</f>
        <v>173537</v>
      </c>
      <c r="F69" s="141">
        <f>[1]BYDEPT!AE69</f>
        <v>0</v>
      </c>
      <c r="G69" s="142">
        <f t="shared" si="8"/>
        <v>173537</v>
      </c>
      <c r="H69" s="143">
        <f>[1]BYDEPT!BD69</f>
        <v>169637</v>
      </c>
      <c r="I69" s="144">
        <f t="shared" si="7"/>
        <v>0.97752640647239497</v>
      </c>
      <c r="J69" s="143">
        <f t="shared" si="9"/>
        <v>3900</v>
      </c>
      <c r="L69" s="143"/>
    </row>
    <row r="70" spans="1:12" ht="16.5" customHeight="1">
      <c r="A70" s="139" t="s">
        <v>108</v>
      </c>
      <c r="B70" s="20"/>
      <c r="C70" s="20"/>
      <c r="D70" s="140"/>
      <c r="E70" s="141">
        <f>[1]BYDEPT!F70</f>
        <v>38732</v>
      </c>
      <c r="F70" s="141">
        <f>[1]BYDEPT!AE70</f>
        <v>0</v>
      </c>
      <c r="G70" s="142">
        <f t="shared" si="8"/>
        <v>38732</v>
      </c>
      <c r="H70" s="143">
        <f>[1]BYDEPT!BD70</f>
        <v>28732</v>
      </c>
      <c r="I70" s="144">
        <f t="shared" si="7"/>
        <v>0.74181555303108537</v>
      </c>
      <c r="J70" s="143">
        <f t="shared" si="9"/>
        <v>10000</v>
      </c>
      <c r="L70" s="143"/>
    </row>
    <row r="71" spans="1:12" ht="16.5" customHeight="1">
      <c r="A71" s="139" t="s">
        <v>109</v>
      </c>
      <c r="B71" s="20"/>
      <c r="C71" s="20"/>
      <c r="D71" s="140"/>
      <c r="E71" s="141">
        <f>[1]BYDEPT!F71</f>
        <v>223677</v>
      </c>
      <c r="F71" s="141">
        <f>[1]BYDEPT!AE71</f>
        <v>0</v>
      </c>
      <c r="G71" s="142">
        <f t="shared" si="8"/>
        <v>223677</v>
      </c>
      <c r="H71" s="143">
        <f>[1]BYDEPT!BD71</f>
        <v>223677</v>
      </c>
      <c r="I71" s="144">
        <f t="shared" si="7"/>
        <v>1</v>
      </c>
      <c r="J71" s="143">
        <f t="shared" si="9"/>
        <v>0</v>
      </c>
      <c r="L71" s="143"/>
    </row>
    <row r="72" spans="1:12" ht="16.5" customHeight="1">
      <c r="A72" s="139" t="s">
        <v>110</v>
      </c>
      <c r="B72" s="20"/>
      <c r="C72" s="20"/>
      <c r="D72" s="140"/>
      <c r="E72" s="145">
        <f>SUM(E73:E76)</f>
        <v>1530911</v>
      </c>
      <c r="F72" s="145">
        <f>SUM(F73:F76)</f>
        <v>0</v>
      </c>
      <c r="G72" s="146">
        <f>SUM(G73:G76)</f>
        <v>1530911</v>
      </c>
      <c r="H72" s="147">
        <f>SUM(H73:H76)</f>
        <v>1185644</v>
      </c>
      <c r="I72" s="148">
        <f t="shared" si="7"/>
        <v>0.77446958053080817</v>
      </c>
      <c r="J72" s="147">
        <f>SUM(J73:J76)</f>
        <v>345267</v>
      </c>
      <c r="L72" s="147"/>
    </row>
    <row r="73" spans="1:12" ht="16.5" customHeight="1">
      <c r="A73" s="139" t="s">
        <v>111</v>
      </c>
      <c r="B73" s="20"/>
      <c r="C73" s="20"/>
      <c r="D73" s="140"/>
      <c r="E73" s="141">
        <f>[1]BYDEPT!F73</f>
        <v>230460</v>
      </c>
      <c r="F73" s="141">
        <f>[1]BYDEPT!AE73</f>
        <v>0</v>
      </c>
      <c r="G73" s="142">
        <f t="shared" ref="G73:G92" si="10">E73+F73</f>
        <v>230460</v>
      </c>
      <c r="H73" s="143">
        <f>[1]BYDEPT!BD73</f>
        <v>21960</v>
      </c>
      <c r="I73" s="144">
        <f t="shared" si="7"/>
        <v>9.5287685498568087E-2</v>
      </c>
      <c r="J73" s="143">
        <f t="shared" ref="J73:J92" si="11">G73-H73</f>
        <v>208500</v>
      </c>
      <c r="L73" s="143"/>
    </row>
    <row r="74" spans="1:12" ht="16.5" customHeight="1">
      <c r="A74" s="139" t="s">
        <v>112</v>
      </c>
      <c r="B74" s="20"/>
      <c r="C74" s="20"/>
      <c r="D74" s="140"/>
      <c r="E74" s="141">
        <f>[1]BYDEPT!F74</f>
        <v>534885</v>
      </c>
      <c r="F74" s="141">
        <f>[1]BYDEPT!AE74</f>
        <v>0</v>
      </c>
      <c r="G74" s="142">
        <f t="shared" si="10"/>
        <v>534885</v>
      </c>
      <c r="H74" s="143">
        <f>[1]BYDEPT!BD74</f>
        <v>404005</v>
      </c>
      <c r="I74" s="144">
        <f t="shared" si="7"/>
        <v>0.75531188947156869</v>
      </c>
      <c r="J74" s="143">
        <f t="shared" si="11"/>
        <v>130880</v>
      </c>
      <c r="L74" s="143"/>
    </row>
    <row r="75" spans="1:12" ht="16.5" customHeight="1">
      <c r="A75" s="139" t="s">
        <v>113</v>
      </c>
      <c r="B75" s="20"/>
      <c r="C75" s="20"/>
      <c r="D75" s="140"/>
      <c r="E75" s="141">
        <f>[1]BYDEPT!F75</f>
        <v>330616</v>
      </c>
      <c r="F75" s="141">
        <f>[1]BYDEPT!AE75</f>
        <v>0</v>
      </c>
      <c r="G75" s="142">
        <f t="shared" si="10"/>
        <v>330616</v>
      </c>
      <c r="H75" s="143">
        <f>[1]BYDEPT!BD75</f>
        <v>329595</v>
      </c>
      <c r="I75" s="144">
        <f t="shared" si="7"/>
        <v>0.99691182519902244</v>
      </c>
      <c r="J75" s="143">
        <f t="shared" si="11"/>
        <v>1021</v>
      </c>
      <c r="L75" s="143"/>
    </row>
    <row r="76" spans="1:12" ht="16.5" customHeight="1">
      <c r="A76" s="139" t="s">
        <v>114</v>
      </c>
      <c r="B76" s="20"/>
      <c r="C76" s="20"/>
      <c r="D76" s="140"/>
      <c r="E76" s="141">
        <f>[1]BYDEPT!F76</f>
        <v>434950</v>
      </c>
      <c r="F76" s="141">
        <f>[1]BYDEPT!AE76</f>
        <v>0</v>
      </c>
      <c r="G76" s="142">
        <f t="shared" si="10"/>
        <v>434950</v>
      </c>
      <c r="H76" s="143">
        <f>[1]BYDEPT!BD76</f>
        <v>430084</v>
      </c>
      <c r="I76" s="144">
        <f t="shared" si="7"/>
        <v>0.9888125071847339</v>
      </c>
      <c r="J76" s="143">
        <f t="shared" si="11"/>
        <v>4866</v>
      </c>
      <c r="L76" s="143"/>
    </row>
    <row r="77" spans="1:12" ht="16.5" customHeight="1">
      <c r="A77" s="139" t="s">
        <v>115</v>
      </c>
      <c r="B77" s="20"/>
      <c r="C77" s="20"/>
      <c r="D77" s="140"/>
      <c r="E77" s="141">
        <f>[1]BYDEPT!F77</f>
        <v>968435</v>
      </c>
      <c r="F77" s="141">
        <f>[1]BYDEPT!AE77</f>
        <v>0</v>
      </c>
      <c r="G77" s="142">
        <f t="shared" si="10"/>
        <v>968435</v>
      </c>
      <c r="H77" s="143">
        <f>[1]BYDEPT!BD77</f>
        <v>907562</v>
      </c>
      <c r="I77" s="144">
        <f t="shared" si="7"/>
        <v>0.93714291614821854</v>
      </c>
      <c r="J77" s="143">
        <f t="shared" si="11"/>
        <v>60873</v>
      </c>
      <c r="L77" s="143"/>
    </row>
    <row r="78" spans="1:12" ht="16.5" customHeight="1">
      <c r="A78" s="139" t="s">
        <v>116</v>
      </c>
      <c r="B78" s="20"/>
      <c r="C78" s="20"/>
      <c r="D78" s="140"/>
      <c r="E78" s="141">
        <f>[1]BYDEPT!F78</f>
        <v>535165</v>
      </c>
      <c r="F78" s="141">
        <f>[1]BYDEPT!AE78</f>
        <v>0</v>
      </c>
      <c r="G78" s="142">
        <f t="shared" si="10"/>
        <v>535165</v>
      </c>
      <c r="H78" s="143">
        <f>[1]BYDEPT!BD78</f>
        <v>508719</v>
      </c>
      <c r="I78" s="144">
        <f t="shared" si="7"/>
        <v>0.95058346491269052</v>
      </c>
      <c r="J78" s="143">
        <f t="shared" si="11"/>
        <v>26446</v>
      </c>
      <c r="L78" s="143"/>
    </row>
    <row r="79" spans="1:12" ht="15.75" customHeight="1">
      <c r="A79" s="139" t="s">
        <v>117</v>
      </c>
      <c r="B79" s="20"/>
      <c r="C79" s="20"/>
      <c r="D79" s="140"/>
      <c r="E79" s="141">
        <f>[1]BYDEPT!F79</f>
        <v>868430</v>
      </c>
      <c r="F79" s="141">
        <f>[1]BYDEPT!AE79</f>
        <v>0</v>
      </c>
      <c r="G79" s="142">
        <f t="shared" si="10"/>
        <v>868430</v>
      </c>
      <c r="H79" s="143">
        <f>[1]BYDEPT!BD79</f>
        <v>718327</v>
      </c>
      <c r="I79" s="144">
        <f t="shared" si="7"/>
        <v>0.82715590203010025</v>
      </c>
      <c r="J79" s="143">
        <f t="shared" si="11"/>
        <v>150103</v>
      </c>
      <c r="L79" s="143"/>
    </row>
    <row r="80" spans="1:12" ht="16.5" customHeight="1">
      <c r="A80" s="139" t="s">
        <v>118</v>
      </c>
      <c r="B80" s="20"/>
      <c r="C80" s="20"/>
      <c r="D80" s="140"/>
      <c r="E80" s="141">
        <f>[1]BYDEPT!F80</f>
        <v>260808</v>
      </c>
      <c r="F80" s="141">
        <f>[1]BYDEPT!AE80</f>
        <v>0</v>
      </c>
      <c r="G80" s="142">
        <f t="shared" si="10"/>
        <v>260808</v>
      </c>
      <c r="H80" s="143">
        <f>[1]BYDEPT!BD80</f>
        <v>179808</v>
      </c>
      <c r="I80" s="144">
        <f t="shared" si="7"/>
        <v>0.68942670470230971</v>
      </c>
      <c r="J80" s="143">
        <f t="shared" si="11"/>
        <v>81000</v>
      </c>
      <c r="L80" s="143"/>
    </row>
    <row r="81" spans="1:12" ht="16.5" customHeight="1">
      <c r="A81" s="139" t="s">
        <v>119</v>
      </c>
      <c r="B81" s="20"/>
      <c r="C81" s="20"/>
      <c r="D81" s="140"/>
      <c r="E81" s="141">
        <f>[1]BYDEPT!F81</f>
        <v>164567</v>
      </c>
      <c r="F81" s="141">
        <f>[1]BYDEPT!AE81</f>
        <v>0</v>
      </c>
      <c r="G81" s="142">
        <f t="shared" si="10"/>
        <v>164567</v>
      </c>
      <c r="H81" s="143">
        <f>[1]BYDEPT!BD81</f>
        <v>144867</v>
      </c>
      <c r="I81" s="144">
        <f t="shared" si="7"/>
        <v>0.88029191757764313</v>
      </c>
      <c r="J81" s="143">
        <f t="shared" si="11"/>
        <v>19700</v>
      </c>
      <c r="L81" s="143"/>
    </row>
    <row r="82" spans="1:12" ht="16.5" customHeight="1">
      <c r="A82" s="139" t="s">
        <v>120</v>
      </c>
      <c r="B82" s="20"/>
      <c r="C82" s="20"/>
      <c r="D82" s="140"/>
      <c r="E82" s="141">
        <f>[1]BYDEPT!F82</f>
        <v>5883823</v>
      </c>
      <c r="F82" s="141">
        <f>[1]BYDEPT!AE82</f>
        <v>-5128716</v>
      </c>
      <c r="G82" s="142">
        <f t="shared" si="10"/>
        <v>755107</v>
      </c>
      <c r="H82" s="143">
        <f>[1]BYDEPT!BD82</f>
        <v>755107</v>
      </c>
      <c r="I82" s="144">
        <f t="shared" si="7"/>
        <v>1</v>
      </c>
      <c r="J82" s="143">
        <f t="shared" si="11"/>
        <v>0</v>
      </c>
      <c r="L82" s="143"/>
    </row>
    <row r="83" spans="1:12" ht="16.5" customHeight="1">
      <c r="A83" s="139" t="s">
        <v>121</v>
      </c>
      <c r="B83" s="20"/>
      <c r="C83" s="20"/>
      <c r="D83" s="140"/>
      <c r="E83" s="141">
        <f>[1]BYDEPT!F83</f>
        <v>66100</v>
      </c>
      <c r="F83" s="141">
        <f>[1]BYDEPT!AE83</f>
        <v>0</v>
      </c>
      <c r="G83" s="142">
        <f t="shared" si="10"/>
        <v>66100</v>
      </c>
      <c r="H83" s="143">
        <f>[1]BYDEPT!BD83</f>
        <v>57040</v>
      </c>
      <c r="I83" s="144">
        <f t="shared" si="7"/>
        <v>0.86293494704992435</v>
      </c>
      <c r="J83" s="143">
        <f t="shared" si="11"/>
        <v>9060</v>
      </c>
      <c r="L83" s="143"/>
    </row>
    <row r="84" spans="1:12" ht="16.5" customHeight="1">
      <c r="A84" s="150" t="s">
        <v>122</v>
      </c>
      <c r="B84" s="20"/>
      <c r="C84" s="20"/>
      <c r="D84" s="140"/>
      <c r="E84" s="141">
        <f>[1]BYDEPT!F84</f>
        <v>230772</v>
      </c>
      <c r="F84" s="141">
        <f>[1]BYDEPT!AE84</f>
        <v>0</v>
      </c>
      <c r="G84" s="142">
        <f t="shared" si="10"/>
        <v>230772</v>
      </c>
      <c r="H84" s="143">
        <f>[1]BYDEPT!BD84</f>
        <v>230772</v>
      </c>
      <c r="I84" s="144">
        <f t="shared" si="7"/>
        <v>1</v>
      </c>
      <c r="J84" s="143">
        <f t="shared" si="11"/>
        <v>0</v>
      </c>
      <c r="L84" s="143"/>
    </row>
    <row r="85" spans="1:12" ht="16.5" customHeight="1">
      <c r="A85" s="150" t="s">
        <v>124</v>
      </c>
      <c r="B85" s="20"/>
      <c r="C85" s="20"/>
      <c r="D85" s="140"/>
      <c r="E85" s="141">
        <f>[1]BYDEPT!F85</f>
        <v>111815</v>
      </c>
      <c r="F85" s="141">
        <f>[1]BYDEPT!AE85</f>
        <v>0</v>
      </c>
      <c r="G85" s="142">
        <f t="shared" si="10"/>
        <v>111815</v>
      </c>
      <c r="H85" s="143">
        <f>[1]BYDEPT!BD85</f>
        <v>91815</v>
      </c>
      <c r="I85" s="144">
        <f t="shared" si="7"/>
        <v>0.82113312167419394</v>
      </c>
      <c r="J85" s="143">
        <f t="shared" si="11"/>
        <v>20000</v>
      </c>
      <c r="L85" s="143"/>
    </row>
    <row r="86" spans="1:12" ht="16.5" customHeight="1">
      <c r="A86" s="150" t="s">
        <v>126</v>
      </c>
      <c r="B86" s="20"/>
      <c r="C86" s="20"/>
      <c r="D86" s="140"/>
      <c r="E86" s="141">
        <f>[1]BYDEPT!F86</f>
        <v>440538</v>
      </c>
      <c r="F86" s="141">
        <f>[1]BYDEPT!AE86</f>
        <v>0</v>
      </c>
      <c r="G86" s="142">
        <f t="shared" si="10"/>
        <v>440538</v>
      </c>
      <c r="H86" s="143">
        <f>[1]BYDEPT!BD86</f>
        <v>402266</v>
      </c>
      <c r="I86" s="144">
        <f t="shared" si="7"/>
        <v>0.91312440697510766</v>
      </c>
      <c r="J86" s="143">
        <f t="shared" si="11"/>
        <v>38272</v>
      </c>
      <c r="L86" s="143"/>
    </row>
    <row r="87" spans="1:12" ht="16.5" customHeight="1">
      <c r="A87" s="150" t="s">
        <v>128</v>
      </c>
      <c r="B87" s="20"/>
      <c r="C87" s="20"/>
      <c r="D87" s="140"/>
      <c r="E87" s="141">
        <f>[1]BYDEPT!F87</f>
        <v>2588763</v>
      </c>
      <c r="F87" s="141">
        <f>[1]BYDEPT!AE87</f>
        <v>0</v>
      </c>
      <c r="G87" s="142">
        <f t="shared" si="10"/>
        <v>2588763</v>
      </c>
      <c r="H87" s="143">
        <f>[1]BYDEPT!BD87</f>
        <v>1375172</v>
      </c>
      <c r="I87" s="144">
        <f t="shared" si="7"/>
        <v>0.53120814844773356</v>
      </c>
      <c r="J87" s="143">
        <f t="shared" si="11"/>
        <v>1213591</v>
      </c>
      <c r="L87" s="143"/>
    </row>
    <row r="88" spans="1:12" ht="16.5" customHeight="1">
      <c r="A88" s="150" t="s">
        <v>130</v>
      </c>
      <c r="B88" s="20"/>
      <c r="C88" s="20"/>
      <c r="D88" s="140"/>
      <c r="E88" s="141">
        <f>[1]BYDEPT!F88</f>
        <v>191602</v>
      </c>
      <c r="F88" s="141">
        <f>[1]BYDEPT!AE88</f>
        <v>0</v>
      </c>
      <c r="G88" s="142">
        <f t="shared" si="10"/>
        <v>191602</v>
      </c>
      <c r="H88" s="143">
        <f>[1]BYDEPT!BD88</f>
        <v>191602</v>
      </c>
      <c r="I88" s="144">
        <f t="shared" si="7"/>
        <v>1</v>
      </c>
      <c r="J88" s="143">
        <f t="shared" si="11"/>
        <v>0</v>
      </c>
      <c r="L88" s="143"/>
    </row>
    <row r="89" spans="1:12" ht="16.5" customHeight="1">
      <c r="A89" s="150" t="s">
        <v>132</v>
      </c>
      <c r="B89" s="20"/>
      <c r="C89" s="20"/>
      <c r="D89" s="140"/>
      <c r="E89" s="141">
        <f>[1]BYDEPT!F89</f>
        <v>199493</v>
      </c>
      <c r="F89" s="141">
        <f>[1]BYDEPT!AE89</f>
        <v>0</v>
      </c>
      <c r="G89" s="142">
        <f t="shared" si="10"/>
        <v>199493</v>
      </c>
      <c r="H89" s="143">
        <f>[1]BYDEPT!BD89</f>
        <v>197992</v>
      </c>
      <c r="I89" s="144">
        <f t="shared" si="7"/>
        <v>0.9924759264736106</v>
      </c>
      <c r="J89" s="143">
        <f t="shared" si="11"/>
        <v>1501</v>
      </c>
      <c r="L89" s="143"/>
    </row>
    <row r="90" spans="1:12" ht="16.5" customHeight="1">
      <c r="A90" s="150" t="s">
        <v>134</v>
      </c>
      <c r="B90" s="20"/>
      <c r="C90" s="20"/>
      <c r="D90" s="140"/>
      <c r="E90" s="141">
        <f>[1]BYDEPT!F90</f>
        <v>168148</v>
      </c>
      <c r="F90" s="141">
        <f>[1]BYDEPT!AE90</f>
        <v>0</v>
      </c>
      <c r="G90" s="142">
        <f t="shared" si="10"/>
        <v>168148</v>
      </c>
      <c r="H90" s="143">
        <f>[1]BYDEPT!BD90</f>
        <v>167739</v>
      </c>
      <c r="I90" s="144">
        <f t="shared" si="7"/>
        <v>0.9975676190023075</v>
      </c>
      <c r="J90" s="143">
        <f t="shared" si="11"/>
        <v>409</v>
      </c>
      <c r="L90" s="143"/>
    </row>
    <row r="91" spans="1:12" ht="16.5" customHeight="1">
      <c r="A91" s="150" t="s">
        <v>136</v>
      </c>
      <c r="B91" s="20"/>
      <c r="C91" s="20"/>
      <c r="D91" s="140"/>
      <c r="E91" s="141">
        <f>[1]BYDEPT!F91</f>
        <v>81247</v>
      </c>
      <c r="F91" s="141">
        <f>[1]BYDEPT!AE91</f>
        <v>0</v>
      </c>
      <c r="G91" s="142">
        <f t="shared" si="10"/>
        <v>81247</v>
      </c>
      <c r="H91" s="143">
        <f>[1]BYDEPT!BD91</f>
        <v>80976</v>
      </c>
      <c r="I91" s="144">
        <f t="shared" si="7"/>
        <v>0.99666449222740527</v>
      </c>
      <c r="J91" s="143">
        <f t="shared" si="11"/>
        <v>271</v>
      </c>
      <c r="L91" s="143"/>
    </row>
    <row r="92" spans="1:12" ht="16.5" customHeight="1">
      <c r="A92" s="150" t="s">
        <v>138</v>
      </c>
      <c r="B92" s="20"/>
      <c r="C92" s="20"/>
      <c r="D92" s="140"/>
      <c r="E92" s="141">
        <f>[1]BYDEPT!F92</f>
        <v>574775</v>
      </c>
      <c r="F92" s="141">
        <f>[1]BYDEPT!AE92</f>
        <v>0</v>
      </c>
      <c r="G92" s="142">
        <f t="shared" si="10"/>
        <v>574775</v>
      </c>
      <c r="H92" s="143">
        <f>[1]BYDEPT!BD92</f>
        <v>544864</v>
      </c>
      <c r="I92" s="144">
        <f t="shared" si="7"/>
        <v>0.94796050628506812</v>
      </c>
      <c r="J92" s="143">
        <f t="shared" si="11"/>
        <v>29911</v>
      </c>
      <c r="L92" s="143"/>
    </row>
    <row r="93" spans="1:12" ht="16.5" customHeight="1">
      <c r="A93" s="150" t="s">
        <v>140</v>
      </c>
      <c r="B93" s="20"/>
      <c r="C93" s="20"/>
      <c r="D93" s="140"/>
      <c r="E93" s="141">
        <f>SUM(E94:E95)</f>
        <v>7560385</v>
      </c>
      <c r="F93" s="141">
        <f>SUM(F94:F95)</f>
        <v>0</v>
      </c>
      <c r="G93" s="142">
        <f>SUM(G94:G95)</f>
        <v>7560385</v>
      </c>
      <c r="H93" s="143">
        <f>SUM(H94:H95)</f>
        <v>6668764</v>
      </c>
      <c r="I93" s="144">
        <f t="shared" si="7"/>
        <v>0.88206672014718823</v>
      </c>
      <c r="J93" s="143">
        <f>SUM(J94:J95)</f>
        <v>891621</v>
      </c>
      <c r="L93" s="143"/>
    </row>
    <row r="94" spans="1:12" ht="16.5" hidden="1" customHeight="1">
      <c r="A94" s="150" t="s">
        <v>142</v>
      </c>
      <c r="B94" s="20"/>
      <c r="C94" s="20"/>
      <c r="D94" s="140"/>
      <c r="E94" s="141">
        <f>[1]BYDEPT!F94</f>
        <v>4773284</v>
      </c>
      <c r="F94" s="141">
        <f>[1]BYDEPT!AE94</f>
        <v>0</v>
      </c>
      <c r="G94" s="142">
        <f>E94+F94</f>
        <v>4773284</v>
      </c>
      <c r="H94" s="143">
        <f>[1]BYDEPT!BD94</f>
        <v>4087663</v>
      </c>
      <c r="I94" s="144">
        <f t="shared" si="7"/>
        <v>0.85636283112423228</v>
      </c>
      <c r="J94" s="143">
        <f>G94-H94</f>
        <v>685621</v>
      </c>
      <c r="L94" s="143"/>
    </row>
    <row r="95" spans="1:12" ht="16.5" hidden="1" customHeight="1">
      <c r="A95" s="150" t="s">
        <v>143</v>
      </c>
      <c r="B95" s="20"/>
      <c r="C95" s="20"/>
      <c r="D95" s="140"/>
      <c r="E95" s="141">
        <f>[1]BYDEPT!F95</f>
        <v>2787101</v>
      </c>
      <c r="F95" s="141">
        <f>[1]BYDEPT!AE95</f>
        <v>0</v>
      </c>
      <c r="G95" s="142">
        <f>E95+F95</f>
        <v>2787101</v>
      </c>
      <c r="H95" s="143">
        <f>[1]BYDEPT!BD95</f>
        <v>2581101</v>
      </c>
      <c r="I95" s="144">
        <f t="shared" si="7"/>
        <v>0.92608807502849733</v>
      </c>
      <c r="J95" s="143">
        <f>G95-H95</f>
        <v>206000</v>
      </c>
      <c r="L95" s="143"/>
    </row>
    <row r="96" spans="1:12" ht="5.25" customHeight="1">
      <c r="A96" s="139"/>
      <c r="B96" s="20"/>
      <c r="C96" s="20"/>
      <c r="D96" s="140"/>
      <c r="E96" s="141"/>
      <c r="F96" s="141"/>
      <c r="G96" s="142"/>
      <c r="H96" s="143"/>
      <c r="I96" s="144"/>
      <c r="J96" s="143"/>
      <c r="L96" s="143"/>
    </row>
    <row r="97" spans="1:13" ht="16.5" customHeight="1">
      <c r="A97" s="151" t="s">
        <v>144</v>
      </c>
      <c r="B97" s="11"/>
      <c r="C97" s="11"/>
      <c r="D97" s="152"/>
      <c r="E97" s="153">
        <f>E98+E99+SUM(E106:E109)</f>
        <v>491470714</v>
      </c>
      <c r="F97" s="154">
        <f>F98+F99+SUM(F106:F109)</f>
        <v>0</v>
      </c>
      <c r="G97" s="155">
        <f>G98+G99+SUM(G106:G109)</f>
        <v>491470714</v>
      </c>
      <c r="H97" s="156">
        <f>H98+H99+SUM(H106:H109)</f>
        <v>38578644</v>
      </c>
      <c r="I97" s="157">
        <f t="shared" ref="I97:I104" si="12">H97/G97</f>
        <v>7.8496323180713465E-2</v>
      </c>
      <c r="J97" s="156">
        <f>J98+J99+SUM(J106:J109)</f>
        <v>452892070</v>
      </c>
      <c r="L97" s="156"/>
    </row>
    <row r="98" spans="1:13" ht="16.5" customHeight="1">
      <c r="A98" s="158" t="s">
        <v>145</v>
      </c>
      <c r="B98" s="159"/>
      <c r="C98" s="65"/>
      <c r="D98" s="160"/>
      <c r="E98" s="141">
        <f>[1]BYDEPT!F98</f>
        <v>178768208</v>
      </c>
      <c r="F98" s="141">
        <f>[1]BYDEPT!AE98</f>
        <v>0</v>
      </c>
      <c r="G98" s="142">
        <f>E98+F98</f>
        <v>178768208</v>
      </c>
      <c r="H98" s="143">
        <f>[1]BYDEPT!BD98</f>
        <v>15410169</v>
      </c>
      <c r="I98" s="144">
        <f t="shared" si="12"/>
        <v>8.6201954880031018E-2</v>
      </c>
      <c r="J98" s="143">
        <f>G98-H98</f>
        <v>163358039</v>
      </c>
      <c r="L98" s="143"/>
    </row>
    <row r="99" spans="1:13" ht="16.5" customHeight="1">
      <c r="A99" s="158" t="s">
        <v>147</v>
      </c>
      <c r="B99" s="159"/>
      <c r="C99" s="65"/>
      <c r="D99" s="160"/>
      <c r="E99" s="145">
        <f>SUM(E100:E104)</f>
        <v>58401396</v>
      </c>
      <c r="F99" s="145">
        <f>SUM(F100:F104)</f>
        <v>0</v>
      </c>
      <c r="G99" s="146">
        <f>SUM(G100:G104)</f>
        <v>58401396</v>
      </c>
      <c r="H99" s="147">
        <f>SUM(H100:H104)</f>
        <v>3337085</v>
      </c>
      <c r="I99" s="148">
        <f t="shared" si="12"/>
        <v>5.7140500545569149E-2</v>
      </c>
      <c r="J99" s="147">
        <f>SUM(J100:J104)</f>
        <v>55064311</v>
      </c>
      <c r="L99" s="147"/>
    </row>
    <row r="100" spans="1:13" ht="16.5" customHeight="1">
      <c r="A100" s="161" t="s">
        <v>149</v>
      </c>
      <c r="B100" s="162"/>
      <c r="C100" s="163"/>
      <c r="D100" s="164"/>
      <c r="E100" s="141">
        <f>[1]BYDEPT!F100</f>
        <v>3553935</v>
      </c>
      <c r="F100" s="141">
        <f>[1]BYDEPT!AE100</f>
        <v>0</v>
      </c>
      <c r="G100" s="142">
        <f>E100+F100</f>
        <v>3553935</v>
      </c>
      <c r="H100" s="143">
        <f>[1]BYDEPT!BD100</f>
        <v>3335185</v>
      </c>
      <c r="I100" s="144">
        <f t="shared" si="12"/>
        <v>0.93844850848425754</v>
      </c>
      <c r="J100" s="143">
        <f>G100-H100</f>
        <v>218750</v>
      </c>
      <c r="L100" s="143"/>
    </row>
    <row r="101" spans="1:13" ht="16.5" customHeight="1">
      <c r="A101" s="161" t="s">
        <v>151</v>
      </c>
      <c r="B101" s="162"/>
      <c r="C101" s="163"/>
      <c r="D101" s="164"/>
      <c r="E101" s="141">
        <f>[1]BYDEPT!F101</f>
        <v>23112229</v>
      </c>
      <c r="F101" s="141">
        <f>[1]BYDEPT!AE101</f>
        <v>0</v>
      </c>
      <c r="G101" s="142">
        <f>E101+F101</f>
        <v>23112229</v>
      </c>
      <c r="H101" s="143">
        <f>[1]BYDEPT!BD101</f>
        <v>0</v>
      </c>
      <c r="I101" s="144">
        <f t="shared" si="12"/>
        <v>0</v>
      </c>
      <c r="J101" s="143">
        <f>G101-H101</f>
        <v>23112229</v>
      </c>
      <c r="L101" s="143"/>
    </row>
    <row r="102" spans="1:13" ht="16.5" customHeight="1">
      <c r="A102" s="161" t="s">
        <v>153</v>
      </c>
      <c r="B102" s="162"/>
      <c r="C102" s="163"/>
      <c r="D102" s="164"/>
      <c r="E102" s="141">
        <f>[1]BYDEPT!F102</f>
        <v>50000</v>
      </c>
      <c r="F102" s="141">
        <f>[1]BYDEPT!AE102</f>
        <v>0</v>
      </c>
      <c r="G102" s="142">
        <f>E102+F102</f>
        <v>50000</v>
      </c>
      <c r="H102" s="143">
        <f>[1]BYDEPT!BD102</f>
        <v>1900</v>
      </c>
      <c r="I102" s="144">
        <f t="shared" si="12"/>
        <v>3.7999999999999999E-2</v>
      </c>
      <c r="J102" s="143">
        <f>G102-H102</f>
        <v>48100</v>
      </c>
      <c r="L102" s="143"/>
    </row>
    <row r="103" spans="1:13" ht="15.75" customHeight="1">
      <c r="A103" s="161" t="s">
        <v>155</v>
      </c>
      <c r="B103" s="162"/>
      <c r="C103" s="163"/>
      <c r="D103" s="164"/>
      <c r="E103" s="141">
        <f>[1]BYDEPT!F103</f>
        <v>31435232</v>
      </c>
      <c r="F103" s="141">
        <f>[1]BYDEPT!AE103</f>
        <v>0</v>
      </c>
      <c r="G103" s="142">
        <f>E103+F103</f>
        <v>31435232</v>
      </c>
      <c r="H103" s="143">
        <f>[1]BYDEPT!BD103</f>
        <v>0</v>
      </c>
      <c r="I103" s="144">
        <f t="shared" si="12"/>
        <v>0</v>
      </c>
      <c r="J103" s="143">
        <f>G103-H103</f>
        <v>31435232</v>
      </c>
      <c r="L103" s="143"/>
    </row>
    <row r="104" spans="1:13" ht="16.5" customHeight="1">
      <c r="A104" s="161" t="s">
        <v>157</v>
      </c>
      <c r="B104" s="162"/>
      <c r="C104" s="163"/>
      <c r="D104" s="164"/>
      <c r="E104" s="141">
        <f>[1]BYDEPT!F104</f>
        <v>250000</v>
      </c>
      <c r="F104" s="141">
        <f>[1]BYDEPT!AE104</f>
        <v>0</v>
      </c>
      <c r="G104" s="142">
        <f>E104+F104</f>
        <v>250000</v>
      </c>
      <c r="H104" s="143">
        <f>[1]BYDEPT!BD104</f>
        <v>0</v>
      </c>
      <c r="I104" s="144">
        <f t="shared" si="12"/>
        <v>0</v>
      </c>
      <c r="J104" s="143">
        <f>G104-H104</f>
        <v>250000</v>
      </c>
      <c r="L104" s="143"/>
    </row>
    <row r="105" spans="1:13" ht="14.25" hidden="1" customHeight="1">
      <c r="A105" s="139"/>
      <c r="B105" s="20"/>
      <c r="C105" s="20"/>
      <c r="D105" s="140"/>
      <c r="E105" s="141"/>
      <c r="F105" s="85"/>
      <c r="G105" s="142"/>
      <c r="H105" s="165"/>
      <c r="I105" s="166"/>
      <c r="J105" s="165"/>
      <c r="L105" s="165"/>
    </row>
    <row r="106" spans="1:13" ht="16.5" customHeight="1">
      <c r="A106" s="167" t="s">
        <v>159</v>
      </c>
      <c r="B106" s="65"/>
      <c r="C106" s="65"/>
      <c r="D106" s="160"/>
      <c r="E106" s="141">
        <f>[1]BYDEPT!F106</f>
        <v>13000000</v>
      </c>
      <c r="F106" s="141">
        <f>[1]BYDEPT!AE106</f>
        <v>0</v>
      </c>
      <c r="G106" s="142">
        <f>E106+F106</f>
        <v>13000000</v>
      </c>
      <c r="H106" s="143">
        <f>[1]BYDEPT!BD106</f>
        <v>0</v>
      </c>
      <c r="I106" s="144">
        <f>H106/G106</f>
        <v>0</v>
      </c>
      <c r="J106" s="143">
        <f>G106-H106</f>
        <v>13000000</v>
      </c>
      <c r="K106" s="149"/>
      <c r="L106" s="143"/>
    </row>
    <row r="107" spans="1:13" ht="16.5" customHeight="1">
      <c r="A107" s="158" t="s">
        <v>161</v>
      </c>
      <c r="B107" s="159"/>
      <c r="C107" s="65"/>
      <c r="D107" s="160"/>
      <c r="E107" s="141">
        <f>[1]BYDEPT!F107</f>
        <v>99446295</v>
      </c>
      <c r="F107" s="141">
        <f>[1]BYDEPT!AE107</f>
        <v>0</v>
      </c>
      <c r="G107" s="142">
        <f>E107+F107</f>
        <v>99446295</v>
      </c>
      <c r="H107" s="143">
        <f>[1]BYDEPT!BD107</f>
        <v>77937</v>
      </c>
      <c r="I107" s="144">
        <f>H107/G107</f>
        <v>7.8370943834559143E-4</v>
      </c>
      <c r="J107" s="143">
        <f>G107-H107</f>
        <v>99368358</v>
      </c>
      <c r="K107" s="149"/>
      <c r="L107" s="143"/>
    </row>
    <row r="108" spans="1:13" ht="16.5" customHeight="1">
      <c r="A108" s="167" t="s">
        <v>163</v>
      </c>
      <c r="B108" s="65"/>
      <c r="C108" s="65"/>
      <c r="D108" s="160"/>
      <c r="E108" s="141">
        <f>[1]BYDEPT!F108</f>
        <v>19600000</v>
      </c>
      <c r="F108" s="141">
        <f>[1]BYDEPT!AE108</f>
        <v>0</v>
      </c>
      <c r="G108" s="142">
        <f>E108+F108</f>
        <v>19600000</v>
      </c>
      <c r="H108" s="143">
        <f>[1]BYDEPT!BD108</f>
        <v>0</v>
      </c>
      <c r="I108" s="144">
        <f>H108/G108</f>
        <v>0</v>
      </c>
      <c r="J108" s="143">
        <f>G108-H108</f>
        <v>19600000</v>
      </c>
      <c r="L108" s="143"/>
      <c r="M108" s="149"/>
    </row>
    <row r="109" spans="1:13" ht="16.5" customHeight="1">
      <c r="A109" s="158" t="s">
        <v>165</v>
      </c>
      <c r="B109" s="159"/>
      <c r="C109" s="65"/>
      <c r="D109" s="160"/>
      <c r="E109" s="141">
        <f>[1]BYDEPT!F109</f>
        <v>122254815</v>
      </c>
      <c r="F109" s="141">
        <f>[1]BYDEPT!AE109</f>
        <v>0</v>
      </c>
      <c r="G109" s="142">
        <f>E109+F109</f>
        <v>122254815</v>
      </c>
      <c r="H109" s="143">
        <f>[1]BYDEPT!BD109</f>
        <v>19753453</v>
      </c>
      <c r="I109" s="144">
        <f>H109/G109</f>
        <v>0.16157607371128899</v>
      </c>
      <c r="J109" s="143">
        <f>G109-H109</f>
        <v>102501362</v>
      </c>
      <c r="L109" s="143"/>
    </row>
    <row r="110" spans="1:13" ht="9" customHeight="1">
      <c r="A110" s="168"/>
      <c r="B110" s="4"/>
      <c r="C110" s="34"/>
      <c r="D110" s="40"/>
      <c r="E110" s="169"/>
      <c r="F110" s="169"/>
      <c r="G110" s="170"/>
      <c r="H110" s="171"/>
      <c r="I110" s="166"/>
      <c r="J110" s="171"/>
      <c r="L110" s="171"/>
    </row>
    <row r="111" spans="1:13" ht="16.5" customHeight="1">
      <c r="A111" s="151" t="s">
        <v>167</v>
      </c>
      <c r="B111" s="11"/>
      <c r="C111" s="11"/>
      <c r="D111" s="152"/>
      <c r="E111" s="35">
        <f>SUM(E112:E116)+SUM(E119:E121)</f>
        <v>980812450</v>
      </c>
      <c r="F111" s="35">
        <f>SUM(F112:F116)+SUM(F119:F121)</f>
        <v>0</v>
      </c>
      <c r="G111" s="172">
        <f>SUM(G112:G116)+SUM(G119:G121)</f>
        <v>980812450</v>
      </c>
      <c r="H111" s="173">
        <f>SUM(H112:H116)+SUM(H119:H121)</f>
        <v>923662261</v>
      </c>
      <c r="I111" s="174">
        <f t="shared" ref="I111:I121" si="13">H111/G111</f>
        <v>0.94173178674475433</v>
      </c>
      <c r="J111" s="173">
        <f>SUM(J112:J116)+SUM(J119:J121)</f>
        <v>57150189</v>
      </c>
      <c r="L111" s="173"/>
    </row>
    <row r="112" spans="1:13" ht="16.5" customHeight="1">
      <c r="A112" s="84" t="s">
        <v>168</v>
      </c>
      <c r="B112" s="27"/>
      <c r="C112" s="41"/>
      <c r="D112" s="55"/>
      <c r="E112" s="141">
        <f>[1]BYDEPT!F112</f>
        <v>42626684</v>
      </c>
      <c r="F112" s="141">
        <f>[1]BYDEPT!AE112</f>
        <v>0</v>
      </c>
      <c r="G112" s="142">
        <f>E112+F112</f>
        <v>42626684</v>
      </c>
      <c r="H112" s="143">
        <f>[1]BYDEPT!BD112</f>
        <v>41775311</v>
      </c>
      <c r="I112" s="144">
        <f t="shared" si="13"/>
        <v>0.98002722895358219</v>
      </c>
      <c r="J112" s="143">
        <f>G112-H112</f>
        <v>851373</v>
      </c>
      <c r="L112" s="143"/>
    </row>
    <row r="113" spans="1:12" ht="16.5" customHeight="1">
      <c r="A113" s="175" t="s">
        <v>169</v>
      </c>
      <c r="B113" s="20"/>
      <c r="C113" s="20"/>
      <c r="D113" s="140"/>
      <c r="E113" s="141">
        <f>[1]BYDEPT!F113</f>
        <v>522748165</v>
      </c>
      <c r="F113" s="141">
        <f>[1]BYDEPT!AE113</f>
        <v>0</v>
      </c>
      <c r="G113" s="142">
        <f>E113+F113</f>
        <v>522748165</v>
      </c>
      <c r="H113" s="143">
        <f>[1]BYDEPT!BD113</f>
        <v>522748165</v>
      </c>
      <c r="I113" s="144">
        <f t="shared" si="13"/>
        <v>1</v>
      </c>
      <c r="J113" s="143">
        <f>G113-H113</f>
        <v>0</v>
      </c>
      <c r="L113" s="143"/>
    </row>
    <row r="114" spans="1:12" ht="16.5" customHeight="1">
      <c r="A114" s="41" t="s">
        <v>170</v>
      </c>
      <c r="B114" s="41"/>
      <c r="C114" s="41"/>
      <c r="D114" s="55"/>
      <c r="E114" s="141">
        <f>[1]BYDEPT!F114</f>
        <v>480</v>
      </c>
      <c r="F114" s="141">
        <f>[1]BYDEPT!AE114</f>
        <v>0</v>
      </c>
      <c r="G114" s="142">
        <f>E114+F114</f>
        <v>480</v>
      </c>
      <c r="H114" s="143">
        <f>[1]BYDEPT!BD114</f>
        <v>0</v>
      </c>
      <c r="I114" s="144">
        <f t="shared" si="13"/>
        <v>0</v>
      </c>
      <c r="J114" s="143">
        <f>G114-H114</f>
        <v>480</v>
      </c>
      <c r="L114" s="143"/>
    </row>
    <row r="115" spans="1:12" ht="16.5" hidden="1" customHeight="1">
      <c r="A115" s="176" t="s">
        <v>171</v>
      </c>
      <c r="B115" s="67"/>
      <c r="C115" s="41"/>
      <c r="D115" s="55"/>
      <c r="E115" s="141">
        <f>[1]BYDEPT!F115</f>
        <v>0</v>
      </c>
      <c r="F115" s="141">
        <f>[1]BYDEPT!AE115</f>
        <v>0</v>
      </c>
      <c r="G115" s="142">
        <f>E115+F115</f>
        <v>0</v>
      </c>
      <c r="H115" s="143">
        <f>[1]BYDEPT!BD115</f>
        <v>0</v>
      </c>
      <c r="I115" s="144"/>
      <c r="J115" s="143">
        <f>G115-H115</f>
        <v>0</v>
      </c>
      <c r="L115" s="143"/>
    </row>
    <row r="116" spans="1:12" ht="16.5" customHeight="1">
      <c r="A116" s="84" t="s">
        <v>172</v>
      </c>
      <c r="B116" s="55"/>
      <c r="C116" s="27"/>
      <c r="D116" s="55"/>
      <c r="E116" s="51">
        <f>SUM(E117:E118)</f>
        <v>25127121</v>
      </c>
      <c r="F116" s="51">
        <f>SUM(F117:F118)</f>
        <v>0</v>
      </c>
      <c r="G116" s="177">
        <f>SUM(G117:G118)</f>
        <v>25127121</v>
      </c>
      <c r="H116" s="178">
        <f>SUM(H117:H118)</f>
        <v>3679940</v>
      </c>
      <c r="I116" s="148">
        <f t="shared" si="13"/>
        <v>0.14645291038316727</v>
      </c>
      <c r="J116" s="178">
        <f>SUM(J117:J118)</f>
        <v>21447181</v>
      </c>
      <c r="L116" s="178"/>
    </row>
    <row r="117" spans="1:12" ht="16.5" customHeight="1">
      <c r="A117" s="84" t="s">
        <v>173</v>
      </c>
      <c r="B117" s="55"/>
      <c r="C117" s="27"/>
      <c r="D117" s="55"/>
      <c r="E117" s="141">
        <f>[1]BYDEPT!F117</f>
        <v>13090992</v>
      </c>
      <c r="F117" s="141">
        <f>[1]BYDEPT!AE117</f>
        <v>0</v>
      </c>
      <c r="G117" s="142">
        <f>E117+F117</f>
        <v>13090992</v>
      </c>
      <c r="H117" s="143">
        <f>[1]BYDEPT!BD117</f>
        <v>0</v>
      </c>
      <c r="I117" s="144">
        <f t="shared" si="13"/>
        <v>0</v>
      </c>
      <c r="J117" s="143">
        <f>G117-H117</f>
        <v>13090992</v>
      </c>
      <c r="L117" s="143"/>
    </row>
    <row r="118" spans="1:12" ht="16.5" customHeight="1">
      <c r="A118" s="84" t="s">
        <v>174</v>
      </c>
      <c r="B118" s="55"/>
      <c r="C118" s="27"/>
      <c r="D118" s="55"/>
      <c r="E118" s="141">
        <f>[1]BYDEPT!F118</f>
        <v>12036129</v>
      </c>
      <c r="F118" s="141">
        <f>[1]BYDEPT!AE118</f>
        <v>0</v>
      </c>
      <c r="G118" s="142">
        <f>E118+F118</f>
        <v>12036129</v>
      </c>
      <c r="H118" s="143">
        <f>[1]BYDEPT!BD118</f>
        <v>3679940</v>
      </c>
      <c r="I118" s="144">
        <f t="shared" si="13"/>
        <v>0.30574115647979511</v>
      </c>
      <c r="J118" s="143">
        <f>G118-H118</f>
        <v>8356189</v>
      </c>
      <c r="L118" s="143"/>
    </row>
    <row r="119" spans="1:12" ht="15.75" customHeight="1">
      <c r="A119" s="179" t="s">
        <v>175</v>
      </c>
      <c r="B119" s="41"/>
      <c r="C119" s="41"/>
      <c r="D119" s="55"/>
      <c r="E119" s="141">
        <f>[1]BYDEPT!F119</f>
        <v>16800000</v>
      </c>
      <c r="F119" s="141">
        <f>[1]BYDEPT!AE119</f>
        <v>0</v>
      </c>
      <c r="G119" s="142">
        <f>E119+F119</f>
        <v>16800000</v>
      </c>
      <c r="H119" s="143">
        <f>[1]BYDEPT!BD119</f>
        <v>0</v>
      </c>
      <c r="I119" s="144">
        <f t="shared" si="13"/>
        <v>0</v>
      </c>
      <c r="J119" s="143">
        <f>G119-H119</f>
        <v>16800000</v>
      </c>
      <c r="L119" s="143"/>
    </row>
    <row r="120" spans="1:12" ht="16.5" customHeight="1">
      <c r="A120" s="179" t="s">
        <v>176</v>
      </c>
      <c r="B120" s="41"/>
      <c r="C120" s="41"/>
      <c r="D120" s="55"/>
      <c r="E120" s="141">
        <f>[1]BYDEPT!F120</f>
        <v>354010000</v>
      </c>
      <c r="F120" s="141">
        <f>[1]BYDEPT!AE120</f>
        <v>0</v>
      </c>
      <c r="G120" s="142">
        <f>E120+F120</f>
        <v>354010000</v>
      </c>
      <c r="H120" s="143">
        <f>[1]BYDEPT!BD120</f>
        <v>354010000</v>
      </c>
      <c r="I120" s="144">
        <f t="shared" si="13"/>
        <v>1</v>
      </c>
      <c r="J120" s="143">
        <f>G120-H120</f>
        <v>0</v>
      </c>
      <c r="L120" s="143"/>
    </row>
    <row r="121" spans="1:12" ht="16.5" customHeight="1">
      <c r="A121" s="165" t="s">
        <v>177</v>
      </c>
      <c r="B121" s="140"/>
      <c r="C121" s="47"/>
      <c r="D121" s="140"/>
      <c r="E121" s="141">
        <f>[1]BYDEPT!F121</f>
        <v>19500000</v>
      </c>
      <c r="F121" s="141">
        <f>[1]BYDEPT!AE121</f>
        <v>0</v>
      </c>
      <c r="G121" s="142">
        <f>E121+F121</f>
        <v>19500000</v>
      </c>
      <c r="H121" s="143">
        <f>[1]BYDEPT!BD121</f>
        <v>1448845</v>
      </c>
      <c r="I121" s="144">
        <f t="shared" si="13"/>
        <v>7.4299743589743589E-2</v>
      </c>
      <c r="J121" s="143">
        <f>G121-H121</f>
        <v>18051155</v>
      </c>
      <c r="L121" s="143"/>
    </row>
    <row r="122" spans="1:12" ht="8.25" customHeight="1">
      <c r="A122" s="28"/>
      <c r="B122" s="28"/>
      <c r="C122" s="28"/>
      <c r="D122" s="180"/>
      <c r="E122" s="141"/>
      <c r="F122" s="141"/>
      <c r="G122" s="142"/>
      <c r="H122" s="143"/>
      <c r="I122" s="144"/>
      <c r="J122" s="143"/>
      <c r="L122" s="143"/>
    </row>
    <row r="123" spans="1:12" ht="15.95" customHeight="1">
      <c r="A123" s="151" t="s">
        <v>178</v>
      </c>
      <c r="B123" s="11"/>
      <c r="C123" s="11"/>
      <c r="D123" s="152"/>
      <c r="E123" s="181">
        <f>E111+E7</f>
        <v>3767000000</v>
      </c>
      <c r="F123" s="181">
        <f>F111+F7</f>
        <v>0</v>
      </c>
      <c r="G123" s="182">
        <f>G111+G7</f>
        <v>3767000000</v>
      </c>
      <c r="H123" s="183">
        <f>H111+H7</f>
        <v>2966807753</v>
      </c>
      <c r="I123" s="184">
        <f>H123/G123</f>
        <v>0.78757837881603399</v>
      </c>
      <c r="J123" s="183">
        <f>J111+J7</f>
        <v>800192247</v>
      </c>
      <c r="L123" s="173"/>
    </row>
    <row r="124" spans="1:12" s="137" customFormat="1" ht="5.25" customHeight="1">
      <c r="A124" s="151"/>
      <c r="B124" s="11"/>
      <c r="C124" s="11"/>
      <c r="D124" s="152"/>
      <c r="E124" s="74"/>
      <c r="F124" s="74"/>
      <c r="G124" s="185"/>
      <c r="H124" s="186"/>
      <c r="I124" s="187"/>
      <c r="J124" s="186"/>
      <c r="L124" s="186"/>
    </row>
    <row r="125" spans="1:12" s="137" customFormat="1" ht="16.5" customHeight="1">
      <c r="A125" s="151" t="s">
        <v>179</v>
      </c>
      <c r="B125" s="11"/>
      <c r="C125" s="11"/>
      <c r="D125" s="152"/>
      <c r="E125" s="181">
        <f>E126+E230+E232</f>
        <v>0</v>
      </c>
      <c r="F125" s="188">
        <f>F126+F230+F232</f>
        <v>0</v>
      </c>
      <c r="G125" s="182">
        <f>G126+G230+G232</f>
        <v>0</v>
      </c>
      <c r="H125" s="183">
        <f>H126+H230+H232</f>
        <v>15248</v>
      </c>
      <c r="I125" s="184"/>
      <c r="J125" s="183">
        <f>J126+J230+J232</f>
        <v>-15248</v>
      </c>
      <c r="K125" s="138"/>
      <c r="L125" s="173"/>
    </row>
    <row r="126" spans="1:12" s="137" customFormat="1" ht="29.25" customHeight="1">
      <c r="A126" s="189" t="s">
        <v>180</v>
      </c>
      <c r="B126" s="190">
        <f>B127+B216</f>
        <v>4834884</v>
      </c>
      <c r="C126" s="190">
        <f t="shared" ref="C126:H126" si="14">C127+C216</f>
        <v>0</v>
      </c>
      <c r="D126" s="191">
        <f t="shared" si="14"/>
        <v>4834884</v>
      </c>
      <c r="E126" s="35">
        <f t="shared" si="14"/>
        <v>0</v>
      </c>
      <c r="F126" s="37">
        <f t="shared" si="14"/>
        <v>0</v>
      </c>
      <c r="G126" s="172">
        <f t="shared" si="14"/>
        <v>0</v>
      </c>
      <c r="H126" s="173">
        <f t="shared" si="14"/>
        <v>9043</v>
      </c>
      <c r="I126" s="174"/>
      <c r="J126" s="173">
        <f>J127+J216</f>
        <v>-9043</v>
      </c>
      <c r="K126" s="138">
        <f>K127+K216</f>
        <v>0</v>
      </c>
      <c r="L126" s="173">
        <f>L127+L216</f>
        <v>4825841</v>
      </c>
    </row>
    <row r="127" spans="1:12" s="137" customFormat="1" ht="16.5" customHeight="1">
      <c r="A127" s="192" t="s">
        <v>181</v>
      </c>
      <c r="B127" s="133">
        <f t="shared" ref="B127:H127" si="15">SUM(B128:B134)+SUM(B137:B142)+SUM(B146:B148)+SUM(B151:B152)+SUM(B155:B171)</f>
        <v>4834884</v>
      </c>
      <c r="C127" s="193">
        <f t="shared" si="15"/>
        <v>0</v>
      </c>
      <c r="D127" s="194">
        <f t="shared" si="15"/>
        <v>4834884</v>
      </c>
      <c r="E127" s="133">
        <f t="shared" si="15"/>
        <v>0</v>
      </c>
      <c r="F127" s="194">
        <f t="shared" si="15"/>
        <v>0</v>
      </c>
      <c r="G127" s="134">
        <f t="shared" si="15"/>
        <v>0</v>
      </c>
      <c r="H127" s="135">
        <f t="shared" si="15"/>
        <v>9043</v>
      </c>
      <c r="I127" s="195"/>
      <c r="J127" s="135">
        <f>SUM(J128:J134)+SUM(J137:J142)+SUM(J146:J148)+SUM(J151:J152)+SUM(J155:J171)</f>
        <v>-9043</v>
      </c>
      <c r="L127" s="135">
        <f>SUM(L128:L134)+SUM(L137:L142)+SUM(L146:L148)+SUM(L151:L152)+SUM(L155:L171)</f>
        <v>4825841</v>
      </c>
    </row>
    <row r="128" spans="1:12" ht="18" hidden="1" customHeight="1">
      <c r="A128" s="167" t="s">
        <v>53</v>
      </c>
      <c r="B128" s="20"/>
      <c r="C128" s="20"/>
      <c r="D128" s="140">
        <f t="shared" ref="D128:D133" si="16">SUM(B128:C128)</f>
        <v>0</v>
      </c>
      <c r="E128" s="141"/>
      <c r="F128" s="196"/>
      <c r="G128" s="142">
        <f t="shared" ref="G128:G133" si="17">E128+F128</f>
        <v>0</v>
      </c>
      <c r="H128" s="143">
        <f>[1]BYDEPT!BD128</f>
        <v>0</v>
      </c>
      <c r="I128" s="197"/>
      <c r="J128" s="143">
        <f t="shared" ref="J128:J133" si="18">G128-H128</f>
        <v>0</v>
      </c>
      <c r="L128" s="143">
        <f>B128-H128</f>
        <v>0</v>
      </c>
    </row>
    <row r="129" spans="1:13" ht="16.5" hidden="1" customHeight="1">
      <c r="A129" s="167" t="s">
        <v>54</v>
      </c>
      <c r="B129" s="20"/>
      <c r="C129" s="20"/>
      <c r="D129" s="140">
        <f t="shared" si="16"/>
        <v>0</v>
      </c>
      <c r="E129" s="141"/>
      <c r="F129" s="196"/>
      <c r="G129" s="142">
        <f t="shared" si="17"/>
        <v>0</v>
      </c>
      <c r="H129" s="143">
        <f>[1]BYDEPT!BD129</f>
        <v>0</v>
      </c>
      <c r="I129" s="197"/>
      <c r="J129" s="143">
        <f t="shared" si="18"/>
        <v>0</v>
      </c>
      <c r="L129" s="143">
        <f>B129-H129</f>
        <v>0</v>
      </c>
    </row>
    <row r="130" spans="1:13" ht="17.25" hidden="1" customHeight="1">
      <c r="A130" s="167" t="s">
        <v>55</v>
      </c>
      <c r="B130" s="20"/>
      <c r="C130" s="20"/>
      <c r="D130" s="140">
        <f t="shared" si="16"/>
        <v>0</v>
      </c>
      <c r="E130" s="141"/>
      <c r="F130" s="196"/>
      <c r="G130" s="142">
        <f t="shared" si="17"/>
        <v>0</v>
      </c>
      <c r="H130" s="143">
        <f>[1]BYDEPT!BD130</f>
        <v>0</v>
      </c>
      <c r="I130" s="197"/>
      <c r="J130" s="143">
        <f t="shared" si="18"/>
        <v>0</v>
      </c>
      <c r="L130" s="143">
        <f>B130-H130</f>
        <v>0</v>
      </c>
    </row>
    <row r="131" spans="1:13" ht="16.5" hidden="1" customHeight="1">
      <c r="A131" s="167" t="s">
        <v>56</v>
      </c>
      <c r="B131" s="20"/>
      <c r="C131" s="198"/>
      <c r="D131" s="140">
        <f t="shared" si="16"/>
        <v>0</v>
      </c>
      <c r="E131" s="141"/>
      <c r="F131" s="196"/>
      <c r="G131" s="142">
        <f t="shared" si="17"/>
        <v>0</v>
      </c>
      <c r="H131" s="143">
        <f>[1]BYDEPT!BD131</f>
        <v>0</v>
      </c>
      <c r="I131" s="197"/>
      <c r="J131" s="143">
        <f t="shared" si="18"/>
        <v>0</v>
      </c>
      <c r="L131" s="143">
        <f>D131-H131</f>
        <v>0</v>
      </c>
    </row>
    <row r="132" spans="1:13" ht="15" hidden="1" customHeight="1">
      <c r="A132" s="167" t="s">
        <v>57</v>
      </c>
      <c r="B132" s="20"/>
      <c r="C132" s="198"/>
      <c r="D132" s="140">
        <f t="shared" si="16"/>
        <v>0</v>
      </c>
      <c r="E132" s="141"/>
      <c r="F132" s="196"/>
      <c r="G132" s="142">
        <f t="shared" si="17"/>
        <v>0</v>
      </c>
      <c r="H132" s="143">
        <f>[1]BYDEPT!BD132</f>
        <v>0</v>
      </c>
      <c r="I132" s="197"/>
      <c r="J132" s="143">
        <f t="shared" si="18"/>
        <v>0</v>
      </c>
      <c r="L132" s="143">
        <f>D132-H132</f>
        <v>0</v>
      </c>
    </row>
    <row r="133" spans="1:13" ht="16.5" hidden="1" customHeight="1">
      <c r="A133" s="167" t="s">
        <v>58</v>
      </c>
      <c r="B133" s="20"/>
      <c r="C133" s="198"/>
      <c r="D133" s="140">
        <f t="shared" si="16"/>
        <v>0</v>
      </c>
      <c r="E133" s="141"/>
      <c r="F133" s="196"/>
      <c r="G133" s="142">
        <f t="shared" si="17"/>
        <v>0</v>
      </c>
      <c r="H133" s="143">
        <f>[1]BYDEPT!BD133</f>
        <v>0</v>
      </c>
      <c r="I133" s="197"/>
      <c r="J133" s="143">
        <f t="shared" si="18"/>
        <v>0</v>
      </c>
      <c r="L133" s="143">
        <f>D133-H133</f>
        <v>0</v>
      </c>
    </row>
    <row r="134" spans="1:13" ht="15.75" hidden="1" customHeight="1">
      <c r="A134" s="167" t="s">
        <v>59</v>
      </c>
      <c r="B134" s="141"/>
      <c r="C134" s="199"/>
      <c r="D134" s="196"/>
      <c r="E134" s="141">
        <f t="shared" ref="E134:H134" si="19">SUM(E135:E136)</f>
        <v>0</v>
      </c>
      <c r="F134" s="196">
        <f t="shared" si="19"/>
        <v>0</v>
      </c>
      <c r="G134" s="142">
        <f t="shared" si="19"/>
        <v>0</v>
      </c>
      <c r="H134" s="143">
        <f t="shared" si="19"/>
        <v>0</v>
      </c>
      <c r="I134" s="197"/>
      <c r="J134" s="143">
        <f>SUM(J135:J136)</f>
        <v>0</v>
      </c>
      <c r="L134" s="143">
        <f>SUM(L135:L136)</f>
        <v>0</v>
      </c>
    </row>
    <row r="135" spans="1:13" ht="15.75" hidden="1" customHeight="1">
      <c r="A135" s="167" t="s">
        <v>60</v>
      </c>
      <c r="B135" s="20"/>
      <c r="C135" s="198"/>
      <c r="D135" s="140">
        <f t="shared" ref="D135:D141" si="20">SUM(B135:C135)</f>
        <v>0</v>
      </c>
      <c r="E135" s="141"/>
      <c r="F135" s="196"/>
      <c r="G135" s="142">
        <f t="shared" ref="G135:G141" si="21">E135+F135</f>
        <v>0</v>
      </c>
      <c r="H135" s="143">
        <f>[1]BYDEPT!BD135</f>
        <v>0</v>
      </c>
      <c r="I135" s="197"/>
      <c r="J135" s="143">
        <f t="shared" ref="J135:J141" si="22">G135-H135</f>
        <v>0</v>
      </c>
      <c r="L135" s="143">
        <f t="shared" ref="L135:L141" si="23">D135-H135</f>
        <v>0</v>
      </c>
    </row>
    <row r="136" spans="1:13" ht="16.5" hidden="1" customHeight="1">
      <c r="A136" s="167" t="s">
        <v>61</v>
      </c>
      <c r="B136" s="20"/>
      <c r="C136" s="198"/>
      <c r="D136" s="140">
        <f t="shared" si="20"/>
        <v>0</v>
      </c>
      <c r="E136" s="141"/>
      <c r="F136" s="196"/>
      <c r="G136" s="142">
        <f t="shared" si="21"/>
        <v>0</v>
      </c>
      <c r="H136" s="143">
        <f>[1]BYDEPT!BD136</f>
        <v>0</v>
      </c>
      <c r="I136" s="197"/>
      <c r="J136" s="143">
        <f t="shared" si="22"/>
        <v>0</v>
      </c>
      <c r="L136" s="143">
        <f t="shared" si="23"/>
        <v>0</v>
      </c>
    </row>
    <row r="137" spans="1:13" ht="16.5" hidden="1" customHeight="1">
      <c r="A137" s="167" t="s">
        <v>62</v>
      </c>
      <c r="B137" s="20"/>
      <c r="C137" s="198"/>
      <c r="D137" s="140">
        <f t="shared" si="20"/>
        <v>0</v>
      </c>
      <c r="E137" s="141"/>
      <c r="F137" s="196"/>
      <c r="G137" s="142">
        <f t="shared" si="21"/>
        <v>0</v>
      </c>
      <c r="H137" s="143">
        <f>[1]BYDEPT!BD137</f>
        <v>0</v>
      </c>
      <c r="I137" s="197"/>
      <c r="J137" s="143">
        <f t="shared" si="22"/>
        <v>0</v>
      </c>
      <c r="L137" s="143">
        <f t="shared" si="23"/>
        <v>0</v>
      </c>
    </row>
    <row r="138" spans="1:13" ht="16.5" hidden="1" customHeight="1">
      <c r="A138" s="167" t="s">
        <v>63</v>
      </c>
      <c r="B138" s="20"/>
      <c r="C138" s="198"/>
      <c r="D138" s="140">
        <f t="shared" si="20"/>
        <v>0</v>
      </c>
      <c r="E138" s="141"/>
      <c r="F138" s="196"/>
      <c r="G138" s="142">
        <f t="shared" si="21"/>
        <v>0</v>
      </c>
      <c r="H138" s="143">
        <f>[1]BYDEPT!BD138</f>
        <v>0</v>
      </c>
      <c r="I138" s="197"/>
      <c r="J138" s="143">
        <f t="shared" si="22"/>
        <v>0</v>
      </c>
      <c r="L138" s="143">
        <f t="shared" si="23"/>
        <v>0</v>
      </c>
    </row>
    <row r="139" spans="1:13" ht="16.5" hidden="1" customHeight="1">
      <c r="A139" s="167" t="s">
        <v>64</v>
      </c>
      <c r="B139" s="20"/>
      <c r="C139" s="198"/>
      <c r="D139" s="140">
        <f t="shared" si="20"/>
        <v>0</v>
      </c>
      <c r="E139" s="141"/>
      <c r="F139" s="196"/>
      <c r="G139" s="142">
        <f t="shared" si="21"/>
        <v>0</v>
      </c>
      <c r="H139" s="143">
        <f>[1]BYDEPT!BD139</f>
        <v>0</v>
      </c>
      <c r="I139" s="197"/>
      <c r="J139" s="143">
        <f t="shared" si="22"/>
        <v>0</v>
      </c>
      <c r="L139" s="143">
        <f t="shared" si="23"/>
        <v>0</v>
      </c>
    </row>
    <row r="140" spans="1:13" ht="15" hidden="1" customHeight="1">
      <c r="A140" s="167" t="s">
        <v>65</v>
      </c>
      <c r="B140" s="20"/>
      <c r="C140" s="200"/>
      <c r="D140" s="140">
        <f t="shared" si="20"/>
        <v>0</v>
      </c>
      <c r="E140" s="141"/>
      <c r="F140" s="196"/>
      <c r="G140" s="142">
        <f t="shared" si="21"/>
        <v>0</v>
      </c>
      <c r="H140" s="143">
        <f>[1]BYDEPT!BD140</f>
        <v>0</v>
      </c>
      <c r="I140" s="197"/>
      <c r="J140" s="143">
        <f t="shared" si="22"/>
        <v>0</v>
      </c>
      <c r="L140" s="143">
        <f t="shared" si="23"/>
        <v>0</v>
      </c>
    </row>
    <row r="141" spans="1:13" ht="15" hidden="1" customHeight="1">
      <c r="A141" s="167" t="s">
        <v>66</v>
      </c>
      <c r="B141" s="20"/>
      <c r="C141" s="198"/>
      <c r="D141" s="140">
        <f t="shared" si="20"/>
        <v>0</v>
      </c>
      <c r="E141" s="141"/>
      <c r="F141" s="196"/>
      <c r="G141" s="142">
        <f t="shared" si="21"/>
        <v>0</v>
      </c>
      <c r="H141" s="143">
        <f>[1]BYDEPT!BD141</f>
        <v>0</v>
      </c>
      <c r="I141" s="197"/>
      <c r="J141" s="143">
        <f t="shared" si="22"/>
        <v>0</v>
      </c>
      <c r="L141" s="143">
        <f t="shared" si="23"/>
        <v>0</v>
      </c>
    </row>
    <row r="142" spans="1:13" ht="15" hidden="1" customHeight="1">
      <c r="A142" s="167" t="s">
        <v>67</v>
      </c>
      <c r="B142" s="20"/>
      <c r="C142" s="198">
        <f t="shared" ref="C142:H142" si="24">SUM(C143:C144)</f>
        <v>0</v>
      </c>
      <c r="D142" s="140">
        <f t="shared" si="24"/>
        <v>0</v>
      </c>
      <c r="E142" s="141">
        <f t="shared" si="24"/>
        <v>0</v>
      </c>
      <c r="F142" s="196">
        <f t="shared" si="24"/>
        <v>0</v>
      </c>
      <c r="G142" s="142">
        <f t="shared" si="24"/>
        <v>0</v>
      </c>
      <c r="H142" s="143">
        <f t="shared" si="24"/>
        <v>0</v>
      </c>
      <c r="I142" s="197"/>
      <c r="J142" s="143">
        <f>SUM(J143:J144)</f>
        <v>0</v>
      </c>
      <c r="L142" s="143">
        <f>SUM(L143:L144)</f>
        <v>0</v>
      </c>
      <c r="M142" s="149"/>
    </row>
    <row r="143" spans="1:13" ht="15" hidden="1" customHeight="1">
      <c r="A143" s="167" t="s">
        <v>60</v>
      </c>
      <c r="B143" s="20"/>
      <c r="C143" s="198"/>
      <c r="D143" s="140">
        <f>SUM(B143:C143)</f>
        <v>0</v>
      </c>
      <c r="E143" s="141"/>
      <c r="F143" s="196"/>
      <c r="G143" s="142">
        <f>E143+F143</f>
        <v>0</v>
      </c>
      <c r="H143" s="143">
        <f>[1]BYDEPT!BD143</f>
        <v>0</v>
      </c>
      <c r="I143" s="197"/>
      <c r="J143" s="143">
        <f>G143-H143</f>
        <v>0</v>
      </c>
      <c r="L143" s="143">
        <f>D143-H143</f>
        <v>0</v>
      </c>
    </row>
    <row r="144" spans="1:13" ht="15" hidden="1" customHeight="1">
      <c r="A144" s="167" t="s">
        <v>61</v>
      </c>
      <c r="B144" s="20"/>
      <c r="C144" s="198"/>
      <c r="D144" s="140">
        <f>SUM(B144:C144)</f>
        <v>0</v>
      </c>
      <c r="E144" s="141"/>
      <c r="F144" s="196"/>
      <c r="G144" s="142">
        <f>E144+F144</f>
        <v>0</v>
      </c>
      <c r="H144" s="143">
        <f>[1]BYDEPT!BD144</f>
        <v>0</v>
      </c>
      <c r="I144" s="197"/>
      <c r="J144" s="143">
        <f>G144-H144</f>
        <v>0</v>
      </c>
      <c r="L144" s="143">
        <f>D144-H144</f>
        <v>0</v>
      </c>
    </row>
    <row r="145" spans="1:12" ht="15" hidden="1" customHeight="1">
      <c r="A145" s="167" t="s">
        <v>68</v>
      </c>
      <c r="B145" s="20"/>
      <c r="C145" s="198"/>
      <c r="D145" s="140">
        <f>SUM(B145:C145)</f>
        <v>0</v>
      </c>
      <c r="E145" s="141"/>
      <c r="F145" s="196"/>
      <c r="G145" s="142"/>
      <c r="H145" s="143">
        <f>[1]BYDEPT!BD145</f>
        <v>0</v>
      </c>
      <c r="I145" s="197"/>
      <c r="J145" s="143"/>
      <c r="L145" s="143"/>
    </row>
    <row r="146" spans="1:12" ht="15" hidden="1" customHeight="1">
      <c r="A146" s="167" t="s">
        <v>70</v>
      </c>
      <c r="B146" s="20"/>
      <c r="C146" s="198"/>
      <c r="D146" s="140">
        <f>SUM(B146:C146)</f>
        <v>0</v>
      </c>
      <c r="E146" s="141"/>
      <c r="F146" s="196"/>
      <c r="G146" s="142">
        <f>E146+F146</f>
        <v>0</v>
      </c>
      <c r="H146" s="143">
        <f>[1]BYDEPT!BD146</f>
        <v>0</v>
      </c>
      <c r="I146" s="197"/>
      <c r="J146" s="143">
        <f>G146-H146</f>
        <v>0</v>
      </c>
      <c r="L146" s="143">
        <f>D146-H146</f>
        <v>0</v>
      </c>
    </row>
    <row r="147" spans="1:12" ht="15" hidden="1" customHeight="1">
      <c r="A147" s="167" t="s">
        <v>71</v>
      </c>
      <c r="B147" s="20"/>
      <c r="C147" s="198"/>
      <c r="D147" s="140">
        <f>SUM(B147:C147)</f>
        <v>0</v>
      </c>
      <c r="E147" s="141"/>
      <c r="F147" s="196"/>
      <c r="G147" s="142">
        <f>E147+F147</f>
        <v>0</v>
      </c>
      <c r="H147" s="143">
        <f>[1]BYDEPT!BD147</f>
        <v>0</v>
      </c>
      <c r="I147" s="197"/>
      <c r="J147" s="143">
        <f>G147-H147</f>
        <v>0</v>
      </c>
      <c r="L147" s="143">
        <f>D147-H147</f>
        <v>0</v>
      </c>
    </row>
    <row r="148" spans="1:12" ht="15" hidden="1" customHeight="1">
      <c r="A148" s="167" t="s">
        <v>72</v>
      </c>
      <c r="B148" s="20"/>
      <c r="C148" s="198">
        <f t="shared" ref="C148:H148" si="25">SUM(C149:C150)</f>
        <v>0</v>
      </c>
      <c r="D148" s="140">
        <f t="shared" si="25"/>
        <v>0</v>
      </c>
      <c r="E148" s="141">
        <f t="shared" si="25"/>
        <v>0</v>
      </c>
      <c r="F148" s="196">
        <f t="shared" si="25"/>
        <v>0</v>
      </c>
      <c r="G148" s="142">
        <f t="shared" si="25"/>
        <v>0</v>
      </c>
      <c r="H148" s="143">
        <f t="shared" si="25"/>
        <v>0</v>
      </c>
      <c r="I148" s="197"/>
      <c r="J148" s="143">
        <f>SUM(J149:J150)</f>
        <v>0</v>
      </c>
      <c r="L148" s="143">
        <f>B148-H148</f>
        <v>0</v>
      </c>
    </row>
    <row r="149" spans="1:12" ht="15" hidden="1" customHeight="1">
      <c r="A149" s="167" t="s">
        <v>60</v>
      </c>
      <c r="B149" s="20"/>
      <c r="C149" s="198"/>
      <c r="D149" s="140">
        <f>SUM(B149:C149)</f>
        <v>0</v>
      </c>
      <c r="E149" s="141"/>
      <c r="F149" s="196"/>
      <c r="G149" s="142">
        <f>E149+F149</f>
        <v>0</v>
      </c>
      <c r="H149" s="143">
        <f>[1]BYDEPT!BD149</f>
        <v>0</v>
      </c>
      <c r="I149" s="197"/>
      <c r="J149" s="143">
        <f>G149-H149</f>
        <v>0</v>
      </c>
      <c r="L149" s="143">
        <f>D149-H149</f>
        <v>0</v>
      </c>
    </row>
    <row r="150" spans="1:12" ht="15" hidden="1" customHeight="1">
      <c r="A150" s="167" t="s">
        <v>61</v>
      </c>
      <c r="B150" s="20"/>
      <c r="C150" s="198"/>
      <c r="D150" s="140">
        <f>SUM(B150:C150)</f>
        <v>0</v>
      </c>
      <c r="E150" s="141"/>
      <c r="F150" s="196"/>
      <c r="G150" s="142">
        <f>E150+F150</f>
        <v>0</v>
      </c>
      <c r="H150" s="143">
        <f>[1]BYDEPT!BD150</f>
        <v>0</v>
      </c>
      <c r="I150" s="197"/>
      <c r="J150" s="143">
        <f>G150-H150</f>
        <v>0</v>
      </c>
      <c r="L150" s="143">
        <f>D150-H150</f>
        <v>0</v>
      </c>
    </row>
    <row r="151" spans="1:12" ht="15" customHeight="1">
      <c r="A151" s="167" t="s">
        <v>73</v>
      </c>
      <c r="B151" s="20">
        <v>4834884</v>
      </c>
      <c r="C151" s="198"/>
      <c r="D151" s="140">
        <f>SUM(B151:C151)</f>
        <v>4834884</v>
      </c>
      <c r="E151" s="141"/>
      <c r="F151" s="196"/>
      <c r="G151" s="142">
        <f>E151+F151</f>
        <v>0</v>
      </c>
      <c r="H151" s="143">
        <f>[1]BYDEPT!BD151</f>
        <v>9043</v>
      </c>
      <c r="I151" s="197"/>
      <c r="J151" s="143">
        <f>G151-H151</f>
        <v>-9043</v>
      </c>
      <c r="L151" s="143">
        <f>D151-H151</f>
        <v>4825841</v>
      </c>
    </row>
    <row r="152" spans="1:12" ht="15" hidden="1" customHeight="1">
      <c r="A152" s="167" t="s">
        <v>74</v>
      </c>
      <c r="B152" s="141">
        <f t="shared" ref="B152:H152" si="26">SUM(B153:B154)</f>
        <v>0</v>
      </c>
      <c r="C152" s="201">
        <f>SUM(C153:C154)</f>
        <v>0</v>
      </c>
      <c r="D152" s="196">
        <f t="shared" si="26"/>
        <v>0</v>
      </c>
      <c r="E152" s="141">
        <f t="shared" si="26"/>
        <v>0</v>
      </c>
      <c r="F152" s="196">
        <f t="shared" si="26"/>
        <v>0</v>
      </c>
      <c r="G152" s="142">
        <f t="shared" si="26"/>
        <v>0</v>
      </c>
      <c r="H152" s="143">
        <f t="shared" si="26"/>
        <v>0</v>
      </c>
      <c r="I152" s="197"/>
      <c r="J152" s="143">
        <f>SUM(J153:J154)</f>
        <v>0</v>
      </c>
      <c r="L152" s="143">
        <f>SUM(L153:L154)</f>
        <v>0</v>
      </c>
    </row>
    <row r="153" spans="1:12" ht="16.5" hidden="1" customHeight="1">
      <c r="A153" s="167" t="s">
        <v>60</v>
      </c>
      <c r="B153" s="20"/>
      <c r="C153" s="198">
        <f>10317955-10317955</f>
        <v>0</v>
      </c>
      <c r="D153" s="140">
        <f t="shared" ref="D153:D169" si="27">SUM(B153:C153)</f>
        <v>0</v>
      </c>
      <c r="E153" s="141"/>
      <c r="F153" s="196"/>
      <c r="G153" s="142">
        <f t="shared" ref="G153:G169" si="28">E153+F153</f>
        <v>0</v>
      </c>
      <c r="H153" s="143">
        <f>[1]BYDEPT!BD153</f>
        <v>0</v>
      </c>
      <c r="I153" s="197"/>
      <c r="J153" s="143">
        <f t="shared" ref="J153:J169" si="29">G153-H153</f>
        <v>0</v>
      </c>
      <c r="L153" s="143">
        <f t="shared" ref="L153:L162" si="30">D153-H153</f>
        <v>0</v>
      </c>
    </row>
    <row r="154" spans="1:12" ht="16.5" hidden="1" customHeight="1">
      <c r="A154" s="167" t="s">
        <v>61</v>
      </c>
      <c r="B154" s="20"/>
      <c r="C154" s="198"/>
      <c r="D154" s="140">
        <f t="shared" si="27"/>
        <v>0</v>
      </c>
      <c r="E154" s="141"/>
      <c r="F154" s="196"/>
      <c r="G154" s="142">
        <f t="shared" si="28"/>
        <v>0</v>
      </c>
      <c r="H154" s="143">
        <f>[1]BYDEPT!BD154</f>
        <v>0</v>
      </c>
      <c r="I154" s="197"/>
      <c r="J154" s="143">
        <f>G154-H154</f>
        <v>0</v>
      </c>
      <c r="L154" s="143">
        <f>D154-H154</f>
        <v>0</v>
      </c>
    </row>
    <row r="155" spans="1:12" ht="16.5" hidden="1" customHeight="1">
      <c r="A155" s="167" t="s">
        <v>75</v>
      </c>
      <c r="B155" s="20"/>
      <c r="C155" s="198"/>
      <c r="D155" s="140">
        <f t="shared" si="27"/>
        <v>0</v>
      </c>
      <c r="E155" s="141"/>
      <c r="F155" s="196"/>
      <c r="G155" s="142">
        <f t="shared" si="28"/>
        <v>0</v>
      </c>
      <c r="H155" s="143">
        <f>[1]BYDEPT!BD155</f>
        <v>0</v>
      </c>
      <c r="I155" s="197"/>
      <c r="J155" s="143">
        <f t="shared" si="29"/>
        <v>0</v>
      </c>
      <c r="L155" s="143">
        <f t="shared" si="30"/>
        <v>0</v>
      </c>
    </row>
    <row r="156" spans="1:12" ht="16.5" hidden="1" customHeight="1">
      <c r="A156" s="167" t="s">
        <v>76</v>
      </c>
      <c r="B156" s="20"/>
      <c r="C156" s="198"/>
      <c r="D156" s="140">
        <f t="shared" si="27"/>
        <v>0</v>
      </c>
      <c r="E156" s="141"/>
      <c r="F156" s="196"/>
      <c r="G156" s="142">
        <f t="shared" si="28"/>
        <v>0</v>
      </c>
      <c r="H156" s="143">
        <f>[1]BYDEPT!BD156</f>
        <v>0</v>
      </c>
      <c r="I156" s="197"/>
      <c r="J156" s="143">
        <f t="shared" si="29"/>
        <v>0</v>
      </c>
      <c r="L156" s="143">
        <f t="shared" si="30"/>
        <v>0</v>
      </c>
    </row>
    <row r="157" spans="1:12" ht="16.5" hidden="1" customHeight="1">
      <c r="A157" s="167" t="s">
        <v>77</v>
      </c>
      <c r="B157" s="20"/>
      <c r="C157" s="198"/>
      <c r="D157" s="140">
        <f t="shared" si="27"/>
        <v>0</v>
      </c>
      <c r="E157" s="141"/>
      <c r="F157" s="196"/>
      <c r="G157" s="142">
        <f t="shared" si="28"/>
        <v>0</v>
      </c>
      <c r="H157" s="143">
        <f>[1]BYDEPT!BD157</f>
        <v>0</v>
      </c>
      <c r="I157" s="197"/>
      <c r="J157" s="143">
        <f t="shared" si="29"/>
        <v>0</v>
      </c>
      <c r="L157" s="143">
        <f t="shared" si="30"/>
        <v>0</v>
      </c>
    </row>
    <row r="158" spans="1:12" ht="16.5" hidden="1" customHeight="1">
      <c r="A158" s="167" t="s">
        <v>78</v>
      </c>
      <c r="B158" s="20"/>
      <c r="C158" s="198"/>
      <c r="D158" s="140">
        <f t="shared" si="27"/>
        <v>0</v>
      </c>
      <c r="E158" s="141"/>
      <c r="F158" s="196"/>
      <c r="G158" s="142">
        <f t="shared" si="28"/>
        <v>0</v>
      </c>
      <c r="H158" s="143">
        <f>[1]BYDEPT!BD158</f>
        <v>0</v>
      </c>
      <c r="I158" s="197"/>
      <c r="J158" s="143">
        <f t="shared" si="29"/>
        <v>0</v>
      </c>
      <c r="L158" s="143">
        <f t="shared" si="30"/>
        <v>0</v>
      </c>
    </row>
    <row r="159" spans="1:12" ht="16.5" hidden="1" customHeight="1">
      <c r="A159" s="167" t="s">
        <v>79</v>
      </c>
      <c r="B159" s="20"/>
      <c r="C159" s="198"/>
      <c r="D159" s="140">
        <f t="shared" si="27"/>
        <v>0</v>
      </c>
      <c r="E159" s="141"/>
      <c r="F159" s="196"/>
      <c r="G159" s="142">
        <f t="shared" si="28"/>
        <v>0</v>
      </c>
      <c r="H159" s="143">
        <f>[1]BYDEPT!BD159</f>
        <v>0</v>
      </c>
      <c r="I159" s="197"/>
      <c r="J159" s="143">
        <f t="shared" si="29"/>
        <v>0</v>
      </c>
      <c r="L159" s="143">
        <f t="shared" si="30"/>
        <v>0</v>
      </c>
    </row>
    <row r="160" spans="1:12" ht="16.5" hidden="1" customHeight="1">
      <c r="A160" s="167" t="s">
        <v>80</v>
      </c>
      <c r="B160" s="20"/>
      <c r="C160" s="198"/>
      <c r="D160" s="140">
        <f t="shared" si="27"/>
        <v>0</v>
      </c>
      <c r="E160" s="141"/>
      <c r="F160" s="196"/>
      <c r="G160" s="142">
        <f t="shared" si="28"/>
        <v>0</v>
      </c>
      <c r="H160" s="143">
        <f>[1]BYDEPT!BD160</f>
        <v>0</v>
      </c>
      <c r="I160" s="197"/>
      <c r="J160" s="143">
        <f t="shared" si="29"/>
        <v>0</v>
      </c>
      <c r="L160" s="143">
        <f t="shared" si="30"/>
        <v>0</v>
      </c>
    </row>
    <row r="161" spans="1:12" ht="16.5" hidden="1" customHeight="1">
      <c r="A161" s="167" t="s">
        <v>81</v>
      </c>
      <c r="B161" s="20"/>
      <c r="C161" s="198"/>
      <c r="D161" s="140">
        <f t="shared" si="27"/>
        <v>0</v>
      </c>
      <c r="E161" s="141"/>
      <c r="F161" s="196"/>
      <c r="G161" s="142">
        <f t="shared" si="28"/>
        <v>0</v>
      </c>
      <c r="H161" s="143">
        <f>[1]BYDEPT!BD161</f>
        <v>0</v>
      </c>
      <c r="I161" s="197"/>
      <c r="J161" s="143">
        <f t="shared" si="29"/>
        <v>0</v>
      </c>
      <c r="L161" s="143">
        <f t="shared" si="30"/>
        <v>0</v>
      </c>
    </row>
    <row r="162" spans="1:12" ht="16.5" hidden="1" customHeight="1">
      <c r="A162" s="167" t="s">
        <v>82</v>
      </c>
      <c r="B162" s="20"/>
      <c r="C162" s="198"/>
      <c r="D162" s="140">
        <f t="shared" si="27"/>
        <v>0</v>
      </c>
      <c r="E162" s="141"/>
      <c r="F162" s="196"/>
      <c r="G162" s="142">
        <f t="shared" si="28"/>
        <v>0</v>
      </c>
      <c r="H162" s="143">
        <f>[1]BYDEPT!BD162</f>
        <v>0</v>
      </c>
      <c r="I162" s="197"/>
      <c r="J162" s="143">
        <f t="shared" si="29"/>
        <v>0</v>
      </c>
      <c r="L162" s="143">
        <f t="shared" si="30"/>
        <v>0</v>
      </c>
    </row>
    <row r="163" spans="1:12" ht="16.5" hidden="1" customHeight="1">
      <c r="A163" s="167" t="s">
        <v>83</v>
      </c>
      <c r="B163" s="20"/>
      <c r="C163" s="20"/>
      <c r="D163" s="140">
        <f t="shared" si="27"/>
        <v>0</v>
      </c>
      <c r="E163" s="141"/>
      <c r="F163" s="196"/>
      <c r="G163" s="142">
        <f t="shared" si="28"/>
        <v>0</v>
      </c>
      <c r="H163" s="143">
        <f>[1]BYDEPT!BD163</f>
        <v>0</v>
      </c>
      <c r="I163" s="197"/>
      <c r="J163" s="143">
        <f t="shared" si="29"/>
        <v>0</v>
      </c>
      <c r="L163" s="143">
        <f t="shared" ref="L163:L169" si="31">B163-H163</f>
        <v>0</v>
      </c>
    </row>
    <row r="164" spans="1:12" ht="16.5" hidden="1" customHeight="1">
      <c r="A164" s="167" t="s">
        <v>84</v>
      </c>
      <c r="B164" s="20"/>
      <c r="C164" s="20"/>
      <c r="D164" s="140">
        <f t="shared" si="27"/>
        <v>0</v>
      </c>
      <c r="E164" s="141"/>
      <c r="F164" s="196"/>
      <c r="G164" s="142">
        <f t="shared" si="28"/>
        <v>0</v>
      </c>
      <c r="H164" s="143">
        <f>[1]BYDEPT!BD164</f>
        <v>0</v>
      </c>
      <c r="I164" s="197"/>
      <c r="J164" s="143">
        <f t="shared" si="29"/>
        <v>0</v>
      </c>
      <c r="L164" s="143">
        <f t="shared" si="31"/>
        <v>0</v>
      </c>
    </row>
    <row r="165" spans="1:12" ht="16.5" hidden="1" customHeight="1">
      <c r="A165" s="167" t="s">
        <v>85</v>
      </c>
      <c r="B165" s="20"/>
      <c r="C165" s="20"/>
      <c r="D165" s="140">
        <f t="shared" si="27"/>
        <v>0</v>
      </c>
      <c r="E165" s="141"/>
      <c r="F165" s="196"/>
      <c r="G165" s="142">
        <f t="shared" si="28"/>
        <v>0</v>
      </c>
      <c r="H165" s="143">
        <f>[1]BYDEPT!BD165</f>
        <v>0</v>
      </c>
      <c r="I165" s="197"/>
      <c r="J165" s="143">
        <f t="shared" si="29"/>
        <v>0</v>
      </c>
      <c r="L165" s="143">
        <f t="shared" si="31"/>
        <v>0</v>
      </c>
    </row>
    <row r="166" spans="1:12" ht="16.5" hidden="1" customHeight="1">
      <c r="A166" s="167" t="s">
        <v>86</v>
      </c>
      <c r="B166" s="20"/>
      <c r="C166" s="20"/>
      <c r="D166" s="140">
        <f t="shared" si="27"/>
        <v>0</v>
      </c>
      <c r="E166" s="141"/>
      <c r="F166" s="196"/>
      <c r="G166" s="142">
        <f t="shared" si="28"/>
        <v>0</v>
      </c>
      <c r="H166" s="143">
        <f>[1]BYDEPT!BD166</f>
        <v>0</v>
      </c>
      <c r="I166" s="197"/>
      <c r="J166" s="143">
        <f t="shared" si="29"/>
        <v>0</v>
      </c>
      <c r="L166" s="143">
        <f t="shared" si="31"/>
        <v>0</v>
      </c>
    </row>
    <row r="167" spans="1:12" ht="16.5" hidden="1" customHeight="1">
      <c r="A167" s="167" t="s">
        <v>87</v>
      </c>
      <c r="B167" s="20"/>
      <c r="C167" s="20"/>
      <c r="D167" s="140">
        <f t="shared" si="27"/>
        <v>0</v>
      </c>
      <c r="E167" s="141"/>
      <c r="F167" s="196"/>
      <c r="G167" s="142">
        <f t="shared" si="28"/>
        <v>0</v>
      </c>
      <c r="H167" s="143">
        <f>[1]BYDEPT!BD167</f>
        <v>0</v>
      </c>
      <c r="I167" s="197"/>
      <c r="J167" s="143">
        <f t="shared" si="29"/>
        <v>0</v>
      </c>
      <c r="L167" s="143">
        <f t="shared" si="31"/>
        <v>0</v>
      </c>
    </row>
    <row r="168" spans="1:12" ht="16.5" hidden="1" customHeight="1">
      <c r="A168" s="167" t="s">
        <v>88</v>
      </c>
      <c r="B168" s="20"/>
      <c r="C168" s="20"/>
      <c r="D168" s="140">
        <f t="shared" si="27"/>
        <v>0</v>
      </c>
      <c r="E168" s="141"/>
      <c r="F168" s="196"/>
      <c r="G168" s="142">
        <f t="shared" si="28"/>
        <v>0</v>
      </c>
      <c r="H168" s="143">
        <f>[1]BYDEPT!BD168</f>
        <v>0</v>
      </c>
      <c r="I168" s="197"/>
      <c r="J168" s="143">
        <f t="shared" si="29"/>
        <v>0</v>
      </c>
      <c r="L168" s="143">
        <f t="shared" si="31"/>
        <v>0</v>
      </c>
    </row>
    <row r="169" spans="1:12" ht="16.5" hidden="1" customHeight="1">
      <c r="A169" s="167" t="s">
        <v>89</v>
      </c>
      <c r="B169" s="20"/>
      <c r="C169" s="20"/>
      <c r="D169" s="140">
        <f t="shared" si="27"/>
        <v>0</v>
      </c>
      <c r="E169" s="141"/>
      <c r="F169" s="196"/>
      <c r="G169" s="142">
        <f t="shared" si="28"/>
        <v>0</v>
      </c>
      <c r="H169" s="143">
        <f>[1]BYDEPT!BD169</f>
        <v>0</v>
      </c>
      <c r="I169" s="197"/>
      <c r="J169" s="143">
        <f t="shared" si="29"/>
        <v>0</v>
      </c>
      <c r="L169" s="143">
        <f t="shared" si="31"/>
        <v>0</v>
      </c>
    </row>
    <row r="170" spans="1:12" ht="16.5" hidden="1" customHeight="1">
      <c r="A170" s="167"/>
      <c r="B170" s="20"/>
      <c r="C170" s="20"/>
      <c r="D170" s="140"/>
      <c r="E170" s="141"/>
      <c r="F170" s="196"/>
      <c r="G170" s="142"/>
      <c r="H170" s="143"/>
      <c r="I170" s="197"/>
      <c r="J170" s="143"/>
      <c r="L170" s="143"/>
    </row>
    <row r="171" spans="1:12" ht="15.75" hidden="1" customHeight="1">
      <c r="A171" s="167" t="s">
        <v>90</v>
      </c>
      <c r="B171" s="86">
        <f>SUM(B172:B175)+SUM(B178:B191)+SUM(B196:B212)</f>
        <v>0</v>
      </c>
      <c r="C171" s="86">
        <f t="shared" ref="C171:L171" si="32">SUM(C172:C175)+SUM(C178:C191)+SUM(C196:C212)</f>
        <v>0</v>
      </c>
      <c r="D171" s="202">
        <f t="shared" si="32"/>
        <v>0</v>
      </c>
      <c r="E171" s="145">
        <f t="shared" si="32"/>
        <v>0</v>
      </c>
      <c r="F171" s="145">
        <f t="shared" si="32"/>
        <v>0</v>
      </c>
      <c r="G171" s="146">
        <f t="shared" si="32"/>
        <v>0</v>
      </c>
      <c r="H171" s="147">
        <f t="shared" si="32"/>
        <v>0</v>
      </c>
      <c r="I171" s="203"/>
      <c r="J171" s="147">
        <f t="shared" si="32"/>
        <v>0</v>
      </c>
      <c r="K171" s="122">
        <f t="shared" si="32"/>
        <v>0</v>
      </c>
      <c r="L171" s="147">
        <f t="shared" si="32"/>
        <v>0</v>
      </c>
    </row>
    <row r="172" spans="1:12" ht="16.5" hidden="1" customHeight="1">
      <c r="A172" s="167" t="s">
        <v>91</v>
      </c>
      <c r="B172" s="20"/>
      <c r="C172" s="20"/>
      <c r="D172" s="140">
        <f>SUM(B172:C172)</f>
        <v>0</v>
      </c>
      <c r="E172" s="141"/>
      <c r="F172" s="141"/>
      <c r="G172" s="142">
        <f>E172+F172</f>
        <v>0</v>
      </c>
      <c r="H172" s="143">
        <f>[1]BYDEPT!BD172</f>
        <v>0</v>
      </c>
      <c r="I172" s="197"/>
      <c r="J172" s="143">
        <f>G172-H172</f>
        <v>0</v>
      </c>
      <c r="L172" s="143">
        <f t="shared" ref="L172:L190" si="33">B172-H172</f>
        <v>0</v>
      </c>
    </row>
    <row r="173" spans="1:12" ht="16.5" hidden="1" customHeight="1">
      <c r="A173" s="167" t="s">
        <v>92</v>
      </c>
      <c r="B173" s="20"/>
      <c r="C173" s="20"/>
      <c r="D173" s="140">
        <f>SUM(B173:C173)</f>
        <v>0</v>
      </c>
      <c r="E173" s="141"/>
      <c r="F173" s="141"/>
      <c r="G173" s="142">
        <f>E173+F173</f>
        <v>0</v>
      </c>
      <c r="H173" s="143">
        <f>[1]BYDEPT!BD173</f>
        <v>0</v>
      </c>
      <c r="I173" s="197"/>
      <c r="J173" s="143"/>
      <c r="L173" s="143">
        <f t="shared" si="33"/>
        <v>0</v>
      </c>
    </row>
    <row r="174" spans="1:12" ht="16.5" hidden="1" customHeight="1">
      <c r="A174" s="167" t="s">
        <v>93</v>
      </c>
      <c r="B174" s="20"/>
      <c r="C174" s="20"/>
      <c r="D174" s="140">
        <f>SUM(B174:C174)</f>
        <v>0</v>
      </c>
      <c r="E174" s="141"/>
      <c r="F174" s="141"/>
      <c r="G174" s="142">
        <f>E174+F174</f>
        <v>0</v>
      </c>
      <c r="H174" s="143">
        <f>[1]BYDEPT!BD174</f>
        <v>0</v>
      </c>
      <c r="I174" s="197"/>
      <c r="J174" s="143">
        <f>G174-H174</f>
        <v>0</v>
      </c>
      <c r="L174" s="143">
        <f t="shared" si="33"/>
        <v>0</v>
      </c>
    </row>
    <row r="175" spans="1:12" ht="16.5" hidden="1" customHeight="1">
      <c r="A175" s="167" t="s">
        <v>94</v>
      </c>
      <c r="B175" s="20">
        <f>B176+B177</f>
        <v>0</v>
      </c>
      <c r="C175" s="20">
        <f>C176+C177</f>
        <v>0</v>
      </c>
      <c r="D175" s="140">
        <f>D176+D177</f>
        <v>0</v>
      </c>
      <c r="E175" s="141">
        <f>+E176+E177</f>
        <v>0</v>
      </c>
      <c r="F175" s="141">
        <f>+F176+F177</f>
        <v>0</v>
      </c>
      <c r="G175" s="142">
        <f>SUM(G176:G177)</f>
        <v>0</v>
      </c>
      <c r="H175" s="143">
        <f>+H176+H177</f>
        <v>0</v>
      </c>
      <c r="I175" s="197"/>
      <c r="J175" s="143">
        <f>SUM(J176:J177)</f>
        <v>0</v>
      </c>
      <c r="L175" s="143">
        <f t="shared" si="33"/>
        <v>0</v>
      </c>
    </row>
    <row r="176" spans="1:12" ht="16.5" hidden="1" customHeight="1">
      <c r="A176" s="167" t="s">
        <v>95</v>
      </c>
      <c r="B176" s="20"/>
      <c r="C176" s="20"/>
      <c r="D176" s="140">
        <f t="shared" ref="D176:D190" si="34">SUM(B176:C176)</f>
        <v>0</v>
      </c>
      <c r="E176" s="141"/>
      <c r="F176" s="141"/>
      <c r="G176" s="142">
        <f t="shared" ref="G176:G187" si="35">E176+F176</f>
        <v>0</v>
      </c>
      <c r="H176" s="143">
        <f>[1]BYDEPT!BD176</f>
        <v>0</v>
      </c>
      <c r="I176" s="197"/>
      <c r="J176" s="143">
        <f t="shared" ref="J176:J187" si="36">G176-H176</f>
        <v>0</v>
      </c>
      <c r="L176" s="143">
        <f t="shared" si="33"/>
        <v>0</v>
      </c>
    </row>
    <row r="177" spans="1:12" ht="16.5" hidden="1" customHeight="1">
      <c r="A177" s="167" t="s">
        <v>96</v>
      </c>
      <c r="B177" s="20"/>
      <c r="C177" s="20"/>
      <c r="D177" s="140">
        <f t="shared" si="34"/>
        <v>0</v>
      </c>
      <c r="E177" s="141"/>
      <c r="F177" s="141"/>
      <c r="G177" s="142">
        <f t="shared" si="35"/>
        <v>0</v>
      </c>
      <c r="H177" s="143">
        <f>[1]BYDEPT!BD177</f>
        <v>0</v>
      </c>
      <c r="I177" s="197"/>
      <c r="J177" s="143">
        <f t="shared" si="36"/>
        <v>0</v>
      </c>
      <c r="L177" s="143">
        <f t="shared" si="33"/>
        <v>0</v>
      </c>
    </row>
    <row r="178" spans="1:12" ht="16.5" hidden="1" customHeight="1">
      <c r="A178" s="167" t="s">
        <v>97</v>
      </c>
      <c r="B178" s="20"/>
      <c r="C178" s="20"/>
      <c r="D178" s="140">
        <f t="shared" si="34"/>
        <v>0</v>
      </c>
      <c r="E178" s="141"/>
      <c r="F178" s="141"/>
      <c r="G178" s="142">
        <f t="shared" si="35"/>
        <v>0</v>
      </c>
      <c r="H178" s="143">
        <f>[1]BYDEPT!BD178</f>
        <v>0</v>
      </c>
      <c r="I178" s="197"/>
      <c r="J178" s="143">
        <f t="shared" si="36"/>
        <v>0</v>
      </c>
      <c r="L178" s="143">
        <f t="shared" si="33"/>
        <v>0</v>
      </c>
    </row>
    <row r="179" spans="1:12" ht="16.5" hidden="1" customHeight="1">
      <c r="A179" s="167" t="s">
        <v>98</v>
      </c>
      <c r="B179" s="20"/>
      <c r="C179" s="20"/>
      <c r="D179" s="140">
        <f t="shared" si="34"/>
        <v>0</v>
      </c>
      <c r="E179" s="141"/>
      <c r="F179" s="141"/>
      <c r="G179" s="142"/>
      <c r="H179" s="143">
        <f>[1]BYDEPT!BD179</f>
        <v>0</v>
      </c>
      <c r="I179" s="197"/>
      <c r="J179" s="143"/>
      <c r="L179" s="143"/>
    </row>
    <row r="180" spans="1:12" ht="16.5" hidden="1" customHeight="1">
      <c r="A180" s="167" t="s">
        <v>99</v>
      </c>
      <c r="B180" s="20"/>
      <c r="C180" s="20"/>
      <c r="D180" s="140">
        <f t="shared" si="34"/>
        <v>0</v>
      </c>
      <c r="E180" s="141"/>
      <c r="F180" s="141"/>
      <c r="G180" s="142">
        <f t="shared" si="35"/>
        <v>0</v>
      </c>
      <c r="H180" s="143">
        <f>[1]BYDEPT!BD180</f>
        <v>0</v>
      </c>
      <c r="I180" s="197"/>
      <c r="J180" s="143">
        <f t="shared" si="36"/>
        <v>0</v>
      </c>
      <c r="L180" s="143">
        <f t="shared" si="33"/>
        <v>0</v>
      </c>
    </row>
    <row r="181" spans="1:12" ht="16.5" hidden="1" customHeight="1">
      <c r="A181" s="167" t="s">
        <v>100</v>
      </c>
      <c r="B181" s="20"/>
      <c r="C181" s="20"/>
      <c r="D181" s="140">
        <f t="shared" si="34"/>
        <v>0</v>
      </c>
      <c r="E181" s="141"/>
      <c r="F181" s="141"/>
      <c r="G181" s="142">
        <f t="shared" si="35"/>
        <v>0</v>
      </c>
      <c r="H181" s="143">
        <f>[1]BYDEPT!BD181</f>
        <v>0</v>
      </c>
      <c r="I181" s="197"/>
      <c r="J181" s="143">
        <f t="shared" si="36"/>
        <v>0</v>
      </c>
      <c r="L181" s="143">
        <f t="shared" si="33"/>
        <v>0</v>
      </c>
    </row>
    <row r="182" spans="1:12" ht="16.5" hidden="1" customHeight="1">
      <c r="A182" s="204" t="s">
        <v>182</v>
      </c>
      <c r="B182" s="20"/>
      <c r="C182" s="20"/>
      <c r="D182" s="140">
        <f t="shared" si="34"/>
        <v>0</v>
      </c>
      <c r="E182" s="141"/>
      <c r="F182" s="141"/>
      <c r="G182" s="142"/>
      <c r="H182" s="143">
        <f>[1]BYDEPT!BD182</f>
        <v>0</v>
      </c>
      <c r="I182" s="197"/>
      <c r="J182" s="143"/>
      <c r="L182" s="143"/>
    </row>
    <row r="183" spans="1:12" ht="16.5" hidden="1" customHeight="1">
      <c r="A183" s="167" t="s">
        <v>102</v>
      </c>
      <c r="B183" s="20"/>
      <c r="C183" s="20"/>
      <c r="D183" s="140">
        <f t="shared" si="34"/>
        <v>0</v>
      </c>
      <c r="E183" s="141"/>
      <c r="F183" s="141"/>
      <c r="G183" s="142">
        <f t="shared" si="35"/>
        <v>0</v>
      </c>
      <c r="H183" s="143">
        <f>[1]BYDEPT!BD183</f>
        <v>0</v>
      </c>
      <c r="I183" s="197"/>
      <c r="J183" s="143">
        <f t="shared" si="36"/>
        <v>0</v>
      </c>
      <c r="L183" s="143">
        <f t="shared" si="33"/>
        <v>0</v>
      </c>
    </row>
    <row r="184" spans="1:12" ht="16.5" hidden="1" customHeight="1">
      <c r="A184" s="167" t="s">
        <v>103</v>
      </c>
      <c r="B184" s="20"/>
      <c r="C184" s="20"/>
      <c r="D184" s="140">
        <f t="shared" si="34"/>
        <v>0</v>
      </c>
      <c r="E184" s="141"/>
      <c r="F184" s="141"/>
      <c r="G184" s="142">
        <f t="shared" si="35"/>
        <v>0</v>
      </c>
      <c r="H184" s="143">
        <f>[1]BYDEPT!BD184</f>
        <v>0</v>
      </c>
      <c r="I184" s="197"/>
      <c r="J184" s="143">
        <f t="shared" si="36"/>
        <v>0</v>
      </c>
      <c r="L184" s="143">
        <f t="shared" si="33"/>
        <v>0</v>
      </c>
    </row>
    <row r="185" spans="1:12" ht="16.5" hidden="1" customHeight="1">
      <c r="A185" s="167" t="s">
        <v>104</v>
      </c>
      <c r="B185" s="20"/>
      <c r="C185" s="20"/>
      <c r="D185" s="140">
        <f t="shared" si="34"/>
        <v>0</v>
      </c>
      <c r="E185" s="141"/>
      <c r="F185" s="141"/>
      <c r="G185" s="142"/>
      <c r="H185" s="143">
        <f>[1]BYDEPT!BD185</f>
        <v>0</v>
      </c>
      <c r="I185" s="197"/>
      <c r="J185" s="143"/>
      <c r="L185" s="143">
        <f t="shared" si="33"/>
        <v>0</v>
      </c>
    </row>
    <row r="186" spans="1:12" ht="16.5" hidden="1" customHeight="1">
      <c r="A186" s="167" t="s">
        <v>105</v>
      </c>
      <c r="B186" s="20"/>
      <c r="C186" s="20"/>
      <c r="D186" s="140">
        <f t="shared" si="34"/>
        <v>0</v>
      </c>
      <c r="E186" s="141"/>
      <c r="F186" s="141"/>
      <c r="G186" s="142">
        <f t="shared" si="35"/>
        <v>0</v>
      </c>
      <c r="H186" s="143">
        <f>[1]BYDEPT!BD186</f>
        <v>0</v>
      </c>
      <c r="I186" s="197"/>
      <c r="J186" s="143">
        <f t="shared" si="36"/>
        <v>0</v>
      </c>
      <c r="L186" s="143">
        <f t="shared" si="33"/>
        <v>0</v>
      </c>
    </row>
    <row r="187" spans="1:12" ht="16.5" hidden="1" customHeight="1">
      <c r="A187" s="167" t="s">
        <v>106</v>
      </c>
      <c r="B187" s="20"/>
      <c r="C187" s="20"/>
      <c r="D187" s="140">
        <f t="shared" si="34"/>
        <v>0</v>
      </c>
      <c r="E187" s="141"/>
      <c r="F187" s="141"/>
      <c r="G187" s="142">
        <f t="shared" si="35"/>
        <v>0</v>
      </c>
      <c r="H187" s="143">
        <f>[1]BYDEPT!BD187</f>
        <v>0</v>
      </c>
      <c r="I187" s="197"/>
      <c r="J187" s="143">
        <f t="shared" si="36"/>
        <v>0</v>
      </c>
      <c r="L187" s="143">
        <f t="shared" si="33"/>
        <v>0</v>
      </c>
    </row>
    <row r="188" spans="1:12" ht="16.5" hidden="1" customHeight="1">
      <c r="A188" s="167" t="s">
        <v>107</v>
      </c>
      <c r="B188" s="20"/>
      <c r="C188" s="20"/>
      <c r="D188" s="140">
        <f t="shared" si="34"/>
        <v>0</v>
      </c>
      <c r="E188" s="141"/>
      <c r="F188" s="141"/>
      <c r="G188" s="142"/>
      <c r="H188" s="143">
        <f>[1]BYDEPT!BD188</f>
        <v>0</v>
      </c>
      <c r="I188" s="197"/>
      <c r="J188" s="143"/>
      <c r="L188" s="143">
        <f t="shared" si="33"/>
        <v>0</v>
      </c>
    </row>
    <row r="189" spans="1:12" ht="16.5" hidden="1" customHeight="1">
      <c r="A189" s="167" t="s">
        <v>108</v>
      </c>
      <c r="B189" s="20"/>
      <c r="C189" s="20"/>
      <c r="D189" s="140">
        <f t="shared" si="34"/>
        <v>0</v>
      </c>
      <c r="E189" s="141"/>
      <c r="F189" s="141"/>
      <c r="G189" s="142">
        <f>E189+F189</f>
        <v>0</v>
      </c>
      <c r="H189" s="143">
        <f>[1]BYDEPT!BD189</f>
        <v>0</v>
      </c>
      <c r="I189" s="197"/>
      <c r="J189" s="143">
        <f>G189-H189</f>
        <v>0</v>
      </c>
      <c r="L189" s="143">
        <f t="shared" si="33"/>
        <v>0</v>
      </c>
    </row>
    <row r="190" spans="1:12" ht="16.5" hidden="1" customHeight="1">
      <c r="A190" s="167" t="s">
        <v>109</v>
      </c>
      <c r="B190" s="20"/>
      <c r="C190" s="20"/>
      <c r="D190" s="140">
        <f t="shared" si="34"/>
        <v>0</v>
      </c>
      <c r="E190" s="141"/>
      <c r="F190" s="141"/>
      <c r="G190" s="142">
        <f>E190+F190</f>
        <v>0</v>
      </c>
      <c r="H190" s="143">
        <f>[1]BYDEPT!BD190</f>
        <v>0</v>
      </c>
      <c r="I190" s="197"/>
      <c r="J190" s="143">
        <f>G190-H190</f>
        <v>0</v>
      </c>
      <c r="L190" s="143">
        <f t="shared" si="33"/>
        <v>0</v>
      </c>
    </row>
    <row r="191" spans="1:12" ht="16.5" hidden="1" customHeight="1">
      <c r="A191" s="167" t="s">
        <v>110</v>
      </c>
      <c r="B191" s="86">
        <f t="shared" ref="B191:H191" si="37">SUM(B192:B195)</f>
        <v>0</v>
      </c>
      <c r="C191" s="86">
        <f t="shared" si="37"/>
        <v>0</v>
      </c>
      <c r="D191" s="202">
        <f t="shared" si="37"/>
        <v>0</v>
      </c>
      <c r="E191" s="145">
        <f t="shared" si="37"/>
        <v>0</v>
      </c>
      <c r="F191" s="145">
        <f t="shared" si="37"/>
        <v>0</v>
      </c>
      <c r="G191" s="146">
        <f t="shared" si="37"/>
        <v>0</v>
      </c>
      <c r="H191" s="147">
        <f t="shared" si="37"/>
        <v>0</v>
      </c>
      <c r="I191" s="203"/>
      <c r="J191" s="147">
        <f>SUM(J192:J195)</f>
        <v>0</v>
      </c>
      <c r="L191" s="147">
        <f>SUM(L192:L195)</f>
        <v>0</v>
      </c>
    </row>
    <row r="192" spans="1:12" ht="16.5" hidden="1" customHeight="1">
      <c r="A192" s="167" t="s">
        <v>183</v>
      </c>
      <c r="B192" s="20"/>
      <c r="C192" s="20"/>
      <c r="D192" s="140">
        <f t="shared" ref="D192:D211" si="38">SUM(B192:C192)</f>
        <v>0</v>
      </c>
      <c r="E192" s="141"/>
      <c r="F192" s="141"/>
      <c r="G192" s="142">
        <f t="shared" ref="G192:G211" si="39">E192+F192</f>
        <v>0</v>
      </c>
      <c r="H192" s="143">
        <f>[1]BYDEPT!BD192</f>
        <v>0</v>
      </c>
      <c r="I192" s="197"/>
      <c r="J192" s="143">
        <f t="shared" ref="J192:J214" si="40">G192-H192</f>
        <v>0</v>
      </c>
      <c r="L192" s="143">
        <f t="shared" ref="L192:L211" si="41">B192-H192</f>
        <v>0</v>
      </c>
    </row>
    <row r="193" spans="1:12" ht="16.5" hidden="1" customHeight="1">
      <c r="A193" s="167" t="s">
        <v>112</v>
      </c>
      <c r="B193" s="20"/>
      <c r="C193" s="20"/>
      <c r="D193" s="140">
        <f t="shared" si="38"/>
        <v>0</v>
      </c>
      <c r="E193" s="141"/>
      <c r="F193" s="141"/>
      <c r="G193" s="142">
        <f t="shared" si="39"/>
        <v>0</v>
      </c>
      <c r="H193" s="143">
        <f>[1]BYDEPT!BD193</f>
        <v>0</v>
      </c>
      <c r="I193" s="197"/>
      <c r="J193" s="143">
        <f t="shared" si="40"/>
        <v>0</v>
      </c>
      <c r="L193" s="143">
        <f t="shared" si="41"/>
        <v>0</v>
      </c>
    </row>
    <row r="194" spans="1:12" ht="16.5" hidden="1" customHeight="1">
      <c r="A194" s="167" t="s">
        <v>113</v>
      </c>
      <c r="B194" s="20"/>
      <c r="C194" s="20"/>
      <c r="D194" s="140">
        <f t="shared" si="38"/>
        <v>0</v>
      </c>
      <c r="E194" s="141"/>
      <c r="F194" s="141"/>
      <c r="G194" s="142">
        <f t="shared" si="39"/>
        <v>0</v>
      </c>
      <c r="H194" s="143">
        <f>[1]BYDEPT!BD194</f>
        <v>0</v>
      </c>
      <c r="I194" s="197"/>
      <c r="J194" s="143">
        <f t="shared" si="40"/>
        <v>0</v>
      </c>
      <c r="L194" s="143">
        <f t="shared" si="41"/>
        <v>0</v>
      </c>
    </row>
    <row r="195" spans="1:12" ht="16.5" hidden="1" customHeight="1">
      <c r="A195" s="167" t="s">
        <v>114</v>
      </c>
      <c r="B195" s="20"/>
      <c r="C195" s="20"/>
      <c r="D195" s="140">
        <f t="shared" si="38"/>
        <v>0</v>
      </c>
      <c r="E195" s="141"/>
      <c r="F195" s="141"/>
      <c r="G195" s="142">
        <f t="shared" si="39"/>
        <v>0</v>
      </c>
      <c r="H195" s="143">
        <f>[1]BYDEPT!BD195</f>
        <v>0</v>
      </c>
      <c r="I195" s="197"/>
      <c r="J195" s="143">
        <f t="shared" si="40"/>
        <v>0</v>
      </c>
      <c r="L195" s="143">
        <f t="shared" si="41"/>
        <v>0</v>
      </c>
    </row>
    <row r="196" spans="1:12" ht="16.5" hidden="1" customHeight="1">
      <c r="A196" s="167" t="s">
        <v>115</v>
      </c>
      <c r="B196" s="20"/>
      <c r="C196" s="20"/>
      <c r="D196" s="140">
        <f t="shared" si="38"/>
        <v>0</v>
      </c>
      <c r="E196" s="141"/>
      <c r="F196" s="141"/>
      <c r="G196" s="142">
        <f>E196+F196</f>
        <v>0</v>
      </c>
      <c r="H196" s="143">
        <f>[1]BYDEPT!BD196</f>
        <v>0</v>
      </c>
      <c r="I196" s="197"/>
      <c r="J196" s="143">
        <f>G196-H196</f>
        <v>0</v>
      </c>
      <c r="L196" s="143">
        <f t="shared" si="41"/>
        <v>0</v>
      </c>
    </row>
    <row r="197" spans="1:12" ht="16.5" hidden="1" customHeight="1">
      <c r="A197" s="167" t="s">
        <v>116</v>
      </c>
      <c r="B197" s="20"/>
      <c r="C197" s="20"/>
      <c r="D197" s="140">
        <f t="shared" si="38"/>
        <v>0</v>
      </c>
      <c r="E197" s="141"/>
      <c r="F197" s="141"/>
      <c r="G197" s="142">
        <f t="shared" si="39"/>
        <v>0</v>
      </c>
      <c r="H197" s="143">
        <f>[1]BYDEPT!BD197</f>
        <v>0</v>
      </c>
      <c r="I197" s="197"/>
      <c r="J197" s="143">
        <f t="shared" si="40"/>
        <v>0</v>
      </c>
      <c r="L197" s="143">
        <f t="shared" si="41"/>
        <v>0</v>
      </c>
    </row>
    <row r="198" spans="1:12" ht="16.5" hidden="1" customHeight="1">
      <c r="A198" s="167" t="s">
        <v>117</v>
      </c>
      <c r="B198" s="20"/>
      <c r="C198" s="20"/>
      <c r="D198" s="140">
        <f t="shared" si="38"/>
        <v>0</v>
      </c>
      <c r="E198" s="141"/>
      <c r="F198" s="141"/>
      <c r="G198" s="142">
        <f t="shared" si="39"/>
        <v>0</v>
      </c>
      <c r="H198" s="143">
        <f>[1]BYDEPT!BD198</f>
        <v>0</v>
      </c>
      <c r="I198" s="197"/>
      <c r="J198" s="143">
        <f t="shared" si="40"/>
        <v>0</v>
      </c>
      <c r="L198" s="143">
        <f t="shared" si="41"/>
        <v>0</v>
      </c>
    </row>
    <row r="199" spans="1:12" ht="16.5" hidden="1" customHeight="1">
      <c r="A199" s="167" t="s">
        <v>118</v>
      </c>
      <c r="B199" s="20"/>
      <c r="C199" s="20"/>
      <c r="D199" s="140">
        <f t="shared" si="38"/>
        <v>0</v>
      </c>
      <c r="E199" s="141"/>
      <c r="F199" s="141"/>
      <c r="G199" s="142">
        <f t="shared" si="39"/>
        <v>0</v>
      </c>
      <c r="H199" s="143">
        <f>[1]BYDEPT!BD199</f>
        <v>0</v>
      </c>
      <c r="I199" s="197"/>
      <c r="J199" s="143">
        <f t="shared" si="40"/>
        <v>0</v>
      </c>
      <c r="L199" s="143">
        <f t="shared" si="41"/>
        <v>0</v>
      </c>
    </row>
    <row r="200" spans="1:12" ht="16.5" hidden="1" customHeight="1">
      <c r="A200" s="167" t="s">
        <v>119</v>
      </c>
      <c r="B200" s="20"/>
      <c r="C200" s="20"/>
      <c r="D200" s="140">
        <f t="shared" si="38"/>
        <v>0</v>
      </c>
      <c r="E200" s="141"/>
      <c r="F200" s="141"/>
      <c r="G200" s="142"/>
      <c r="H200" s="143">
        <f>[1]BYDEPT!BD200</f>
        <v>0</v>
      </c>
      <c r="I200" s="197"/>
      <c r="J200" s="143"/>
      <c r="L200" s="143">
        <f t="shared" si="41"/>
        <v>0</v>
      </c>
    </row>
    <row r="201" spans="1:12" ht="16.5" hidden="1" customHeight="1">
      <c r="A201" s="167" t="s">
        <v>120</v>
      </c>
      <c r="B201" s="20"/>
      <c r="C201" s="20"/>
      <c r="D201" s="140">
        <f t="shared" si="38"/>
        <v>0</v>
      </c>
      <c r="E201" s="141"/>
      <c r="F201" s="141"/>
      <c r="G201" s="142"/>
      <c r="H201" s="143">
        <f>[1]BYDEPT!BD201</f>
        <v>0</v>
      </c>
      <c r="I201" s="197"/>
      <c r="J201" s="143">
        <f>G201-H201</f>
        <v>0</v>
      </c>
      <c r="L201" s="143">
        <f t="shared" si="41"/>
        <v>0</v>
      </c>
    </row>
    <row r="202" spans="1:12" ht="16.5" hidden="1" customHeight="1">
      <c r="A202" s="167" t="s">
        <v>121</v>
      </c>
      <c r="B202" s="20"/>
      <c r="C202" s="20"/>
      <c r="D202" s="140">
        <f t="shared" si="38"/>
        <v>0</v>
      </c>
      <c r="E202" s="141"/>
      <c r="F202" s="141"/>
      <c r="G202" s="142">
        <f t="shared" si="39"/>
        <v>0</v>
      </c>
      <c r="H202" s="143">
        <f>[1]BYDEPT!BD202</f>
        <v>0</v>
      </c>
      <c r="I202" s="197"/>
      <c r="J202" s="143">
        <f t="shared" si="40"/>
        <v>0</v>
      </c>
      <c r="L202" s="143">
        <f t="shared" si="41"/>
        <v>0</v>
      </c>
    </row>
    <row r="203" spans="1:12" ht="16.5" hidden="1" customHeight="1">
      <c r="A203" s="204" t="s">
        <v>123</v>
      </c>
      <c r="B203" s="20"/>
      <c r="C203" s="20"/>
      <c r="D203" s="140">
        <f t="shared" si="38"/>
        <v>0</v>
      </c>
      <c r="E203" s="141"/>
      <c r="F203" s="141"/>
      <c r="G203" s="142">
        <f t="shared" si="39"/>
        <v>0</v>
      </c>
      <c r="H203" s="143">
        <f>[1]BYDEPT!BD203</f>
        <v>0</v>
      </c>
      <c r="I203" s="197"/>
      <c r="J203" s="143">
        <f t="shared" si="40"/>
        <v>0</v>
      </c>
      <c r="L203" s="143">
        <f t="shared" si="41"/>
        <v>0</v>
      </c>
    </row>
    <row r="204" spans="1:12" ht="16.5" hidden="1" customHeight="1">
      <c r="A204" s="204" t="s">
        <v>125</v>
      </c>
      <c r="B204" s="20"/>
      <c r="C204" s="20"/>
      <c r="D204" s="140">
        <f t="shared" si="38"/>
        <v>0</v>
      </c>
      <c r="E204" s="141"/>
      <c r="F204" s="141"/>
      <c r="G204" s="142">
        <f t="shared" si="39"/>
        <v>0</v>
      </c>
      <c r="H204" s="143">
        <f>[1]BYDEPT!BD204</f>
        <v>0</v>
      </c>
      <c r="I204" s="197"/>
      <c r="J204" s="143">
        <f t="shared" si="40"/>
        <v>0</v>
      </c>
      <c r="L204" s="143">
        <f t="shared" si="41"/>
        <v>0</v>
      </c>
    </row>
    <row r="205" spans="1:12" ht="16.5" hidden="1" customHeight="1">
      <c r="A205" s="204" t="s">
        <v>127</v>
      </c>
      <c r="B205" s="20"/>
      <c r="C205" s="20"/>
      <c r="D205" s="140">
        <f t="shared" si="38"/>
        <v>0</v>
      </c>
      <c r="E205" s="141"/>
      <c r="F205" s="141"/>
      <c r="G205" s="142">
        <f t="shared" si="39"/>
        <v>0</v>
      </c>
      <c r="H205" s="143">
        <f>[1]BYDEPT!BD205</f>
        <v>0</v>
      </c>
      <c r="I205" s="197"/>
      <c r="J205" s="143">
        <f t="shared" si="40"/>
        <v>0</v>
      </c>
      <c r="L205" s="143">
        <f t="shared" si="41"/>
        <v>0</v>
      </c>
    </row>
    <row r="206" spans="1:12" ht="16.5" hidden="1" customHeight="1">
      <c r="A206" s="204" t="s">
        <v>129</v>
      </c>
      <c r="B206" s="20"/>
      <c r="C206" s="20"/>
      <c r="D206" s="140">
        <f t="shared" si="38"/>
        <v>0</v>
      </c>
      <c r="E206" s="141"/>
      <c r="F206" s="141"/>
      <c r="G206" s="142"/>
      <c r="H206" s="143">
        <f>[1]BYDEPT!BD206</f>
        <v>0</v>
      </c>
      <c r="I206" s="197"/>
      <c r="J206" s="143"/>
      <c r="L206" s="143">
        <f t="shared" si="41"/>
        <v>0</v>
      </c>
    </row>
    <row r="207" spans="1:12" ht="16.5" hidden="1" customHeight="1">
      <c r="A207" s="204" t="s">
        <v>131</v>
      </c>
      <c r="B207" s="20"/>
      <c r="C207" s="20"/>
      <c r="D207" s="140">
        <f t="shared" si="38"/>
        <v>0</v>
      </c>
      <c r="E207" s="141"/>
      <c r="F207" s="141"/>
      <c r="G207" s="142">
        <f t="shared" si="39"/>
        <v>0</v>
      </c>
      <c r="H207" s="143">
        <f>[1]BYDEPT!BD207</f>
        <v>0</v>
      </c>
      <c r="I207" s="197"/>
      <c r="J207" s="143">
        <f t="shared" si="40"/>
        <v>0</v>
      </c>
      <c r="L207" s="143">
        <f t="shared" si="41"/>
        <v>0</v>
      </c>
    </row>
    <row r="208" spans="1:12" ht="16.5" hidden="1" customHeight="1">
      <c r="A208" s="204" t="s">
        <v>133</v>
      </c>
      <c r="B208" s="20"/>
      <c r="C208" s="20"/>
      <c r="D208" s="140">
        <f t="shared" si="38"/>
        <v>0</v>
      </c>
      <c r="E208" s="141"/>
      <c r="F208" s="141"/>
      <c r="G208" s="142">
        <f t="shared" si="39"/>
        <v>0</v>
      </c>
      <c r="H208" s="143">
        <f>[1]BYDEPT!BD208</f>
        <v>0</v>
      </c>
      <c r="I208" s="197"/>
      <c r="J208" s="143">
        <f t="shared" si="40"/>
        <v>0</v>
      </c>
      <c r="L208" s="143">
        <f t="shared" si="41"/>
        <v>0</v>
      </c>
    </row>
    <row r="209" spans="1:12" ht="16.5" hidden="1" customHeight="1">
      <c r="A209" s="204" t="s">
        <v>135</v>
      </c>
      <c r="B209" s="20"/>
      <c r="C209" s="20"/>
      <c r="D209" s="140">
        <f t="shared" si="38"/>
        <v>0</v>
      </c>
      <c r="E209" s="141"/>
      <c r="F209" s="141"/>
      <c r="G209" s="142">
        <f t="shared" si="39"/>
        <v>0</v>
      </c>
      <c r="H209" s="143">
        <f>[1]BYDEPT!BD209</f>
        <v>0</v>
      </c>
      <c r="I209" s="197"/>
      <c r="J209" s="143">
        <f t="shared" si="40"/>
        <v>0</v>
      </c>
      <c r="L209" s="143">
        <f t="shared" si="41"/>
        <v>0</v>
      </c>
    </row>
    <row r="210" spans="1:12" ht="16.5" hidden="1" customHeight="1">
      <c r="A210" s="204" t="s">
        <v>137</v>
      </c>
      <c r="B210" s="20"/>
      <c r="C210" s="20"/>
      <c r="D210" s="140">
        <f t="shared" si="38"/>
        <v>0</v>
      </c>
      <c r="E210" s="141"/>
      <c r="F210" s="141"/>
      <c r="G210" s="142">
        <f t="shared" si="39"/>
        <v>0</v>
      </c>
      <c r="H210" s="143">
        <f>[1]BYDEPT!BD210</f>
        <v>0</v>
      </c>
      <c r="I210" s="197"/>
      <c r="J210" s="143">
        <f t="shared" si="40"/>
        <v>0</v>
      </c>
      <c r="L210" s="143">
        <f t="shared" si="41"/>
        <v>0</v>
      </c>
    </row>
    <row r="211" spans="1:12" ht="16.5" hidden="1" customHeight="1">
      <c r="A211" s="204" t="s">
        <v>139</v>
      </c>
      <c r="B211" s="20"/>
      <c r="C211" s="20"/>
      <c r="D211" s="140">
        <f t="shared" si="38"/>
        <v>0</v>
      </c>
      <c r="E211" s="141"/>
      <c r="F211" s="141"/>
      <c r="G211" s="142">
        <f t="shared" si="39"/>
        <v>0</v>
      </c>
      <c r="H211" s="143">
        <f>[1]BYDEPT!BD211</f>
        <v>0</v>
      </c>
      <c r="I211" s="197"/>
      <c r="J211" s="143">
        <f t="shared" si="40"/>
        <v>0</v>
      </c>
      <c r="L211" s="143">
        <f t="shared" si="41"/>
        <v>0</v>
      </c>
    </row>
    <row r="212" spans="1:12" ht="16.5" hidden="1" customHeight="1">
      <c r="A212" s="167" t="s">
        <v>184</v>
      </c>
      <c r="B212" s="20">
        <f>B213+B214</f>
        <v>0</v>
      </c>
      <c r="C212" s="20">
        <f t="shared" ref="C212:L212" si="42">C213+C214</f>
        <v>0</v>
      </c>
      <c r="D212" s="140">
        <f t="shared" si="42"/>
        <v>0</v>
      </c>
      <c r="E212" s="141">
        <f t="shared" si="42"/>
        <v>0</v>
      </c>
      <c r="F212" s="196">
        <f t="shared" si="42"/>
        <v>0</v>
      </c>
      <c r="G212" s="142">
        <f t="shared" si="42"/>
        <v>0</v>
      </c>
      <c r="H212" s="143">
        <f t="shared" si="42"/>
        <v>0</v>
      </c>
      <c r="I212" s="197"/>
      <c r="J212" s="143">
        <f t="shared" si="42"/>
        <v>0</v>
      </c>
      <c r="K212" s="122">
        <f t="shared" si="42"/>
        <v>0</v>
      </c>
      <c r="L212" s="143">
        <f t="shared" si="42"/>
        <v>0</v>
      </c>
    </row>
    <row r="213" spans="1:12" ht="16.5" hidden="1" customHeight="1">
      <c r="A213" s="167" t="s">
        <v>142</v>
      </c>
      <c r="B213" s="20"/>
      <c r="C213" s="20"/>
      <c r="D213" s="140">
        <f>SUM(B213:C213)</f>
        <v>0</v>
      </c>
      <c r="E213" s="141"/>
      <c r="F213" s="196"/>
      <c r="G213" s="142"/>
      <c r="H213" s="143">
        <f>[1]BYDEPT!BD213</f>
        <v>0</v>
      </c>
      <c r="I213" s="197"/>
      <c r="J213" s="143">
        <f t="shared" si="40"/>
        <v>0</v>
      </c>
      <c r="L213" s="143"/>
    </row>
    <row r="214" spans="1:12" ht="16.5" hidden="1" customHeight="1">
      <c r="A214" s="167" t="s">
        <v>143</v>
      </c>
      <c r="B214" s="20"/>
      <c r="C214" s="20"/>
      <c r="D214" s="140">
        <f>SUM(B214:C214)</f>
        <v>0</v>
      </c>
      <c r="E214" s="141"/>
      <c r="F214" s="196"/>
      <c r="G214" s="142"/>
      <c r="H214" s="143">
        <f>[1]BYDEPT!BD214</f>
        <v>0</v>
      </c>
      <c r="I214" s="197"/>
      <c r="J214" s="143">
        <f t="shared" si="40"/>
        <v>0</v>
      </c>
      <c r="L214" s="143"/>
    </row>
    <row r="215" spans="1:12" ht="15" hidden="1" customHeight="1">
      <c r="A215" s="167"/>
      <c r="B215" s="20"/>
      <c r="C215" s="20"/>
      <c r="D215" s="140"/>
      <c r="E215" s="141"/>
      <c r="F215" s="196"/>
      <c r="G215" s="142"/>
      <c r="H215" s="143"/>
      <c r="I215" s="197"/>
      <c r="J215" s="143"/>
      <c r="L215" s="143"/>
    </row>
    <row r="216" spans="1:12" ht="16.5" hidden="1" customHeight="1">
      <c r="A216" s="205" t="s">
        <v>185</v>
      </c>
      <c r="B216" s="153">
        <f t="shared" ref="B216:H216" si="43">B217+B218+SUM(B225:B228)</f>
        <v>0</v>
      </c>
      <c r="C216" s="206">
        <f t="shared" si="43"/>
        <v>0</v>
      </c>
      <c r="D216" s="154">
        <f t="shared" si="43"/>
        <v>0</v>
      </c>
      <c r="E216" s="153">
        <f t="shared" si="43"/>
        <v>0</v>
      </c>
      <c r="F216" s="154">
        <f t="shared" si="43"/>
        <v>0</v>
      </c>
      <c r="G216" s="155">
        <f t="shared" si="43"/>
        <v>0</v>
      </c>
      <c r="H216" s="156">
        <f t="shared" si="43"/>
        <v>0</v>
      </c>
      <c r="I216" s="207"/>
      <c r="J216" s="156">
        <f>J217+J218+SUM(J225:J228)</f>
        <v>0</v>
      </c>
      <c r="L216" s="156">
        <f>L217+L218+SUM(L225:L228)</f>
        <v>0</v>
      </c>
    </row>
    <row r="217" spans="1:12" ht="16.5" hidden="1" customHeight="1">
      <c r="A217" s="204" t="s">
        <v>146</v>
      </c>
      <c r="B217" s="20"/>
      <c r="C217" s="20"/>
      <c r="D217" s="140">
        <f>C217+B217</f>
        <v>0</v>
      </c>
      <c r="E217" s="141"/>
      <c r="F217" s="196"/>
      <c r="G217" s="142">
        <f>E217+F217</f>
        <v>0</v>
      </c>
      <c r="H217" s="143">
        <f>[1]BYDEPT!BD217</f>
        <v>0</v>
      </c>
      <c r="I217" s="197"/>
      <c r="J217" s="143">
        <f>G217-H217</f>
        <v>0</v>
      </c>
      <c r="L217" s="143">
        <f>D217-H217</f>
        <v>0</v>
      </c>
    </row>
    <row r="218" spans="1:12" ht="16.5" hidden="1" customHeight="1">
      <c r="A218" s="204" t="s">
        <v>148</v>
      </c>
      <c r="B218" s="145">
        <f>SUM(B219:B223)</f>
        <v>0</v>
      </c>
      <c r="C218" s="208">
        <f>SUM(C219:C223)</f>
        <v>0</v>
      </c>
      <c r="D218" s="209">
        <f>SUM(D219:D223)</f>
        <v>0</v>
      </c>
      <c r="E218" s="145">
        <f>SUM(E219:E222)</f>
        <v>0</v>
      </c>
      <c r="F218" s="209">
        <f>SUM(F219:F222)</f>
        <v>0</v>
      </c>
      <c r="G218" s="146">
        <f>SUM(G219:G222)</f>
        <v>0</v>
      </c>
      <c r="H218" s="147">
        <f>SUM(H219:H223)</f>
        <v>0</v>
      </c>
      <c r="I218" s="203"/>
      <c r="J218" s="147">
        <f>SUM(J219:J222)</f>
        <v>0</v>
      </c>
      <c r="L218" s="147">
        <f>SUM(L219:L223)</f>
        <v>0</v>
      </c>
    </row>
    <row r="219" spans="1:12" ht="16.5" hidden="1" customHeight="1">
      <c r="A219" s="204" t="s">
        <v>150</v>
      </c>
      <c r="B219" s="20"/>
      <c r="C219" s="210"/>
      <c r="D219" s="140">
        <f>C219+B219</f>
        <v>0</v>
      </c>
      <c r="E219" s="141"/>
      <c r="F219" s="196"/>
      <c r="G219" s="142">
        <f t="shared" ref="G219:G228" si="44">E219+F219</f>
        <v>0</v>
      </c>
      <c r="H219" s="143">
        <f>[1]BYDEPT!BD219</f>
        <v>0</v>
      </c>
      <c r="I219" s="197"/>
      <c r="J219" s="143">
        <f>G219-H219</f>
        <v>0</v>
      </c>
      <c r="L219" s="143">
        <f>D219-H219</f>
        <v>0</v>
      </c>
    </row>
    <row r="220" spans="1:12" ht="16.5" hidden="1" customHeight="1">
      <c r="A220" s="204" t="s">
        <v>152</v>
      </c>
      <c r="B220" s="20"/>
      <c r="C220" s="20"/>
      <c r="D220" s="140">
        <f>C220+B220</f>
        <v>0</v>
      </c>
      <c r="E220" s="141"/>
      <c r="F220" s="196"/>
      <c r="G220" s="142">
        <f t="shared" si="44"/>
        <v>0</v>
      </c>
      <c r="H220" s="143">
        <f>[1]BYDEPT!BD220</f>
        <v>0</v>
      </c>
      <c r="I220" s="197"/>
      <c r="J220" s="143">
        <f>G220-H220</f>
        <v>0</v>
      </c>
      <c r="L220" s="143">
        <f>D220-H220</f>
        <v>0</v>
      </c>
    </row>
    <row r="221" spans="1:12" ht="16.5" hidden="1" customHeight="1">
      <c r="A221" s="211" t="s">
        <v>154</v>
      </c>
      <c r="B221" s="62"/>
      <c r="C221" s="43"/>
      <c r="D221" s="212">
        <f>C221+B221</f>
        <v>0</v>
      </c>
      <c r="E221" s="141"/>
      <c r="F221" s="196"/>
      <c r="G221" s="142">
        <f t="shared" si="44"/>
        <v>0</v>
      </c>
      <c r="H221" s="143">
        <f>[1]BYDEPT!BD221</f>
        <v>0</v>
      </c>
      <c r="I221" s="197"/>
      <c r="J221" s="143">
        <f>G221-H221</f>
        <v>0</v>
      </c>
      <c r="L221" s="143">
        <f>D221-H221</f>
        <v>0</v>
      </c>
    </row>
    <row r="222" spans="1:12" ht="16.5" hidden="1" customHeight="1">
      <c r="A222" s="204" t="s">
        <v>156</v>
      </c>
      <c r="B222" s="20"/>
      <c r="C222" s="20"/>
      <c r="D222" s="140">
        <f>C222+B222</f>
        <v>0</v>
      </c>
      <c r="E222" s="141"/>
      <c r="F222" s="196"/>
      <c r="G222" s="142">
        <f t="shared" si="44"/>
        <v>0</v>
      </c>
      <c r="H222" s="143">
        <f>[1]BYDEPT!BD222</f>
        <v>0</v>
      </c>
      <c r="I222" s="197"/>
      <c r="J222" s="143">
        <f>G222-H222</f>
        <v>0</v>
      </c>
      <c r="L222" s="143">
        <f>D222-H222</f>
        <v>0</v>
      </c>
    </row>
    <row r="223" spans="1:12" ht="16.5" hidden="1" customHeight="1">
      <c r="A223" s="204" t="s">
        <v>158</v>
      </c>
      <c r="B223" s="20"/>
      <c r="C223" s="20"/>
      <c r="D223" s="140">
        <f>C223+B223</f>
        <v>0</v>
      </c>
      <c r="E223" s="141"/>
      <c r="F223" s="196"/>
      <c r="G223" s="142">
        <f t="shared" si="44"/>
        <v>0</v>
      </c>
      <c r="H223" s="143">
        <f>[1]BYDEPT!BD223</f>
        <v>0</v>
      </c>
      <c r="I223" s="197"/>
      <c r="J223" s="143">
        <f>G223-H223</f>
        <v>0</v>
      </c>
      <c r="L223" s="143">
        <f>D223-H223</f>
        <v>0</v>
      </c>
    </row>
    <row r="224" spans="1:12" ht="14.25" hidden="1" customHeight="1">
      <c r="A224" s="167"/>
      <c r="B224" s="20"/>
      <c r="C224" s="20"/>
      <c r="D224" s="140"/>
      <c r="E224" s="85"/>
      <c r="F224" s="140"/>
      <c r="G224" s="142">
        <f t="shared" si="44"/>
        <v>0</v>
      </c>
      <c r="H224" s="165"/>
      <c r="I224" s="213"/>
      <c r="J224" s="165"/>
      <c r="L224" s="143"/>
    </row>
    <row r="225" spans="1:13" ht="18" hidden="1" customHeight="1">
      <c r="A225" s="167" t="s">
        <v>160</v>
      </c>
      <c r="B225" s="20"/>
      <c r="C225" s="20"/>
      <c r="D225" s="140">
        <f>C225+B225</f>
        <v>0</v>
      </c>
      <c r="E225" s="141"/>
      <c r="F225" s="196"/>
      <c r="G225" s="142">
        <f t="shared" si="44"/>
        <v>0</v>
      </c>
      <c r="H225" s="143">
        <f>[1]BYDEPT!BD225</f>
        <v>0</v>
      </c>
      <c r="I225" s="197"/>
      <c r="J225" s="143">
        <f>G225-H225</f>
        <v>0</v>
      </c>
      <c r="L225" s="143">
        <f>D225-H225</f>
        <v>0</v>
      </c>
    </row>
    <row r="226" spans="1:13" ht="16.5" hidden="1" customHeight="1">
      <c r="A226" s="167" t="s">
        <v>162</v>
      </c>
      <c r="B226" s="20"/>
      <c r="C226" s="20"/>
      <c r="D226" s="140">
        <f>C226+B226</f>
        <v>0</v>
      </c>
      <c r="E226" s="141"/>
      <c r="F226" s="196"/>
      <c r="G226" s="142">
        <f t="shared" si="44"/>
        <v>0</v>
      </c>
      <c r="H226" s="143">
        <f>[1]BYDEPT!BD226</f>
        <v>0</v>
      </c>
      <c r="I226" s="197"/>
      <c r="J226" s="143">
        <f>G226-H226</f>
        <v>0</v>
      </c>
      <c r="L226" s="143">
        <f>D226-H226</f>
        <v>0</v>
      </c>
    </row>
    <row r="227" spans="1:13" ht="16.5" hidden="1" customHeight="1">
      <c r="A227" s="167" t="s">
        <v>164</v>
      </c>
      <c r="B227" s="20"/>
      <c r="C227" s="214"/>
      <c r="D227" s="140">
        <f>C227+B227</f>
        <v>0</v>
      </c>
      <c r="E227" s="141"/>
      <c r="F227" s="196"/>
      <c r="G227" s="142">
        <f>E227+F227</f>
        <v>0</v>
      </c>
      <c r="H227" s="143">
        <f>[1]BYDEPT!BD227</f>
        <v>0</v>
      </c>
      <c r="I227" s="197"/>
      <c r="J227" s="143">
        <f>G227-H227</f>
        <v>0</v>
      </c>
      <c r="L227" s="143">
        <f>D227-H227</f>
        <v>0</v>
      </c>
      <c r="M227" s="5"/>
    </row>
    <row r="228" spans="1:13" ht="16.5" hidden="1" customHeight="1">
      <c r="A228" s="167" t="s">
        <v>166</v>
      </c>
      <c r="B228" s="20"/>
      <c r="C228" s="20"/>
      <c r="D228" s="140">
        <f>SUM(D229:D230)</f>
        <v>0</v>
      </c>
      <c r="E228" s="141"/>
      <c r="F228" s="196"/>
      <c r="G228" s="142">
        <f t="shared" si="44"/>
        <v>0</v>
      </c>
      <c r="H228" s="143">
        <f>[1]BYDEPT!BD228</f>
        <v>0</v>
      </c>
      <c r="I228" s="197"/>
      <c r="J228" s="143">
        <f>G228-H228</f>
        <v>0</v>
      </c>
      <c r="L228" s="143">
        <f>D228-H228</f>
        <v>0</v>
      </c>
    </row>
    <row r="229" spans="1:13" ht="15.75" hidden="1" customHeight="1">
      <c r="A229" s="215"/>
      <c r="B229" s="163"/>
      <c r="C229" s="163"/>
      <c r="D229" s="164"/>
      <c r="E229" s="141"/>
      <c r="F229" s="196"/>
      <c r="G229" s="142"/>
      <c r="H229" s="143"/>
      <c r="I229" s="144"/>
      <c r="J229" s="143"/>
      <c r="L229" s="143"/>
    </row>
    <row r="230" spans="1:13" ht="16.5" hidden="1" customHeight="1">
      <c r="A230" s="189" t="s">
        <v>186</v>
      </c>
      <c r="B230" s="216"/>
      <c r="C230" s="216"/>
      <c r="D230" s="217"/>
      <c r="E230" s="141"/>
      <c r="F230" s="141"/>
      <c r="G230" s="142">
        <f>E230+F230</f>
        <v>0</v>
      </c>
      <c r="H230" s="218">
        <f>[1]BYDEPT!BD230</f>
        <v>0</v>
      </c>
      <c r="I230" s="219"/>
      <c r="J230" s="218">
        <f>G230-H230</f>
        <v>0</v>
      </c>
      <c r="L230" s="218"/>
    </row>
    <row r="231" spans="1:13" ht="14.25" customHeight="1">
      <c r="A231" s="189"/>
      <c r="B231" s="216"/>
      <c r="C231" s="216"/>
      <c r="D231" s="217"/>
      <c r="E231" s="141"/>
      <c r="F231" s="141"/>
      <c r="G231" s="142"/>
      <c r="H231" s="218"/>
      <c r="I231" s="219"/>
      <c r="J231" s="218"/>
      <c r="L231" s="218"/>
    </row>
    <row r="232" spans="1:13" ht="16.5" customHeight="1">
      <c r="A232" s="220" t="s">
        <v>187</v>
      </c>
      <c r="B232" s="221"/>
      <c r="C232" s="221"/>
      <c r="D232" s="222"/>
      <c r="E232" s="35">
        <f>SUM(E233:E242)</f>
        <v>0</v>
      </c>
      <c r="F232" s="35">
        <f>SUM(F233:F242)</f>
        <v>0</v>
      </c>
      <c r="G232" s="172">
        <f>SUM(G233:G242)</f>
        <v>0</v>
      </c>
      <c r="H232" s="173">
        <f>SUM(H233:H242)</f>
        <v>6205</v>
      </c>
      <c r="I232" s="174"/>
      <c r="J232" s="173">
        <f>SUM(J233:J242)</f>
        <v>-6205</v>
      </c>
      <c r="L232" s="173">
        <f>SUM(L233:L242)</f>
        <v>0</v>
      </c>
    </row>
    <row r="233" spans="1:13" ht="17.25" hidden="1" customHeight="1">
      <c r="A233" s="139" t="s">
        <v>188</v>
      </c>
      <c r="B233" s="20"/>
      <c r="C233" s="20"/>
      <c r="D233" s="140"/>
      <c r="E233" s="141"/>
      <c r="F233" s="141"/>
      <c r="G233" s="142">
        <f t="shared" ref="G233:G242" si="45">E233+F233</f>
        <v>0</v>
      </c>
      <c r="H233" s="143">
        <f>[1]BYDEPT!BD233</f>
        <v>0</v>
      </c>
      <c r="I233" s="144"/>
      <c r="J233" s="143">
        <f t="shared" ref="J233:L242" si="46">G233-H233</f>
        <v>0</v>
      </c>
      <c r="L233" s="143">
        <f t="shared" si="46"/>
        <v>0</v>
      </c>
    </row>
    <row r="234" spans="1:13" ht="16.5" customHeight="1">
      <c r="A234" s="139" t="s">
        <v>189</v>
      </c>
      <c r="B234" s="20"/>
      <c r="C234" s="20"/>
      <c r="D234" s="140"/>
      <c r="E234" s="141"/>
      <c r="F234" s="141"/>
      <c r="G234" s="142">
        <f t="shared" si="45"/>
        <v>0</v>
      </c>
      <c r="H234" s="143">
        <f>[1]BYDEPT!BD234</f>
        <v>6205</v>
      </c>
      <c r="I234" s="144"/>
      <c r="J234" s="143">
        <f t="shared" si="46"/>
        <v>-6205</v>
      </c>
      <c r="L234" s="143"/>
    </row>
    <row r="235" spans="1:13" ht="15" hidden="1" customHeight="1">
      <c r="A235" s="139" t="s">
        <v>190</v>
      </c>
      <c r="B235" s="20"/>
      <c r="C235" s="20"/>
      <c r="D235" s="140"/>
      <c r="E235" s="141"/>
      <c r="F235" s="141"/>
      <c r="G235" s="142">
        <f t="shared" si="45"/>
        <v>0</v>
      </c>
      <c r="H235" s="143">
        <f>[1]BYDEPT!BD235</f>
        <v>0</v>
      </c>
      <c r="I235" s="144"/>
      <c r="J235" s="143">
        <f t="shared" si="46"/>
        <v>0</v>
      </c>
      <c r="L235" s="143"/>
    </row>
    <row r="236" spans="1:13" ht="17.25" hidden="1" customHeight="1">
      <c r="A236" s="84" t="s">
        <v>191</v>
      </c>
      <c r="B236" s="55"/>
      <c r="C236" s="27"/>
      <c r="D236" s="55"/>
      <c r="E236" s="141"/>
      <c r="F236" s="141"/>
      <c r="G236" s="142">
        <f t="shared" si="45"/>
        <v>0</v>
      </c>
      <c r="H236" s="143">
        <f>[1]BYDEPT!BD236</f>
        <v>0</v>
      </c>
      <c r="I236" s="144"/>
      <c r="J236" s="143">
        <f t="shared" si="46"/>
        <v>0</v>
      </c>
      <c r="L236" s="143"/>
    </row>
    <row r="237" spans="1:13" ht="16.5" hidden="1" customHeight="1">
      <c r="A237" s="20" t="s">
        <v>192</v>
      </c>
      <c r="B237" s="20"/>
      <c r="C237" s="20"/>
      <c r="D237" s="140"/>
      <c r="E237" s="141"/>
      <c r="F237" s="141"/>
      <c r="G237" s="142">
        <f t="shared" si="45"/>
        <v>0</v>
      </c>
      <c r="H237" s="143">
        <f>[1]BYDEPT!BD237</f>
        <v>0</v>
      </c>
      <c r="I237" s="144"/>
      <c r="J237" s="143">
        <f t="shared" si="46"/>
        <v>0</v>
      </c>
      <c r="L237" s="143"/>
    </row>
    <row r="238" spans="1:13" ht="16.5" hidden="1" customHeight="1">
      <c r="A238" s="223" t="s">
        <v>193</v>
      </c>
      <c r="B238" s="62"/>
      <c r="C238" s="43"/>
      <c r="D238" s="212"/>
      <c r="E238" s="141"/>
      <c r="F238" s="141"/>
      <c r="G238" s="142">
        <f t="shared" si="45"/>
        <v>0</v>
      </c>
      <c r="H238" s="143">
        <f>[1]BYDEPT!BD238</f>
        <v>0</v>
      </c>
      <c r="I238" s="144"/>
      <c r="J238" s="143">
        <f t="shared" si="46"/>
        <v>0</v>
      </c>
      <c r="L238" s="143">
        <f t="shared" si="46"/>
        <v>0</v>
      </c>
    </row>
    <row r="239" spans="1:13" ht="16.5" hidden="1" customHeight="1">
      <c r="A239" s="41" t="s">
        <v>194</v>
      </c>
      <c r="B239" s="47"/>
      <c r="C239" s="20"/>
      <c r="D239" s="140"/>
      <c r="E239" s="141"/>
      <c r="F239" s="141"/>
      <c r="G239" s="142">
        <f t="shared" si="45"/>
        <v>0</v>
      </c>
      <c r="H239" s="143">
        <f>[1]BYDEPT!BD239</f>
        <v>0</v>
      </c>
      <c r="I239" s="144"/>
      <c r="J239" s="143">
        <f t="shared" si="46"/>
        <v>0</v>
      </c>
      <c r="L239" s="143">
        <f t="shared" si="46"/>
        <v>0</v>
      </c>
    </row>
    <row r="240" spans="1:13" ht="16.5" hidden="1" customHeight="1">
      <c r="A240" s="139" t="s">
        <v>195</v>
      </c>
      <c r="B240" s="20"/>
      <c r="C240" s="20"/>
      <c r="D240" s="140"/>
      <c r="E240" s="141"/>
      <c r="F240" s="141"/>
      <c r="G240" s="142">
        <f t="shared" si="45"/>
        <v>0</v>
      </c>
      <c r="H240" s="143">
        <f>[1]BYDEPT!BD240</f>
        <v>0</v>
      </c>
      <c r="I240" s="144"/>
      <c r="J240" s="143">
        <f t="shared" si="46"/>
        <v>0</v>
      </c>
      <c r="L240" s="143">
        <f t="shared" si="46"/>
        <v>0</v>
      </c>
    </row>
    <row r="241" spans="1:12" ht="16.5" hidden="1" customHeight="1">
      <c r="A241" s="139" t="s">
        <v>196</v>
      </c>
      <c r="B241" s="20"/>
      <c r="C241" s="20"/>
      <c r="D241" s="140"/>
      <c r="E241" s="141"/>
      <c r="F241" s="141"/>
      <c r="G241" s="142">
        <f t="shared" si="45"/>
        <v>0</v>
      </c>
      <c r="H241" s="143">
        <f>[1]BYDEPT!BD241</f>
        <v>0</v>
      </c>
      <c r="I241" s="144"/>
      <c r="J241" s="143">
        <f t="shared" si="46"/>
        <v>0</v>
      </c>
      <c r="L241" s="143">
        <f t="shared" si="46"/>
        <v>0</v>
      </c>
    </row>
    <row r="242" spans="1:12" ht="16.5" hidden="1" customHeight="1">
      <c r="A242" s="139" t="s">
        <v>197</v>
      </c>
      <c r="B242" s="20"/>
      <c r="C242" s="20"/>
      <c r="D242" s="140"/>
      <c r="E242" s="141"/>
      <c r="F242" s="141"/>
      <c r="G242" s="142">
        <f t="shared" si="45"/>
        <v>0</v>
      </c>
      <c r="H242" s="143">
        <f>[1]BYDEPT!BD242</f>
        <v>0</v>
      </c>
      <c r="I242" s="144"/>
      <c r="J242" s="143">
        <f t="shared" si="46"/>
        <v>0</v>
      </c>
      <c r="L242" s="143">
        <f t="shared" si="46"/>
        <v>0</v>
      </c>
    </row>
    <row r="243" spans="1:12" ht="21.75" customHeight="1" thickBot="1">
      <c r="A243" s="224" t="s">
        <v>39</v>
      </c>
      <c r="B243" s="225">
        <f>B126</f>
        <v>4834884</v>
      </c>
      <c r="C243" s="225">
        <f>C126</f>
        <v>0</v>
      </c>
      <c r="D243" s="226">
        <f>D126</f>
        <v>4834884</v>
      </c>
      <c r="E243" s="227">
        <f>E125+E123</f>
        <v>3767000000</v>
      </c>
      <c r="F243" s="227">
        <f>F125+F123</f>
        <v>0</v>
      </c>
      <c r="G243" s="228">
        <f>G125+G123</f>
        <v>3767000000</v>
      </c>
      <c r="H243" s="229">
        <f>H125+H123</f>
        <v>2966823001</v>
      </c>
      <c r="I243" s="230">
        <f>H243/G243</f>
        <v>0.78758242659941602</v>
      </c>
      <c r="J243" s="229">
        <f>J125+J123</f>
        <v>800176999</v>
      </c>
      <c r="K243" s="231"/>
      <c r="L243" s="232">
        <f>L126</f>
        <v>4825841</v>
      </c>
    </row>
    <row r="244" spans="1:12" ht="16.5" customHeight="1" thickTop="1">
      <c r="A244" s="233"/>
      <c r="B244" s="234"/>
      <c r="C244" s="234"/>
      <c r="D244" s="234"/>
      <c r="E244" s="235"/>
      <c r="F244" s="235"/>
      <c r="G244" s="235"/>
      <c r="H244" s="235"/>
      <c r="I244" s="187"/>
      <c r="J244" s="235"/>
      <c r="L244" s="4"/>
    </row>
    <row r="245" spans="1:12" ht="16.5" customHeight="1">
      <c r="A245" s="233"/>
      <c r="B245" s="234"/>
      <c r="C245" s="234"/>
      <c r="D245" s="234"/>
      <c r="E245" s="235"/>
      <c r="F245" s="235"/>
      <c r="G245" s="235"/>
      <c r="H245" s="235"/>
      <c r="I245" s="187"/>
      <c r="J245" s="235"/>
      <c r="L245" s="4"/>
    </row>
    <row r="246" spans="1:12" ht="16.5" customHeight="1">
      <c r="A246" s="233"/>
      <c r="B246" s="234"/>
      <c r="C246" s="234"/>
      <c r="D246" s="234"/>
      <c r="E246" s="235"/>
      <c r="F246" s="235"/>
      <c r="G246" s="235"/>
      <c r="H246" s="235"/>
      <c r="I246" s="187"/>
      <c r="J246" s="235"/>
      <c r="L246" s="4"/>
    </row>
    <row r="247" spans="1:12" ht="16.5" customHeight="1">
      <c r="A247" s="233"/>
      <c r="B247" s="234"/>
      <c r="C247" s="234"/>
      <c r="D247" s="234"/>
      <c r="E247" s="235"/>
      <c r="F247" s="235"/>
      <c r="G247" s="235"/>
      <c r="H247" s="235"/>
      <c r="I247" s="187"/>
      <c r="J247" s="235"/>
      <c r="L247" s="4"/>
    </row>
    <row r="248" spans="1:12" ht="16.5" customHeight="1">
      <c r="A248" s="233"/>
      <c r="B248" s="234"/>
      <c r="C248" s="234"/>
      <c r="D248" s="234"/>
      <c r="E248" s="235"/>
      <c r="F248" s="235"/>
      <c r="G248" s="235"/>
      <c r="H248" s="235"/>
      <c r="I248" s="187"/>
      <c r="J248" s="235"/>
      <c r="L248" s="4"/>
    </row>
    <row r="249" spans="1:12">
      <c r="E249" s="238"/>
      <c r="F249" s="238"/>
      <c r="G249" s="238"/>
      <c r="H249" s="238"/>
      <c r="I249" s="144"/>
      <c r="J249" s="238"/>
      <c r="L249" s="62"/>
    </row>
    <row r="250" spans="1:12">
      <c r="E250" s="238"/>
      <c r="F250" s="238"/>
      <c r="G250" s="238"/>
      <c r="H250" s="238"/>
      <c r="I250" s="144"/>
      <c r="J250" s="238"/>
      <c r="L250" s="62"/>
    </row>
  </sheetData>
  <mergeCells count="12">
    <mergeCell ref="I4:I6"/>
    <mergeCell ref="J4:J6"/>
    <mergeCell ref="L4:L6"/>
    <mergeCell ref="E5:E6"/>
    <mergeCell ref="F5:F6"/>
    <mergeCell ref="G5:G6"/>
    <mergeCell ref="H4:H6"/>
    <mergeCell ref="A4:A6"/>
    <mergeCell ref="B4:B6"/>
    <mergeCell ref="C4:C6"/>
    <mergeCell ref="D4:D6"/>
    <mergeCell ref="E4:G4"/>
  </mergeCells>
  <printOptions gridLines="1"/>
  <pageMargins left="0.62" right="0.25" top="0.55000000000000004" bottom="0.48" header="0.3" footer="0.3"/>
  <pageSetup paperSize="9" scale="70" orientation="portrait" r:id="rId1"/>
  <headerFooter alignWithMargins="0">
    <oddFooter>&amp;C&amp;8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M77"/>
  <sheetViews>
    <sheetView zoomScale="106" zoomScaleNormal="106" zoomScaleSheetLayoutView="100" workbookViewId="0">
      <pane xSplit="1" ySplit="8" topLeftCell="C9" activePane="bottomRight" state="frozen"/>
      <selection pane="topRight" activeCell="B1" sqref="B1"/>
      <selection pane="bottomLeft" activeCell="A6" sqref="A6"/>
      <selection pane="bottomRight" activeCell="L13" sqref="L13:L14"/>
    </sheetView>
  </sheetViews>
  <sheetFormatPr defaultRowHeight="12.75"/>
  <cols>
    <col min="1" max="1" width="21.85546875" style="285" customWidth="1"/>
    <col min="2" max="2" width="10.85546875" style="285" hidden="1" customWidth="1"/>
    <col min="3" max="3" width="10.7109375" style="285" customWidth="1"/>
    <col min="4" max="4" width="11.42578125" style="285" customWidth="1"/>
    <col min="5" max="5" width="10.7109375" style="285" customWidth="1"/>
    <col min="6" max="6" width="2.42578125" style="278" customWidth="1"/>
    <col min="7" max="7" width="21" style="285" customWidth="1"/>
    <col min="8" max="8" width="10.7109375" style="285" hidden="1" customWidth="1"/>
    <col min="9" max="11" width="10.7109375" style="285" customWidth="1"/>
    <col min="12" max="12" width="35.7109375" style="285" customWidth="1"/>
    <col min="13" max="13" width="28.140625" style="379" customWidth="1"/>
    <col min="14" max="237" width="9.140625" style="285"/>
    <col min="238" max="238" width="32.28515625" style="285" customWidth="1"/>
    <col min="239" max="239" width="10" style="285" customWidth="1"/>
    <col min="240" max="240" width="11" style="285" customWidth="1"/>
    <col min="241" max="241" width="11.140625" style="285" customWidth="1"/>
    <col min="242" max="242" width="13.42578125" style="285" customWidth="1"/>
    <col min="243" max="243" width="59.42578125" style="285" customWidth="1"/>
    <col min="244" max="244" width="19.7109375" style="285" customWidth="1"/>
    <col min="245" max="245" width="14.7109375" style="285" customWidth="1"/>
    <col min="246" max="493" width="9.140625" style="285"/>
    <col min="494" max="494" width="32.28515625" style="285" customWidth="1"/>
    <col min="495" max="495" width="10" style="285" customWidth="1"/>
    <col min="496" max="496" width="11" style="285" customWidth="1"/>
    <col min="497" max="497" width="11.140625" style="285" customWidth="1"/>
    <col min="498" max="498" width="13.42578125" style="285" customWidth="1"/>
    <col min="499" max="499" width="59.42578125" style="285" customWidth="1"/>
    <col min="500" max="500" width="19.7109375" style="285" customWidth="1"/>
    <col min="501" max="501" width="14.7109375" style="285" customWidth="1"/>
    <col min="502" max="749" width="9.140625" style="285"/>
    <col min="750" max="750" width="32.28515625" style="285" customWidth="1"/>
    <col min="751" max="751" width="10" style="285" customWidth="1"/>
    <col min="752" max="752" width="11" style="285" customWidth="1"/>
    <col min="753" max="753" width="11.140625" style="285" customWidth="1"/>
    <col min="754" max="754" width="13.42578125" style="285" customWidth="1"/>
    <col min="755" max="755" width="59.42578125" style="285" customWidth="1"/>
    <col min="756" max="756" width="19.7109375" style="285" customWidth="1"/>
    <col min="757" max="757" width="14.7109375" style="285" customWidth="1"/>
    <col min="758" max="1005" width="9.140625" style="285"/>
    <col min="1006" max="1006" width="32.28515625" style="285" customWidth="1"/>
    <col min="1007" max="1007" width="10" style="285" customWidth="1"/>
    <col min="1008" max="1008" width="11" style="285" customWidth="1"/>
    <col min="1009" max="1009" width="11.140625" style="285" customWidth="1"/>
    <col min="1010" max="1010" width="13.42578125" style="285" customWidth="1"/>
    <col min="1011" max="1011" width="59.42578125" style="285" customWidth="1"/>
    <col min="1012" max="1012" width="19.7109375" style="285" customWidth="1"/>
    <col min="1013" max="1013" width="14.7109375" style="285" customWidth="1"/>
    <col min="1014" max="1261" width="9.140625" style="285"/>
    <col min="1262" max="1262" width="32.28515625" style="285" customWidth="1"/>
    <col min="1263" max="1263" width="10" style="285" customWidth="1"/>
    <col min="1264" max="1264" width="11" style="285" customWidth="1"/>
    <col min="1265" max="1265" width="11.140625" style="285" customWidth="1"/>
    <col min="1266" max="1266" width="13.42578125" style="285" customWidth="1"/>
    <col min="1267" max="1267" width="59.42578125" style="285" customWidth="1"/>
    <col min="1268" max="1268" width="19.7109375" style="285" customWidth="1"/>
    <col min="1269" max="1269" width="14.7109375" style="285" customWidth="1"/>
    <col min="1270" max="1517" width="9.140625" style="285"/>
    <col min="1518" max="1518" width="32.28515625" style="285" customWidth="1"/>
    <col min="1519" max="1519" width="10" style="285" customWidth="1"/>
    <col min="1520" max="1520" width="11" style="285" customWidth="1"/>
    <col min="1521" max="1521" width="11.140625" style="285" customWidth="1"/>
    <col min="1522" max="1522" width="13.42578125" style="285" customWidth="1"/>
    <col min="1523" max="1523" width="59.42578125" style="285" customWidth="1"/>
    <col min="1524" max="1524" width="19.7109375" style="285" customWidth="1"/>
    <col min="1525" max="1525" width="14.7109375" style="285" customWidth="1"/>
    <col min="1526" max="1773" width="9.140625" style="285"/>
    <col min="1774" max="1774" width="32.28515625" style="285" customWidth="1"/>
    <col min="1775" max="1775" width="10" style="285" customWidth="1"/>
    <col min="1776" max="1776" width="11" style="285" customWidth="1"/>
    <col min="1777" max="1777" width="11.140625" style="285" customWidth="1"/>
    <col min="1778" max="1778" width="13.42578125" style="285" customWidth="1"/>
    <col min="1779" max="1779" width="59.42578125" style="285" customWidth="1"/>
    <col min="1780" max="1780" width="19.7109375" style="285" customWidth="1"/>
    <col min="1781" max="1781" width="14.7109375" style="285" customWidth="1"/>
    <col min="1782" max="2029" width="9.140625" style="285"/>
    <col min="2030" max="2030" width="32.28515625" style="285" customWidth="1"/>
    <col min="2031" max="2031" width="10" style="285" customWidth="1"/>
    <col min="2032" max="2032" width="11" style="285" customWidth="1"/>
    <col min="2033" max="2033" width="11.140625" style="285" customWidth="1"/>
    <col min="2034" max="2034" width="13.42578125" style="285" customWidth="1"/>
    <col min="2035" max="2035" width="59.42578125" style="285" customWidth="1"/>
    <col min="2036" max="2036" width="19.7109375" style="285" customWidth="1"/>
    <col min="2037" max="2037" width="14.7109375" style="285" customWidth="1"/>
    <col min="2038" max="2285" width="9.140625" style="285"/>
    <col min="2286" max="2286" width="32.28515625" style="285" customWidth="1"/>
    <col min="2287" max="2287" width="10" style="285" customWidth="1"/>
    <col min="2288" max="2288" width="11" style="285" customWidth="1"/>
    <col min="2289" max="2289" width="11.140625" style="285" customWidth="1"/>
    <col min="2290" max="2290" width="13.42578125" style="285" customWidth="1"/>
    <col min="2291" max="2291" width="59.42578125" style="285" customWidth="1"/>
    <col min="2292" max="2292" width="19.7109375" style="285" customWidth="1"/>
    <col min="2293" max="2293" width="14.7109375" style="285" customWidth="1"/>
    <col min="2294" max="2541" width="9.140625" style="285"/>
    <col min="2542" max="2542" width="32.28515625" style="285" customWidth="1"/>
    <col min="2543" max="2543" width="10" style="285" customWidth="1"/>
    <col min="2544" max="2544" width="11" style="285" customWidth="1"/>
    <col min="2545" max="2545" width="11.140625" style="285" customWidth="1"/>
    <col min="2546" max="2546" width="13.42578125" style="285" customWidth="1"/>
    <col min="2547" max="2547" width="59.42578125" style="285" customWidth="1"/>
    <col min="2548" max="2548" width="19.7109375" style="285" customWidth="1"/>
    <col min="2549" max="2549" width="14.7109375" style="285" customWidth="1"/>
    <col min="2550" max="2797" width="9.140625" style="285"/>
    <col min="2798" max="2798" width="32.28515625" style="285" customWidth="1"/>
    <col min="2799" max="2799" width="10" style="285" customWidth="1"/>
    <col min="2800" max="2800" width="11" style="285" customWidth="1"/>
    <col min="2801" max="2801" width="11.140625" style="285" customWidth="1"/>
    <col min="2802" max="2802" width="13.42578125" style="285" customWidth="1"/>
    <col min="2803" max="2803" width="59.42578125" style="285" customWidth="1"/>
    <col min="2804" max="2804" width="19.7109375" style="285" customWidth="1"/>
    <col min="2805" max="2805" width="14.7109375" style="285" customWidth="1"/>
    <col min="2806" max="3053" width="9.140625" style="285"/>
    <col min="3054" max="3054" width="32.28515625" style="285" customWidth="1"/>
    <col min="3055" max="3055" width="10" style="285" customWidth="1"/>
    <col min="3056" max="3056" width="11" style="285" customWidth="1"/>
    <col min="3057" max="3057" width="11.140625" style="285" customWidth="1"/>
    <col min="3058" max="3058" width="13.42578125" style="285" customWidth="1"/>
    <col min="3059" max="3059" width="59.42578125" style="285" customWidth="1"/>
    <col min="3060" max="3060" width="19.7109375" style="285" customWidth="1"/>
    <col min="3061" max="3061" width="14.7109375" style="285" customWidth="1"/>
    <col min="3062" max="3309" width="9.140625" style="285"/>
    <col min="3310" max="3310" width="32.28515625" style="285" customWidth="1"/>
    <col min="3311" max="3311" width="10" style="285" customWidth="1"/>
    <col min="3312" max="3312" width="11" style="285" customWidth="1"/>
    <col min="3313" max="3313" width="11.140625" style="285" customWidth="1"/>
    <col min="3314" max="3314" width="13.42578125" style="285" customWidth="1"/>
    <col min="3315" max="3315" width="59.42578125" style="285" customWidth="1"/>
    <col min="3316" max="3316" width="19.7109375" style="285" customWidth="1"/>
    <col min="3317" max="3317" width="14.7109375" style="285" customWidth="1"/>
    <col min="3318" max="3565" width="9.140625" style="285"/>
    <col min="3566" max="3566" width="32.28515625" style="285" customWidth="1"/>
    <col min="3567" max="3567" width="10" style="285" customWidth="1"/>
    <col min="3568" max="3568" width="11" style="285" customWidth="1"/>
    <col min="3569" max="3569" width="11.140625" style="285" customWidth="1"/>
    <col min="3570" max="3570" width="13.42578125" style="285" customWidth="1"/>
    <col min="3571" max="3571" width="59.42578125" style="285" customWidth="1"/>
    <col min="3572" max="3572" width="19.7109375" style="285" customWidth="1"/>
    <col min="3573" max="3573" width="14.7109375" style="285" customWidth="1"/>
    <col min="3574" max="3821" width="9.140625" style="285"/>
    <col min="3822" max="3822" width="32.28515625" style="285" customWidth="1"/>
    <col min="3823" max="3823" width="10" style="285" customWidth="1"/>
    <col min="3824" max="3824" width="11" style="285" customWidth="1"/>
    <col min="3825" max="3825" width="11.140625" style="285" customWidth="1"/>
    <col min="3826" max="3826" width="13.42578125" style="285" customWidth="1"/>
    <col min="3827" max="3827" width="59.42578125" style="285" customWidth="1"/>
    <col min="3828" max="3828" width="19.7109375" style="285" customWidth="1"/>
    <col min="3829" max="3829" width="14.7109375" style="285" customWidth="1"/>
    <col min="3830" max="4077" width="9.140625" style="285"/>
    <col min="4078" max="4078" width="32.28515625" style="285" customWidth="1"/>
    <col min="4079" max="4079" width="10" style="285" customWidth="1"/>
    <col min="4080" max="4080" width="11" style="285" customWidth="1"/>
    <col min="4081" max="4081" width="11.140625" style="285" customWidth="1"/>
    <col min="4082" max="4082" width="13.42578125" style="285" customWidth="1"/>
    <col min="4083" max="4083" width="59.42578125" style="285" customWidth="1"/>
    <col min="4084" max="4084" width="19.7109375" style="285" customWidth="1"/>
    <col min="4085" max="4085" width="14.7109375" style="285" customWidth="1"/>
    <col min="4086" max="4333" width="9.140625" style="285"/>
    <col min="4334" max="4334" width="32.28515625" style="285" customWidth="1"/>
    <col min="4335" max="4335" width="10" style="285" customWidth="1"/>
    <col min="4336" max="4336" width="11" style="285" customWidth="1"/>
    <col min="4337" max="4337" width="11.140625" style="285" customWidth="1"/>
    <col min="4338" max="4338" width="13.42578125" style="285" customWidth="1"/>
    <col min="4339" max="4339" width="59.42578125" style="285" customWidth="1"/>
    <col min="4340" max="4340" width="19.7109375" style="285" customWidth="1"/>
    <col min="4341" max="4341" width="14.7109375" style="285" customWidth="1"/>
    <col min="4342" max="4589" width="9.140625" style="285"/>
    <col min="4590" max="4590" width="32.28515625" style="285" customWidth="1"/>
    <col min="4591" max="4591" width="10" style="285" customWidth="1"/>
    <col min="4592" max="4592" width="11" style="285" customWidth="1"/>
    <col min="4593" max="4593" width="11.140625" style="285" customWidth="1"/>
    <col min="4594" max="4594" width="13.42578125" style="285" customWidth="1"/>
    <col min="4595" max="4595" width="59.42578125" style="285" customWidth="1"/>
    <col min="4596" max="4596" width="19.7109375" style="285" customWidth="1"/>
    <col min="4597" max="4597" width="14.7109375" style="285" customWidth="1"/>
    <col min="4598" max="4845" width="9.140625" style="285"/>
    <col min="4846" max="4846" width="32.28515625" style="285" customWidth="1"/>
    <col min="4847" max="4847" width="10" style="285" customWidth="1"/>
    <col min="4848" max="4848" width="11" style="285" customWidth="1"/>
    <col min="4849" max="4849" width="11.140625" style="285" customWidth="1"/>
    <col min="4850" max="4850" width="13.42578125" style="285" customWidth="1"/>
    <col min="4851" max="4851" width="59.42578125" style="285" customWidth="1"/>
    <col min="4852" max="4852" width="19.7109375" style="285" customWidth="1"/>
    <col min="4853" max="4853" width="14.7109375" style="285" customWidth="1"/>
    <col min="4854" max="5101" width="9.140625" style="285"/>
    <col min="5102" max="5102" width="32.28515625" style="285" customWidth="1"/>
    <col min="5103" max="5103" width="10" style="285" customWidth="1"/>
    <col min="5104" max="5104" width="11" style="285" customWidth="1"/>
    <col min="5105" max="5105" width="11.140625" style="285" customWidth="1"/>
    <col min="5106" max="5106" width="13.42578125" style="285" customWidth="1"/>
    <col min="5107" max="5107" width="59.42578125" style="285" customWidth="1"/>
    <col min="5108" max="5108" width="19.7109375" style="285" customWidth="1"/>
    <col min="5109" max="5109" width="14.7109375" style="285" customWidth="1"/>
    <col min="5110" max="5357" width="9.140625" style="285"/>
    <col min="5358" max="5358" width="32.28515625" style="285" customWidth="1"/>
    <col min="5359" max="5359" width="10" style="285" customWidth="1"/>
    <col min="5360" max="5360" width="11" style="285" customWidth="1"/>
    <col min="5361" max="5361" width="11.140625" style="285" customWidth="1"/>
    <col min="5362" max="5362" width="13.42578125" style="285" customWidth="1"/>
    <col min="5363" max="5363" width="59.42578125" style="285" customWidth="1"/>
    <col min="5364" max="5364" width="19.7109375" style="285" customWidth="1"/>
    <col min="5365" max="5365" width="14.7109375" style="285" customWidth="1"/>
    <col min="5366" max="5613" width="9.140625" style="285"/>
    <col min="5614" max="5614" width="32.28515625" style="285" customWidth="1"/>
    <col min="5615" max="5615" width="10" style="285" customWidth="1"/>
    <col min="5616" max="5616" width="11" style="285" customWidth="1"/>
    <col min="5617" max="5617" width="11.140625" style="285" customWidth="1"/>
    <col min="5618" max="5618" width="13.42578125" style="285" customWidth="1"/>
    <col min="5619" max="5619" width="59.42578125" style="285" customWidth="1"/>
    <col min="5620" max="5620" width="19.7109375" style="285" customWidth="1"/>
    <col min="5621" max="5621" width="14.7109375" style="285" customWidth="1"/>
    <col min="5622" max="5869" width="9.140625" style="285"/>
    <col min="5870" max="5870" width="32.28515625" style="285" customWidth="1"/>
    <col min="5871" max="5871" width="10" style="285" customWidth="1"/>
    <col min="5872" max="5872" width="11" style="285" customWidth="1"/>
    <col min="5873" max="5873" width="11.140625" style="285" customWidth="1"/>
    <col min="5874" max="5874" width="13.42578125" style="285" customWidth="1"/>
    <col min="5875" max="5875" width="59.42578125" style="285" customWidth="1"/>
    <col min="5876" max="5876" width="19.7109375" style="285" customWidth="1"/>
    <col min="5877" max="5877" width="14.7109375" style="285" customWidth="1"/>
    <col min="5878" max="6125" width="9.140625" style="285"/>
    <col min="6126" max="6126" width="32.28515625" style="285" customWidth="1"/>
    <col min="6127" max="6127" width="10" style="285" customWidth="1"/>
    <col min="6128" max="6128" width="11" style="285" customWidth="1"/>
    <col min="6129" max="6129" width="11.140625" style="285" customWidth="1"/>
    <col min="6130" max="6130" width="13.42578125" style="285" customWidth="1"/>
    <col min="6131" max="6131" width="59.42578125" style="285" customWidth="1"/>
    <col min="6132" max="6132" width="19.7109375" style="285" customWidth="1"/>
    <col min="6133" max="6133" width="14.7109375" style="285" customWidth="1"/>
    <col min="6134" max="6381" width="9.140625" style="285"/>
    <col min="6382" max="6382" width="32.28515625" style="285" customWidth="1"/>
    <col min="6383" max="6383" width="10" style="285" customWidth="1"/>
    <col min="6384" max="6384" width="11" style="285" customWidth="1"/>
    <col min="6385" max="6385" width="11.140625" style="285" customWidth="1"/>
    <col min="6386" max="6386" width="13.42578125" style="285" customWidth="1"/>
    <col min="6387" max="6387" width="59.42578125" style="285" customWidth="1"/>
    <col min="6388" max="6388" width="19.7109375" style="285" customWidth="1"/>
    <col min="6389" max="6389" width="14.7109375" style="285" customWidth="1"/>
    <col min="6390" max="6637" width="9.140625" style="285"/>
    <col min="6638" max="6638" width="32.28515625" style="285" customWidth="1"/>
    <col min="6639" max="6639" width="10" style="285" customWidth="1"/>
    <col min="6640" max="6640" width="11" style="285" customWidth="1"/>
    <col min="6641" max="6641" width="11.140625" style="285" customWidth="1"/>
    <col min="6642" max="6642" width="13.42578125" style="285" customWidth="1"/>
    <col min="6643" max="6643" width="59.42578125" style="285" customWidth="1"/>
    <col min="6644" max="6644" width="19.7109375" style="285" customWidth="1"/>
    <col min="6645" max="6645" width="14.7109375" style="285" customWidth="1"/>
    <col min="6646" max="6893" width="9.140625" style="285"/>
    <col min="6894" max="6894" width="32.28515625" style="285" customWidth="1"/>
    <col min="6895" max="6895" width="10" style="285" customWidth="1"/>
    <col min="6896" max="6896" width="11" style="285" customWidth="1"/>
    <col min="6897" max="6897" width="11.140625" style="285" customWidth="1"/>
    <col min="6898" max="6898" width="13.42578125" style="285" customWidth="1"/>
    <col min="6899" max="6899" width="59.42578125" style="285" customWidth="1"/>
    <col min="6900" max="6900" width="19.7109375" style="285" customWidth="1"/>
    <col min="6901" max="6901" width="14.7109375" style="285" customWidth="1"/>
    <col min="6902" max="7149" width="9.140625" style="285"/>
    <col min="7150" max="7150" width="32.28515625" style="285" customWidth="1"/>
    <col min="7151" max="7151" width="10" style="285" customWidth="1"/>
    <col min="7152" max="7152" width="11" style="285" customWidth="1"/>
    <col min="7153" max="7153" width="11.140625" style="285" customWidth="1"/>
    <col min="7154" max="7154" width="13.42578125" style="285" customWidth="1"/>
    <col min="7155" max="7155" width="59.42578125" style="285" customWidth="1"/>
    <col min="7156" max="7156" width="19.7109375" style="285" customWidth="1"/>
    <col min="7157" max="7157" width="14.7109375" style="285" customWidth="1"/>
    <col min="7158" max="7405" width="9.140625" style="285"/>
    <col min="7406" max="7406" width="32.28515625" style="285" customWidth="1"/>
    <col min="7407" max="7407" width="10" style="285" customWidth="1"/>
    <col min="7408" max="7408" width="11" style="285" customWidth="1"/>
    <col min="7409" max="7409" width="11.140625" style="285" customWidth="1"/>
    <col min="7410" max="7410" width="13.42578125" style="285" customWidth="1"/>
    <col min="7411" max="7411" width="59.42578125" style="285" customWidth="1"/>
    <col min="7412" max="7412" width="19.7109375" style="285" customWidth="1"/>
    <col min="7413" max="7413" width="14.7109375" style="285" customWidth="1"/>
    <col min="7414" max="7661" width="9.140625" style="285"/>
    <col min="7662" max="7662" width="32.28515625" style="285" customWidth="1"/>
    <col min="7663" max="7663" width="10" style="285" customWidth="1"/>
    <col min="7664" max="7664" width="11" style="285" customWidth="1"/>
    <col min="7665" max="7665" width="11.140625" style="285" customWidth="1"/>
    <col min="7666" max="7666" width="13.42578125" style="285" customWidth="1"/>
    <col min="7667" max="7667" width="59.42578125" style="285" customWidth="1"/>
    <col min="7668" max="7668" width="19.7109375" style="285" customWidth="1"/>
    <col min="7669" max="7669" width="14.7109375" style="285" customWidth="1"/>
    <col min="7670" max="7917" width="9.140625" style="285"/>
    <col min="7918" max="7918" width="32.28515625" style="285" customWidth="1"/>
    <col min="7919" max="7919" width="10" style="285" customWidth="1"/>
    <col min="7920" max="7920" width="11" style="285" customWidth="1"/>
    <col min="7921" max="7921" width="11.140625" style="285" customWidth="1"/>
    <col min="7922" max="7922" width="13.42578125" style="285" customWidth="1"/>
    <col min="7923" max="7923" width="59.42578125" style="285" customWidth="1"/>
    <col min="7924" max="7924" width="19.7109375" style="285" customWidth="1"/>
    <col min="7925" max="7925" width="14.7109375" style="285" customWidth="1"/>
    <col min="7926" max="8173" width="9.140625" style="285"/>
    <col min="8174" max="8174" width="32.28515625" style="285" customWidth="1"/>
    <col min="8175" max="8175" width="10" style="285" customWidth="1"/>
    <col min="8176" max="8176" width="11" style="285" customWidth="1"/>
    <col min="8177" max="8177" width="11.140625" style="285" customWidth="1"/>
    <col min="8178" max="8178" width="13.42578125" style="285" customWidth="1"/>
    <col min="8179" max="8179" width="59.42578125" style="285" customWidth="1"/>
    <col min="8180" max="8180" width="19.7109375" style="285" customWidth="1"/>
    <col min="8181" max="8181" width="14.7109375" style="285" customWidth="1"/>
    <col min="8182" max="8429" width="9.140625" style="285"/>
    <col min="8430" max="8430" width="32.28515625" style="285" customWidth="1"/>
    <col min="8431" max="8431" width="10" style="285" customWidth="1"/>
    <col min="8432" max="8432" width="11" style="285" customWidth="1"/>
    <col min="8433" max="8433" width="11.140625" style="285" customWidth="1"/>
    <col min="8434" max="8434" width="13.42578125" style="285" customWidth="1"/>
    <col min="8435" max="8435" width="59.42578125" style="285" customWidth="1"/>
    <col min="8436" max="8436" width="19.7109375" style="285" customWidth="1"/>
    <col min="8437" max="8437" width="14.7109375" style="285" customWidth="1"/>
    <col min="8438" max="8685" width="9.140625" style="285"/>
    <col min="8686" max="8686" width="32.28515625" style="285" customWidth="1"/>
    <col min="8687" max="8687" width="10" style="285" customWidth="1"/>
    <col min="8688" max="8688" width="11" style="285" customWidth="1"/>
    <col min="8689" max="8689" width="11.140625" style="285" customWidth="1"/>
    <col min="8690" max="8690" width="13.42578125" style="285" customWidth="1"/>
    <col min="8691" max="8691" width="59.42578125" style="285" customWidth="1"/>
    <col min="8692" max="8692" width="19.7109375" style="285" customWidth="1"/>
    <col min="8693" max="8693" width="14.7109375" style="285" customWidth="1"/>
    <col min="8694" max="8941" width="9.140625" style="285"/>
    <col min="8942" max="8942" width="32.28515625" style="285" customWidth="1"/>
    <col min="8943" max="8943" width="10" style="285" customWidth="1"/>
    <col min="8944" max="8944" width="11" style="285" customWidth="1"/>
    <col min="8945" max="8945" width="11.140625" style="285" customWidth="1"/>
    <col min="8946" max="8946" width="13.42578125" style="285" customWidth="1"/>
    <col min="8947" max="8947" width="59.42578125" style="285" customWidth="1"/>
    <col min="8948" max="8948" width="19.7109375" style="285" customWidth="1"/>
    <col min="8949" max="8949" width="14.7109375" style="285" customWidth="1"/>
    <col min="8950" max="9197" width="9.140625" style="285"/>
    <col min="9198" max="9198" width="32.28515625" style="285" customWidth="1"/>
    <col min="9199" max="9199" width="10" style="285" customWidth="1"/>
    <col min="9200" max="9200" width="11" style="285" customWidth="1"/>
    <col min="9201" max="9201" width="11.140625" style="285" customWidth="1"/>
    <col min="9202" max="9202" width="13.42578125" style="285" customWidth="1"/>
    <col min="9203" max="9203" width="59.42578125" style="285" customWidth="1"/>
    <col min="9204" max="9204" width="19.7109375" style="285" customWidth="1"/>
    <col min="9205" max="9205" width="14.7109375" style="285" customWidth="1"/>
    <col min="9206" max="9453" width="9.140625" style="285"/>
    <col min="9454" max="9454" width="32.28515625" style="285" customWidth="1"/>
    <col min="9455" max="9455" width="10" style="285" customWidth="1"/>
    <col min="9456" max="9456" width="11" style="285" customWidth="1"/>
    <col min="9457" max="9457" width="11.140625" style="285" customWidth="1"/>
    <col min="9458" max="9458" width="13.42578125" style="285" customWidth="1"/>
    <col min="9459" max="9459" width="59.42578125" style="285" customWidth="1"/>
    <col min="9460" max="9460" width="19.7109375" style="285" customWidth="1"/>
    <col min="9461" max="9461" width="14.7109375" style="285" customWidth="1"/>
    <col min="9462" max="9709" width="9.140625" style="285"/>
    <col min="9710" max="9710" width="32.28515625" style="285" customWidth="1"/>
    <col min="9711" max="9711" width="10" style="285" customWidth="1"/>
    <col min="9712" max="9712" width="11" style="285" customWidth="1"/>
    <col min="9713" max="9713" width="11.140625" style="285" customWidth="1"/>
    <col min="9714" max="9714" width="13.42578125" style="285" customWidth="1"/>
    <col min="9715" max="9715" width="59.42578125" style="285" customWidth="1"/>
    <col min="9716" max="9716" width="19.7109375" style="285" customWidth="1"/>
    <col min="9717" max="9717" width="14.7109375" style="285" customWidth="1"/>
    <col min="9718" max="9965" width="9.140625" style="285"/>
    <col min="9966" max="9966" width="32.28515625" style="285" customWidth="1"/>
    <col min="9967" max="9967" width="10" style="285" customWidth="1"/>
    <col min="9968" max="9968" width="11" style="285" customWidth="1"/>
    <col min="9969" max="9969" width="11.140625" style="285" customWidth="1"/>
    <col min="9970" max="9970" width="13.42578125" style="285" customWidth="1"/>
    <col min="9971" max="9971" width="59.42578125" style="285" customWidth="1"/>
    <col min="9972" max="9972" width="19.7109375" style="285" customWidth="1"/>
    <col min="9973" max="9973" width="14.7109375" style="285" customWidth="1"/>
    <col min="9974" max="10221" width="9.140625" style="285"/>
    <col min="10222" max="10222" width="32.28515625" style="285" customWidth="1"/>
    <col min="10223" max="10223" width="10" style="285" customWidth="1"/>
    <col min="10224" max="10224" width="11" style="285" customWidth="1"/>
    <col min="10225" max="10225" width="11.140625" style="285" customWidth="1"/>
    <col min="10226" max="10226" width="13.42578125" style="285" customWidth="1"/>
    <col min="10227" max="10227" width="59.42578125" style="285" customWidth="1"/>
    <col min="10228" max="10228" width="19.7109375" style="285" customWidth="1"/>
    <col min="10229" max="10229" width="14.7109375" style="285" customWidth="1"/>
    <col min="10230" max="10477" width="9.140625" style="285"/>
    <col min="10478" max="10478" width="32.28515625" style="285" customWidth="1"/>
    <col min="10479" max="10479" width="10" style="285" customWidth="1"/>
    <col min="10480" max="10480" width="11" style="285" customWidth="1"/>
    <col min="10481" max="10481" width="11.140625" style="285" customWidth="1"/>
    <col min="10482" max="10482" width="13.42578125" style="285" customWidth="1"/>
    <col min="10483" max="10483" width="59.42578125" style="285" customWidth="1"/>
    <col min="10484" max="10484" width="19.7109375" style="285" customWidth="1"/>
    <col min="10485" max="10485" width="14.7109375" style="285" customWidth="1"/>
    <col min="10486" max="10733" width="9.140625" style="285"/>
    <col min="10734" max="10734" width="32.28515625" style="285" customWidth="1"/>
    <col min="10735" max="10735" width="10" style="285" customWidth="1"/>
    <col min="10736" max="10736" width="11" style="285" customWidth="1"/>
    <col min="10737" max="10737" width="11.140625" style="285" customWidth="1"/>
    <col min="10738" max="10738" width="13.42578125" style="285" customWidth="1"/>
    <col min="10739" max="10739" width="59.42578125" style="285" customWidth="1"/>
    <col min="10740" max="10740" width="19.7109375" style="285" customWidth="1"/>
    <col min="10741" max="10741" width="14.7109375" style="285" customWidth="1"/>
    <col min="10742" max="10989" width="9.140625" style="285"/>
    <col min="10990" max="10990" width="32.28515625" style="285" customWidth="1"/>
    <col min="10991" max="10991" width="10" style="285" customWidth="1"/>
    <col min="10992" max="10992" width="11" style="285" customWidth="1"/>
    <col min="10993" max="10993" width="11.140625" style="285" customWidth="1"/>
    <col min="10994" max="10994" width="13.42578125" style="285" customWidth="1"/>
    <col min="10995" max="10995" width="59.42578125" style="285" customWidth="1"/>
    <col min="10996" max="10996" width="19.7109375" style="285" customWidth="1"/>
    <col min="10997" max="10997" width="14.7109375" style="285" customWidth="1"/>
    <col min="10998" max="11245" width="9.140625" style="285"/>
    <col min="11246" max="11246" width="32.28515625" style="285" customWidth="1"/>
    <col min="11247" max="11247" width="10" style="285" customWidth="1"/>
    <col min="11248" max="11248" width="11" style="285" customWidth="1"/>
    <col min="11249" max="11249" width="11.140625" style="285" customWidth="1"/>
    <col min="11250" max="11250" width="13.42578125" style="285" customWidth="1"/>
    <col min="11251" max="11251" width="59.42578125" style="285" customWidth="1"/>
    <col min="11252" max="11252" width="19.7109375" style="285" customWidth="1"/>
    <col min="11253" max="11253" width="14.7109375" style="285" customWidth="1"/>
    <col min="11254" max="11501" width="9.140625" style="285"/>
    <col min="11502" max="11502" width="32.28515625" style="285" customWidth="1"/>
    <col min="11503" max="11503" width="10" style="285" customWidth="1"/>
    <col min="11504" max="11504" width="11" style="285" customWidth="1"/>
    <col min="11505" max="11505" width="11.140625" style="285" customWidth="1"/>
    <col min="11506" max="11506" width="13.42578125" style="285" customWidth="1"/>
    <col min="11507" max="11507" width="59.42578125" style="285" customWidth="1"/>
    <col min="11508" max="11508" width="19.7109375" style="285" customWidth="1"/>
    <col min="11509" max="11509" width="14.7109375" style="285" customWidth="1"/>
    <col min="11510" max="11757" width="9.140625" style="285"/>
    <col min="11758" max="11758" width="32.28515625" style="285" customWidth="1"/>
    <col min="11759" max="11759" width="10" style="285" customWidth="1"/>
    <col min="11760" max="11760" width="11" style="285" customWidth="1"/>
    <col min="11761" max="11761" width="11.140625" style="285" customWidth="1"/>
    <col min="11762" max="11762" width="13.42578125" style="285" customWidth="1"/>
    <col min="11763" max="11763" width="59.42578125" style="285" customWidth="1"/>
    <col min="11764" max="11764" width="19.7109375" style="285" customWidth="1"/>
    <col min="11765" max="11765" width="14.7109375" style="285" customWidth="1"/>
    <col min="11766" max="12013" width="9.140625" style="285"/>
    <col min="12014" max="12014" width="32.28515625" style="285" customWidth="1"/>
    <col min="12015" max="12015" width="10" style="285" customWidth="1"/>
    <col min="12016" max="12016" width="11" style="285" customWidth="1"/>
    <col min="12017" max="12017" width="11.140625" style="285" customWidth="1"/>
    <col min="12018" max="12018" width="13.42578125" style="285" customWidth="1"/>
    <col min="12019" max="12019" width="59.42578125" style="285" customWidth="1"/>
    <col min="12020" max="12020" width="19.7109375" style="285" customWidth="1"/>
    <col min="12021" max="12021" width="14.7109375" style="285" customWidth="1"/>
    <col min="12022" max="12269" width="9.140625" style="285"/>
    <col min="12270" max="12270" width="32.28515625" style="285" customWidth="1"/>
    <col min="12271" max="12271" width="10" style="285" customWidth="1"/>
    <col min="12272" max="12272" width="11" style="285" customWidth="1"/>
    <col min="12273" max="12273" width="11.140625" style="285" customWidth="1"/>
    <col min="12274" max="12274" width="13.42578125" style="285" customWidth="1"/>
    <col min="12275" max="12275" width="59.42578125" style="285" customWidth="1"/>
    <col min="12276" max="12276" width="19.7109375" style="285" customWidth="1"/>
    <col min="12277" max="12277" width="14.7109375" style="285" customWidth="1"/>
    <col min="12278" max="12525" width="9.140625" style="285"/>
    <col min="12526" max="12526" width="32.28515625" style="285" customWidth="1"/>
    <col min="12527" max="12527" width="10" style="285" customWidth="1"/>
    <col min="12528" max="12528" width="11" style="285" customWidth="1"/>
    <col min="12529" max="12529" width="11.140625" style="285" customWidth="1"/>
    <col min="12530" max="12530" width="13.42578125" style="285" customWidth="1"/>
    <col min="12531" max="12531" width="59.42578125" style="285" customWidth="1"/>
    <col min="12532" max="12532" width="19.7109375" style="285" customWidth="1"/>
    <col min="12533" max="12533" width="14.7109375" style="285" customWidth="1"/>
    <col min="12534" max="12781" width="9.140625" style="285"/>
    <col min="12782" max="12782" width="32.28515625" style="285" customWidth="1"/>
    <col min="12783" max="12783" width="10" style="285" customWidth="1"/>
    <col min="12784" max="12784" width="11" style="285" customWidth="1"/>
    <col min="12785" max="12785" width="11.140625" style="285" customWidth="1"/>
    <col min="12786" max="12786" width="13.42578125" style="285" customWidth="1"/>
    <col min="12787" max="12787" width="59.42578125" style="285" customWidth="1"/>
    <col min="12788" max="12788" width="19.7109375" style="285" customWidth="1"/>
    <col min="12789" max="12789" width="14.7109375" style="285" customWidth="1"/>
    <col min="12790" max="13037" width="9.140625" style="285"/>
    <col min="13038" max="13038" width="32.28515625" style="285" customWidth="1"/>
    <col min="13039" max="13039" width="10" style="285" customWidth="1"/>
    <col min="13040" max="13040" width="11" style="285" customWidth="1"/>
    <col min="13041" max="13041" width="11.140625" style="285" customWidth="1"/>
    <col min="13042" max="13042" width="13.42578125" style="285" customWidth="1"/>
    <col min="13043" max="13043" width="59.42578125" style="285" customWidth="1"/>
    <col min="13044" max="13044" width="19.7109375" style="285" customWidth="1"/>
    <col min="13045" max="13045" width="14.7109375" style="285" customWidth="1"/>
    <col min="13046" max="13293" width="9.140625" style="285"/>
    <col min="13294" max="13294" width="32.28515625" style="285" customWidth="1"/>
    <col min="13295" max="13295" width="10" style="285" customWidth="1"/>
    <col min="13296" max="13296" width="11" style="285" customWidth="1"/>
    <col min="13297" max="13297" width="11.140625" style="285" customWidth="1"/>
    <col min="13298" max="13298" width="13.42578125" style="285" customWidth="1"/>
    <col min="13299" max="13299" width="59.42578125" style="285" customWidth="1"/>
    <col min="13300" max="13300" width="19.7109375" style="285" customWidth="1"/>
    <col min="13301" max="13301" width="14.7109375" style="285" customWidth="1"/>
    <col min="13302" max="13549" width="9.140625" style="285"/>
    <col min="13550" max="13550" width="32.28515625" style="285" customWidth="1"/>
    <col min="13551" max="13551" width="10" style="285" customWidth="1"/>
    <col min="13552" max="13552" width="11" style="285" customWidth="1"/>
    <col min="13553" max="13553" width="11.140625" style="285" customWidth="1"/>
    <col min="13554" max="13554" width="13.42578125" style="285" customWidth="1"/>
    <col min="13555" max="13555" width="59.42578125" style="285" customWidth="1"/>
    <col min="13556" max="13556" width="19.7109375" style="285" customWidth="1"/>
    <col min="13557" max="13557" width="14.7109375" style="285" customWidth="1"/>
    <col min="13558" max="13805" width="9.140625" style="285"/>
    <col min="13806" max="13806" width="32.28515625" style="285" customWidth="1"/>
    <col min="13807" max="13807" width="10" style="285" customWidth="1"/>
    <col min="13808" max="13808" width="11" style="285" customWidth="1"/>
    <col min="13809" max="13809" width="11.140625" style="285" customWidth="1"/>
    <col min="13810" max="13810" width="13.42578125" style="285" customWidth="1"/>
    <col min="13811" max="13811" width="59.42578125" style="285" customWidth="1"/>
    <col min="13812" max="13812" width="19.7109375" style="285" customWidth="1"/>
    <col min="13813" max="13813" width="14.7109375" style="285" customWidth="1"/>
    <col min="13814" max="14061" width="9.140625" style="285"/>
    <col min="14062" max="14062" width="32.28515625" style="285" customWidth="1"/>
    <col min="14063" max="14063" width="10" style="285" customWidth="1"/>
    <col min="14064" max="14064" width="11" style="285" customWidth="1"/>
    <col min="14065" max="14065" width="11.140625" style="285" customWidth="1"/>
    <col min="14066" max="14066" width="13.42578125" style="285" customWidth="1"/>
    <col min="14067" max="14067" width="59.42578125" style="285" customWidth="1"/>
    <col min="14068" max="14068" width="19.7109375" style="285" customWidth="1"/>
    <col min="14069" max="14069" width="14.7109375" style="285" customWidth="1"/>
    <col min="14070" max="14317" width="9.140625" style="285"/>
    <col min="14318" max="14318" width="32.28515625" style="285" customWidth="1"/>
    <col min="14319" max="14319" width="10" style="285" customWidth="1"/>
    <col min="14320" max="14320" width="11" style="285" customWidth="1"/>
    <col min="14321" max="14321" width="11.140625" style="285" customWidth="1"/>
    <col min="14322" max="14322" width="13.42578125" style="285" customWidth="1"/>
    <col min="14323" max="14323" width="59.42578125" style="285" customWidth="1"/>
    <col min="14324" max="14324" width="19.7109375" style="285" customWidth="1"/>
    <col min="14325" max="14325" width="14.7109375" style="285" customWidth="1"/>
    <col min="14326" max="14573" width="9.140625" style="285"/>
    <col min="14574" max="14574" width="32.28515625" style="285" customWidth="1"/>
    <col min="14575" max="14575" width="10" style="285" customWidth="1"/>
    <col min="14576" max="14576" width="11" style="285" customWidth="1"/>
    <col min="14577" max="14577" width="11.140625" style="285" customWidth="1"/>
    <col min="14578" max="14578" width="13.42578125" style="285" customWidth="1"/>
    <col min="14579" max="14579" width="59.42578125" style="285" customWidth="1"/>
    <col min="14580" max="14580" width="19.7109375" style="285" customWidth="1"/>
    <col min="14581" max="14581" width="14.7109375" style="285" customWidth="1"/>
    <col min="14582" max="14829" width="9.140625" style="285"/>
    <col min="14830" max="14830" width="32.28515625" style="285" customWidth="1"/>
    <col min="14831" max="14831" width="10" style="285" customWidth="1"/>
    <col min="14832" max="14832" width="11" style="285" customWidth="1"/>
    <col min="14833" max="14833" width="11.140625" style="285" customWidth="1"/>
    <col min="14834" max="14834" width="13.42578125" style="285" customWidth="1"/>
    <col min="14835" max="14835" width="59.42578125" style="285" customWidth="1"/>
    <col min="14836" max="14836" width="19.7109375" style="285" customWidth="1"/>
    <col min="14837" max="14837" width="14.7109375" style="285" customWidth="1"/>
    <col min="14838" max="15085" width="9.140625" style="285"/>
    <col min="15086" max="15086" width="32.28515625" style="285" customWidth="1"/>
    <col min="15087" max="15087" width="10" style="285" customWidth="1"/>
    <col min="15088" max="15088" width="11" style="285" customWidth="1"/>
    <col min="15089" max="15089" width="11.140625" style="285" customWidth="1"/>
    <col min="15090" max="15090" width="13.42578125" style="285" customWidth="1"/>
    <col min="15091" max="15091" width="59.42578125" style="285" customWidth="1"/>
    <col min="15092" max="15092" width="19.7109375" style="285" customWidth="1"/>
    <col min="15093" max="15093" width="14.7109375" style="285" customWidth="1"/>
    <col min="15094" max="15341" width="9.140625" style="285"/>
    <col min="15342" max="15342" width="32.28515625" style="285" customWidth="1"/>
    <col min="15343" max="15343" width="10" style="285" customWidth="1"/>
    <col min="15344" max="15344" width="11" style="285" customWidth="1"/>
    <col min="15345" max="15345" width="11.140625" style="285" customWidth="1"/>
    <col min="15346" max="15346" width="13.42578125" style="285" customWidth="1"/>
    <col min="15347" max="15347" width="59.42578125" style="285" customWidth="1"/>
    <col min="15348" max="15348" width="19.7109375" style="285" customWidth="1"/>
    <col min="15349" max="15349" width="14.7109375" style="285" customWidth="1"/>
    <col min="15350" max="15597" width="9.140625" style="285"/>
    <col min="15598" max="15598" width="32.28515625" style="285" customWidth="1"/>
    <col min="15599" max="15599" width="10" style="285" customWidth="1"/>
    <col min="15600" max="15600" width="11" style="285" customWidth="1"/>
    <col min="15601" max="15601" width="11.140625" style="285" customWidth="1"/>
    <col min="15602" max="15602" width="13.42578125" style="285" customWidth="1"/>
    <col min="15603" max="15603" width="59.42578125" style="285" customWidth="1"/>
    <col min="15604" max="15604" width="19.7109375" style="285" customWidth="1"/>
    <col min="15605" max="15605" width="14.7109375" style="285" customWidth="1"/>
    <col min="15606" max="15853" width="9.140625" style="285"/>
    <col min="15854" max="15854" width="32.28515625" style="285" customWidth="1"/>
    <col min="15855" max="15855" width="10" style="285" customWidth="1"/>
    <col min="15856" max="15856" width="11" style="285" customWidth="1"/>
    <col min="15857" max="15857" width="11.140625" style="285" customWidth="1"/>
    <col min="15858" max="15858" width="13.42578125" style="285" customWidth="1"/>
    <col min="15859" max="15859" width="59.42578125" style="285" customWidth="1"/>
    <col min="15860" max="15860" width="19.7109375" style="285" customWidth="1"/>
    <col min="15861" max="15861" width="14.7109375" style="285" customWidth="1"/>
    <col min="15862" max="16109" width="9.140625" style="285"/>
    <col min="16110" max="16110" width="32.28515625" style="285" customWidth="1"/>
    <col min="16111" max="16111" width="10" style="285" customWidth="1"/>
    <col min="16112" max="16112" width="11" style="285" customWidth="1"/>
    <col min="16113" max="16113" width="11.140625" style="285" customWidth="1"/>
    <col min="16114" max="16114" width="13.42578125" style="285" customWidth="1"/>
    <col min="16115" max="16115" width="59.42578125" style="285" customWidth="1"/>
    <col min="16116" max="16116" width="19.7109375" style="285" customWidth="1"/>
    <col min="16117" max="16117" width="14.7109375" style="285" customWidth="1"/>
    <col min="16118" max="16384" width="9.140625" style="285"/>
  </cols>
  <sheetData>
    <row r="1" spans="1:13" s="275" customFormat="1" ht="15" customHeight="1">
      <c r="A1" s="274" t="s">
        <v>270</v>
      </c>
      <c r="E1" s="274"/>
      <c r="F1" s="276"/>
      <c r="G1" s="274"/>
      <c r="K1" s="274"/>
      <c r="L1" s="274"/>
      <c r="M1" s="277"/>
    </row>
    <row r="2" spans="1:13" s="275" customFormat="1" ht="15" customHeight="1">
      <c r="A2" s="274" t="s">
        <v>271</v>
      </c>
      <c r="E2" s="274"/>
      <c r="F2" s="276"/>
      <c r="G2" s="274"/>
      <c r="K2" s="274"/>
      <c r="L2" s="274"/>
      <c r="M2" s="277"/>
    </row>
    <row r="3" spans="1:13" s="275" customFormat="1" ht="15" customHeight="1">
      <c r="A3" s="274" t="str">
        <f>[1]BYDEPT!A2</f>
        <v>JANUARY 1-JANUARY 31, 2018</v>
      </c>
      <c r="E3" s="274"/>
      <c r="F3" s="276"/>
      <c r="G3" s="274"/>
      <c r="K3" s="274"/>
      <c r="L3" s="274"/>
      <c r="M3" s="277"/>
    </row>
    <row r="4" spans="1:13" s="275" customFormat="1" ht="15" customHeight="1">
      <c r="A4" s="274" t="s">
        <v>272</v>
      </c>
      <c r="F4" s="278"/>
      <c r="L4" s="274"/>
      <c r="M4" s="279"/>
    </row>
    <row r="5" spans="1:13" s="275" customFormat="1" ht="10.5" customHeight="1">
      <c r="A5" s="274"/>
      <c r="F5" s="278"/>
      <c r="L5" s="274"/>
      <c r="M5" s="279"/>
    </row>
    <row r="6" spans="1:13" s="275" customFormat="1" ht="15" customHeight="1">
      <c r="A6" s="280" t="s">
        <v>273</v>
      </c>
      <c r="F6" s="278"/>
      <c r="G6" s="280" t="s">
        <v>274</v>
      </c>
      <c r="L6" s="274"/>
      <c r="M6" s="279"/>
    </row>
    <row r="7" spans="1:13" s="275" customFormat="1" ht="15" customHeight="1">
      <c r="A7" s="424" t="s">
        <v>275</v>
      </c>
      <c r="B7" s="426" t="s">
        <v>276</v>
      </c>
      <c r="C7" s="426"/>
      <c r="D7" s="426"/>
      <c r="E7" s="426"/>
      <c r="F7" s="281"/>
      <c r="G7" s="427" t="s">
        <v>275</v>
      </c>
      <c r="H7" s="428" t="s">
        <v>276</v>
      </c>
      <c r="I7" s="428"/>
      <c r="J7" s="428"/>
      <c r="K7" s="428"/>
      <c r="L7" s="429" t="s">
        <v>1</v>
      </c>
      <c r="M7" s="431" t="s">
        <v>277</v>
      </c>
    </row>
    <row r="8" spans="1:13" ht="16.5" customHeight="1">
      <c r="A8" s="425"/>
      <c r="B8" s="282" t="s">
        <v>278</v>
      </c>
      <c r="C8" s="282" t="s">
        <v>279</v>
      </c>
      <c r="D8" s="282" t="s">
        <v>280</v>
      </c>
      <c r="E8" s="282" t="s">
        <v>39</v>
      </c>
      <c r="F8" s="281"/>
      <c r="G8" s="428"/>
      <c r="H8" s="283" t="s">
        <v>278</v>
      </c>
      <c r="I8" s="283" t="s">
        <v>279</v>
      </c>
      <c r="J8" s="283" t="s">
        <v>280</v>
      </c>
      <c r="K8" s="284" t="s">
        <v>39</v>
      </c>
      <c r="L8" s="430"/>
      <c r="M8" s="432"/>
    </row>
    <row r="9" spans="1:13" s="292" customFormat="1" ht="16.5" customHeight="1">
      <c r="A9" s="286" t="s">
        <v>281</v>
      </c>
      <c r="B9" s="287">
        <f>B12+B16+B10</f>
        <v>0</v>
      </c>
      <c r="C9" s="287">
        <f>C12+C16+C10</f>
        <v>0</v>
      </c>
      <c r="D9" s="287">
        <f>D12+D16+D10</f>
        <v>-103583872</v>
      </c>
      <c r="E9" s="288">
        <f>E12+E16+E10</f>
        <v>-103583872</v>
      </c>
      <c r="F9" s="287"/>
      <c r="G9" s="289"/>
      <c r="H9" s="287">
        <f>H12+H16+H10</f>
        <v>0</v>
      </c>
      <c r="I9" s="287">
        <f>I12+I16+I10</f>
        <v>0</v>
      </c>
      <c r="J9" s="287">
        <f>J12+J16+J10</f>
        <v>103583872</v>
      </c>
      <c r="K9" s="288">
        <f>K12+K16+K10</f>
        <v>103583872</v>
      </c>
      <c r="L9" s="290"/>
      <c r="M9" s="291"/>
    </row>
    <row r="10" spans="1:13" s="300" customFormat="1" ht="26.25" customHeight="1">
      <c r="A10" s="293" t="s">
        <v>282</v>
      </c>
      <c r="B10" s="294"/>
      <c r="C10" s="295"/>
      <c r="D10" s="295">
        <v>-9958500</v>
      </c>
      <c r="E10" s="296">
        <f>SUM(B10:D10)</f>
        <v>-9958500</v>
      </c>
      <c r="F10" s="297"/>
      <c r="G10" s="293" t="s">
        <v>283</v>
      </c>
      <c r="H10" s="294"/>
      <c r="I10" s="295"/>
      <c r="J10" s="295">
        <v>9958500</v>
      </c>
      <c r="K10" s="296">
        <f>SUM(H10:J10)</f>
        <v>9958500</v>
      </c>
      <c r="L10" s="298" t="s">
        <v>284</v>
      </c>
      <c r="M10" s="299" t="s">
        <v>285</v>
      </c>
    </row>
    <row r="11" spans="1:13" s="300" customFormat="1" ht="14.25" customHeight="1">
      <c r="A11" s="293"/>
      <c r="B11" s="294"/>
      <c r="C11" s="294"/>
      <c r="D11" s="294"/>
      <c r="E11" s="301"/>
      <c r="F11" s="297"/>
      <c r="G11" s="293"/>
      <c r="H11" s="294"/>
      <c r="I11" s="294"/>
      <c r="J11" s="294"/>
      <c r="K11" s="301"/>
      <c r="L11" s="298"/>
      <c r="M11" s="299"/>
    </row>
    <row r="12" spans="1:13" s="307" customFormat="1" ht="16.5" customHeight="1">
      <c r="A12" s="302" t="s">
        <v>286</v>
      </c>
      <c r="B12" s="287">
        <f t="shared" ref="B12:C12" si="0">B13+B14</f>
        <v>0</v>
      </c>
      <c r="C12" s="303">
        <f t="shared" si="0"/>
        <v>0</v>
      </c>
      <c r="D12" s="303">
        <f>D13+D14</f>
        <v>-88496656</v>
      </c>
      <c r="E12" s="304">
        <f>E13+E14</f>
        <v>-88496656</v>
      </c>
      <c r="F12" s="305"/>
      <c r="G12" s="302" t="s">
        <v>283</v>
      </c>
      <c r="H12" s="287">
        <f t="shared" ref="H12:K12" si="1">H13+H14</f>
        <v>0</v>
      </c>
      <c r="I12" s="303">
        <f t="shared" si="1"/>
        <v>0</v>
      </c>
      <c r="J12" s="303">
        <f t="shared" si="1"/>
        <v>88496656</v>
      </c>
      <c r="K12" s="304">
        <f t="shared" si="1"/>
        <v>88496656</v>
      </c>
      <c r="L12" s="290"/>
      <c r="M12" s="306"/>
    </row>
    <row r="13" spans="1:13" ht="27" customHeight="1">
      <c r="A13" s="308"/>
      <c r="B13" s="309"/>
      <c r="C13" s="309"/>
      <c r="D13" s="309">
        <v>-3500000</v>
      </c>
      <c r="E13" s="310">
        <f>SUM(B13:D13)</f>
        <v>-3500000</v>
      </c>
      <c r="F13" s="311"/>
      <c r="G13" s="312" t="s">
        <v>287</v>
      </c>
      <c r="H13" s="309"/>
      <c r="I13" s="309"/>
      <c r="J13" s="309">
        <f>3500000</f>
        <v>3500000</v>
      </c>
      <c r="K13" s="310">
        <f>SUM(H13:J13)</f>
        <v>3500000</v>
      </c>
      <c r="L13" s="423" t="s">
        <v>288</v>
      </c>
      <c r="M13" s="423" t="s">
        <v>289</v>
      </c>
    </row>
    <row r="14" spans="1:13" ht="16.5" customHeight="1">
      <c r="A14" s="308"/>
      <c r="B14" s="311"/>
      <c r="C14" s="311"/>
      <c r="D14" s="311">
        <v>-84996656</v>
      </c>
      <c r="E14" s="313">
        <f>SUM(B14:D14)</f>
        <v>-84996656</v>
      </c>
      <c r="F14" s="311"/>
      <c r="G14" s="308" t="s">
        <v>290</v>
      </c>
      <c r="H14" s="311"/>
      <c r="I14" s="311"/>
      <c r="J14" s="311">
        <v>84996656</v>
      </c>
      <c r="K14" s="313">
        <f>SUM(H14:J14)</f>
        <v>84996656</v>
      </c>
      <c r="L14" s="423"/>
      <c r="M14" s="423"/>
    </row>
    <row r="15" spans="1:13" ht="14.25" customHeight="1">
      <c r="A15" s="308"/>
      <c r="B15" s="311"/>
      <c r="C15" s="311"/>
      <c r="D15" s="311"/>
      <c r="E15" s="313"/>
      <c r="F15" s="311"/>
      <c r="G15" s="308"/>
      <c r="H15" s="311"/>
      <c r="I15" s="311"/>
      <c r="J15" s="311"/>
      <c r="K15" s="313"/>
      <c r="L15" s="314"/>
      <c r="M15" s="315"/>
    </row>
    <row r="16" spans="1:13" s="317" customFormat="1" ht="38.25" customHeight="1">
      <c r="A16" s="293" t="s">
        <v>291</v>
      </c>
      <c r="B16" s="294"/>
      <c r="C16" s="294"/>
      <c r="D16" s="294">
        <v>-5128716</v>
      </c>
      <c r="E16" s="301">
        <f>SUM(B16:D16)</f>
        <v>-5128716</v>
      </c>
      <c r="F16" s="294"/>
      <c r="G16" s="293" t="s">
        <v>283</v>
      </c>
      <c r="H16" s="294"/>
      <c r="I16" s="294"/>
      <c r="J16" s="294">
        <v>5128716</v>
      </c>
      <c r="K16" s="301">
        <f>SUM(H16:J16)</f>
        <v>5128716</v>
      </c>
      <c r="L16" s="316" t="s">
        <v>292</v>
      </c>
      <c r="M16" s="299" t="s">
        <v>293</v>
      </c>
    </row>
    <row r="17" spans="1:13" s="325" customFormat="1" ht="15" customHeight="1">
      <c r="A17" s="318"/>
      <c r="B17" s="319"/>
      <c r="C17" s="319"/>
      <c r="D17" s="319"/>
      <c r="E17" s="320"/>
      <c r="F17" s="319"/>
      <c r="G17" s="321"/>
      <c r="H17" s="319"/>
      <c r="I17" s="322"/>
      <c r="J17" s="322"/>
      <c r="K17" s="323"/>
      <c r="L17" s="324"/>
      <c r="M17" s="299"/>
    </row>
    <row r="18" spans="1:13" ht="9" hidden="1" customHeight="1">
      <c r="A18" s="326"/>
      <c r="B18" s="327"/>
      <c r="C18" s="327"/>
      <c r="D18" s="327"/>
      <c r="E18" s="328"/>
      <c r="F18" s="327"/>
      <c r="G18" s="329"/>
      <c r="H18" s="327"/>
      <c r="I18" s="327"/>
      <c r="J18" s="327"/>
      <c r="K18" s="328"/>
      <c r="L18" s="330"/>
      <c r="M18" s="331"/>
    </row>
    <row r="19" spans="1:13" ht="32.25" hidden="1" customHeight="1">
      <c r="A19" s="332" t="s">
        <v>286</v>
      </c>
      <c r="B19" s="333"/>
      <c r="C19" s="333"/>
      <c r="D19" s="333"/>
      <c r="E19" s="334"/>
      <c r="F19" s="333"/>
      <c r="G19" s="332" t="s">
        <v>294</v>
      </c>
      <c r="H19" s="333"/>
      <c r="I19" s="333"/>
      <c r="J19" s="333"/>
      <c r="K19" s="334"/>
      <c r="L19" s="335" t="s">
        <v>295</v>
      </c>
      <c r="M19" s="299" t="s">
        <v>296</v>
      </c>
    </row>
    <row r="20" spans="1:13" ht="32.25" hidden="1" customHeight="1">
      <c r="A20" s="332" t="s">
        <v>286</v>
      </c>
      <c r="B20" s="333"/>
      <c r="C20" s="333"/>
      <c r="D20" s="333"/>
      <c r="E20" s="334"/>
      <c r="F20" s="333"/>
      <c r="G20" s="332" t="s">
        <v>294</v>
      </c>
      <c r="H20" s="333"/>
      <c r="I20" s="333"/>
      <c r="J20" s="333"/>
      <c r="K20" s="334"/>
      <c r="L20" s="335" t="s">
        <v>297</v>
      </c>
      <c r="M20" s="299" t="s">
        <v>296</v>
      </c>
    </row>
    <row r="21" spans="1:13" s="340" customFormat="1" ht="9" hidden="1" customHeight="1">
      <c r="A21" s="326"/>
      <c r="B21" s="336"/>
      <c r="C21" s="336"/>
      <c r="D21" s="336"/>
      <c r="E21" s="337"/>
      <c r="F21" s="338"/>
      <c r="G21" s="339"/>
      <c r="H21" s="336"/>
      <c r="I21" s="336"/>
      <c r="J21" s="336"/>
      <c r="K21" s="337"/>
      <c r="L21" s="330"/>
      <c r="M21" s="331"/>
    </row>
    <row r="22" spans="1:13" ht="76.5" hidden="1" customHeight="1">
      <c r="A22" s="341" t="s">
        <v>298</v>
      </c>
      <c r="B22" s="333"/>
      <c r="C22" s="333"/>
      <c r="D22" s="333"/>
      <c r="E22" s="334"/>
      <c r="F22" s="333"/>
      <c r="G22" s="332" t="s">
        <v>294</v>
      </c>
      <c r="H22" s="333"/>
      <c r="I22" s="333"/>
      <c r="J22" s="333"/>
      <c r="K22" s="334"/>
      <c r="L22" s="342" t="s">
        <v>299</v>
      </c>
      <c r="M22" s="299" t="s">
        <v>300</v>
      </c>
    </row>
    <row r="23" spans="1:13" ht="6.75" hidden="1" customHeight="1">
      <c r="A23" s="343"/>
      <c r="B23" s="327"/>
      <c r="C23" s="327"/>
      <c r="D23" s="327"/>
      <c r="E23" s="328"/>
      <c r="F23" s="327"/>
      <c r="G23" s="329"/>
      <c r="H23" s="327"/>
      <c r="I23" s="327"/>
      <c r="J23" s="327"/>
      <c r="K23" s="328"/>
      <c r="L23" s="344"/>
      <c r="M23" s="331"/>
    </row>
    <row r="24" spans="1:13" ht="39.75" hidden="1" customHeight="1">
      <c r="A24" s="332" t="s">
        <v>294</v>
      </c>
      <c r="B24" s="345"/>
      <c r="C24" s="345"/>
      <c r="D24" s="345"/>
      <c r="E24" s="346"/>
      <c r="F24" s="345"/>
      <c r="G24" s="332" t="s">
        <v>301</v>
      </c>
      <c r="H24" s="345"/>
      <c r="I24" s="345"/>
      <c r="J24" s="345"/>
      <c r="K24" s="346"/>
      <c r="L24" s="347" t="s">
        <v>302</v>
      </c>
      <c r="M24" s="299" t="s">
        <v>303</v>
      </c>
    </row>
    <row r="25" spans="1:13" ht="29.25" customHeight="1">
      <c r="A25" s="348" t="s">
        <v>304</v>
      </c>
      <c r="B25" s="349">
        <f>B26</f>
        <v>0</v>
      </c>
      <c r="C25" s="349">
        <f t="shared" ref="C25:E25" si="2">C26</f>
        <v>-2978870</v>
      </c>
      <c r="D25" s="349">
        <f t="shared" si="2"/>
        <v>0</v>
      </c>
      <c r="E25" s="350">
        <f t="shared" si="2"/>
        <v>-2978870</v>
      </c>
      <c r="F25" s="351"/>
      <c r="G25" s="352"/>
      <c r="H25" s="353">
        <f>H26</f>
        <v>0</v>
      </c>
      <c r="I25" s="353">
        <f t="shared" ref="I25:K25" si="3">I26</f>
        <v>2978870</v>
      </c>
      <c r="J25" s="353">
        <f t="shared" si="3"/>
        <v>0</v>
      </c>
      <c r="K25" s="354">
        <f t="shared" si="3"/>
        <v>2978870</v>
      </c>
      <c r="L25" s="355"/>
      <c r="M25" s="299"/>
    </row>
    <row r="26" spans="1:13" ht="24.75" customHeight="1">
      <c r="A26" s="356" t="s">
        <v>305</v>
      </c>
      <c r="B26" s="357"/>
      <c r="C26" s="305">
        <v>-2978870</v>
      </c>
      <c r="D26" s="305"/>
      <c r="E26" s="290">
        <f>SUM(B26:D26)</f>
        <v>-2978870</v>
      </c>
      <c r="F26" s="357"/>
      <c r="G26" s="302" t="s">
        <v>306</v>
      </c>
      <c r="H26" s="287">
        <f>H27+H28</f>
        <v>0</v>
      </c>
      <c r="I26" s="287">
        <f>I27+I28</f>
        <v>2978870</v>
      </c>
      <c r="J26" s="287">
        <f>J27+J28</f>
        <v>0</v>
      </c>
      <c r="K26" s="288">
        <f>K27+K28</f>
        <v>2978870</v>
      </c>
      <c r="L26" s="358"/>
      <c r="M26" s="299"/>
    </row>
    <row r="27" spans="1:13" ht="34.5" customHeight="1">
      <c r="A27" s="359"/>
      <c r="B27" s="360"/>
      <c r="C27" s="360"/>
      <c r="D27" s="360"/>
      <c r="E27" s="361"/>
      <c r="F27" s="360"/>
      <c r="G27" s="362" t="s">
        <v>307</v>
      </c>
      <c r="H27" s="311"/>
      <c r="I27" s="309">
        <v>1498870</v>
      </c>
      <c r="J27" s="309"/>
      <c r="K27" s="310">
        <f>SUM(H27:J27)</f>
        <v>1498870</v>
      </c>
      <c r="L27" s="363" t="s">
        <v>308</v>
      </c>
      <c r="M27" s="331" t="s">
        <v>309</v>
      </c>
    </row>
    <row r="28" spans="1:13" ht="37.5" customHeight="1">
      <c r="A28" s="341"/>
      <c r="B28" s="345"/>
      <c r="C28" s="345"/>
      <c r="D28" s="345"/>
      <c r="E28" s="346"/>
      <c r="F28" s="345"/>
      <c r="G28" s="364" t="s">
        <v>310</v>
      </c>
      <c r="H28" s="365"/>
      <c r="I28" s="309">
        <v>1480000</v>
      </c>
      <c r="J28" s="309"/>
      <c r="K28" s="310">
        <f>SUM(H28:J28)</f>
        <v>1480000</v>
      </c>
      <c r="L28" s="363" t="s">
        <v>311</v>
      </c>
      <c r="M28" s="331" t="s">
        <v>312</v>
      </c>
    </row>
    <row r="29" spans="1:13" ht="18" customHeight="1" thickBot="1">
      <c r="A29" s="352" t="s">
        <v>39</v>
      </c>
      <c r="B29" s="366">
        <f>B25+B9</f>
        <v>0</v>
      </c>
      <c r="C29" s="366">
        <f>C25+C9</f>
        <v>-2978870</v>
      </c>
      <c r="D29" s="366">
        <f>D25+D9</f>
        <v>-103583872</v>
      </c>
      <c r="E29" s="367">
        <f>E25+E9</f>
        <v>-106562742</v>
      </c>
      <c r="F29" s="281"/>
      <c r="G29" s="368" t="s">
        <v>39</v>
      </c>
      <c r="H29" s="366">
        <f>H25+H9</f>
        <v>0</v>
      </c>
      <c r="I29" s="366">
        <f>I25+I9</f>
        <v>2978870</v>
      </c>
      <c r="J29" s="366">
        <f>J25+J9</f>
        <v>103583872</v>
      </c>
      <c r="K29" s="367">
        <f>K25+K9</f>
        <v>106562742</v>
      </c>
      <c r="L29" s="369"/>
      <c r="M29" s="370"/>
    </row>
    <row r="30" spans="1:13" ht="13.5" thickTop="1">
      <c r="A30" s="371"/>
      <c r="B30" s="371"/>
      <c r="C30" s="371"/>
      <c r="D30" s="371"/>
      <c r="E30" s="371"/>
      <c r="F30" s="372"/>
      <c r="G30" s="373"/>
      <c r="H30" s="371"/>
      <c r="I30" s="371"/>
      <c r="J30" s="371"/>
      <c r="K30" s="371"/>
      <c r="L30" s="374"/>
      <c r="M30" s="371"/>
    </row>
    <row r="31" spans="1:13">
      <c r="A31" s="371"/>
      <c r="B31" s="371"/>
      <c r="C31" s="371"/>
      <c r="D31" s="371"/>
      <c r="E31" s="371"/>
      <c r="F31" s="372"/>
      <c r="G31" s="373"/>
      <c r="H31" s="371"/>
      <c r="I31" s="371"/>
      <c r="J31" s="371"/>
      <c r="K31" s="371"/>
      <c r="L31" s="374"/>
      <c r="M31" s="371"/>
    </row>
    <row r="32" spans="1:13">
      <c r="A32" s="371"/>
      <c r="B32" s="371"/>
      <c r="C32" s="371"/>
      <c r="D32" s="371"/>
      <c r="E32" s="371"/>
      <c r="F32" s="372"/>
      <c r="G32" s="373"/>
      <c r="H32" s="371"/>
      <c r="I32" s="371"/>
      <c r="J32" s="371"/>
      <c r="K32" s="371"/>
      <c r="L32" s="374"/>
      <c r="M32" s="375"/>
    </row>
    <row r="33" spans="1:13" s="379" customFormat="1">
      <c r="A33" s="376"/>
      <c r="B33" s="376"/>
      <c r="C33" s="376"/>
      <c r="D33" s="376"/>
      <c r="E33" s="376"/>
      <c r="F33" s="372"/>
      <c r="G33" s="377"/>
      <c r="H33" s="376"/>
      <c r="I33" s="376"/>
      <c r="J33" s="376"/>
      <c r="K33" s="376"/>
      <c r="L33" s="378"/>
      <c r="M33" s="376"/>
    </row>
    <row r="34" spans="1:13" s="379" customFormat="1">
      <c r="A34" s="376"/>
      <c r="B34" s="376"/>
      <c r="C34" s="376"/>
      <c r="D34" s="376"/>
      <c r="E34" s="376"/>
      <c r="F34" s="372"/>
      <c r="G34" s="377"/>
      <c r="H34" s="376"/>
      <c r="I34" s="376"/>
      <c r="J34" s="376"/>
      <c r="K34" s="376"/>
      <c r="L34" s="376"/>
      <c r="M34" s="376"/>
    </row>
    <row r="35" spans="1:13" s="379" customFormat="1">
      <c r="A35" s="376"/>
      <c r="B35" s="376"/>
      <c r="C35" s="376"/>
      <c r="D35" s="376"/>
      <c r="E35" s="376"/>
      <c r="F35" s="372"/>
      <c r="G35" s="377"/>
      <c r="H35" s="376"/>
      <c r="I35" s="376"/>
      <c r="J35" s="376"/>
      <c r="K35" s="376"/>
      <c r="L35" s="376"/>
      <c r="M35" s="376"/>
    </row>
    <row r="36" spans="1:13" s="379" customFormat="1">
      <c r="A36" s="376"/>
      <c r="B36" s="376"/>
      <c r="C36" s="376"/>
      <c r="D36" s="376"/>
      <c r="E36" s="376"/>
      <c r="F36" s="372"/>
      <c r="G36" s="377"/>
      <c r="H36" s="376"/>
      <c r="I36" s="376"/>
      <c r="J36" s="376"/>
      <c r="K36" s="376"/>
      <c r="L36" s="376"/>
      <c r="M36" s="376"/>
    </row>
    <row r="37" spans="1:13" s="379" customFormat="1">
      <c r="A37" s="376"/>
      <c r="B37" s="376"/>
      <c r="C37" s="376"/>
      <c r="D37" s="376"/>
      <c r="E37" s="376"/>
      <c r="F37" s="372"/>
      <c r="G37" s="377"/>
      <c r="H37" s="376"/>
      <c r="I37" s="376"/>
      <c r="J37" s="376"/>
      <c r="K37" s="376"/>
      <c r="L37" s="376"/>
      <c r="M37" s="376"/>
    </row>
    <row r="38" spans="1:13" s="379" customFormat="1">
      <c r="A38" s="376"/>
      <c r="B38" s="376"/>
      <c r="C38" s="376"/>
      <c r="D38" s="376"/>
      <c r="E38" s="376"/>
      <c r="F38" s="372"/>
      <c r="G38" s="377"/>
      <c r="H38" s="376"/>
      <c r="I38" s="376"/>
      <c r="J38" s="376"/>
      <c r="K38" s="376"/>
      <c r="L38" s="376"/>
      <c r="M38" s="376"/>
    </row>
    <row r="39" spans="1:13" s="379" customFormat="1">
      <c r="A39" s="376"/>
      <c r="B39" s="376"/>
      <c r="C39" s="376"/>
      <c r="D39" s="376"/>
      <c r="E39" s="376"/>
      <c r="F39" s="372"/>
      <c r="G39" s="376"/>
      <c r="H39" s="376"/>
      <c r="I39" s="376"/>
      <c r="J39" s="376"/>
      <c r="K39" s="376"/>
      <c r="L39" s="376"/>
      <c r="M39" s="376"/>
    </row>
    <row r="40" spans="1:13" s="379" customFormat="1">
      <c r="A40" s="376"/>
      <c r="B40" s="376"/>
      <c r="C40" s="376"/>
      <c r="D40" s="376"/>
      <c r="E40" s="376"/>
      <c r="F40" s="372"/>
      <c r="G40" s="376"/>
      <c r="H40" s="376"/>
      <c r="I40" s="376"/>
      <c r="J40" s="376"/>
      <c r="K40" s="376"/>
      <c r="L40" s="376"/>
      <c r="M40" s="376"/>
    </row>
    <row r="41" spans="1:13" s="379" customFormat="1">
      <c r="A41" s="376"/>
      <c r="B41" s="376"/>
      <c r="C41" s="376"/>
      <c r="D41" s="376"/>
      <c r="E41" s="376"/>
      <c r="F41" s="372"/>
      <c r="G41" s="376"/>
      <c r="H41" s="376"/>
      <c r="I41" s="376"/>
      <c r="J41" s="376"/>
      <c r="K41" s="376"/>
      <c r="L41" s="376"/>
      <c r="M41" s="376"/>
    </row>
    <row r="42" spans="1:13" s="379" customFormat="1">
      <c r="A42" s="376"/>
      <c r="B42" s="376"/>
      <c r="C42" s="376"/>
      <c r="D42" s="376"/>
      <c r="E42" s="376"/>
      <c r="F42" s="372"/>
      <c r="G42" s="376"/>
      <c r="H42" s="376"/>
      <c r="I42" s="376"/>
      <c r="J42" s="376"/>
      <c r="K42" s="376"/>
      <c r="L42" s="376"/>
      <c r="M42" s="376"/>
    </row>
    <row r="43" spans="1:13" s="379" customFormat="1">
      <c r="A43" s="376"/>
      <c r="B43" s="376"/>
      <c r="C43" s="376"/>
      <c r="D43" s="376"/>
      <c r="E43" s="376"/>
      <c r="F43" s="372"/>
      <c r="G43" s="376"/>
      <c r="H43" s="376"/>
      <c r="I43" s="376"/>
      <c r="J43" s="376"/>
      <c r="K43" s="376"/>
      <c r="L43" s="376"/>
      <c r="M43" s="376"/>
    </row>
    <row r="44" spans="1:13" s="379" customFormat="1">
      <c r="A44" s="376"/>
      <c r="B44" s="376"/>
      <c r="C44" s="376"/>
      <c r="D44" s="376"/>
      <c r="E44" s="376"/>
      <c r="F44" s="372"/>
      <c r="G44" s="376"/>
      <c r="H44" s="376"/>
      <c r="I44" s="376"/>
      <c r="J44" s="376"/>
      <c r="K44" s="376"/>
      <c r="L44" s="376"/>
      <c r="M44" s="376"/>
    </row>
    <row r="45" spans="1:13" s="379" customFormat="1">
      <c r="A45" s="376"/>
      <c r="B45" s="376"/>
      <c r="C45" s="376"/>
      <c r="D45" s="376"/>
      <c r="E45" s="376"/>
      <c r="F45" s="372"/>
      <c r="G45" s="376"/>
      <c r="H45" s="376"/>
      <c r="I45" s="376"/>
      <c r="J45" s="376"/>
      <c r="K45" s="376"/>
      <c r="L45" s="376"/>
      <c r="M45" s="376"/>
    </row>
    <row r="46" spans="1:13" s="379" customFormat="1">
      <c r="A46" s="376"/>
      <c r="B46" s="376"/>
      <c r="C46" s="376"/>
      <c r="D46" s="376"/>
      <c r="E46" s="376"/>
      <c r="F46" s="372"/>
      <c r="G46" s="376"/>
      <c r="H46" s="376"/>
      <c r="I46" s="376"/>
      <c r="J46" s="376"/>
      <c r="K46" s="376"/>
      <c r="L46" s="376"/>
      <c r="M46" s="376"/>
    </row>
    <row r="47" spans="1:13" s="379" customFormat="1">
      <c r="A47" s="376"/>
      <c r="B47" s="376"/>
      <c r="C47" s="376"/>
      <c r="D47" s="376"/>
      <c r="E47" s="376"/>
      <c r="F47" s="372"/>
      <c r="G47" s="376"/>
      <c r="H47" s="376"/>
      <c r="I47" s="376"/>
      <c r="J47" s="376"/>
      <c r="K47" s="376"/>
      <c r="L47" s="376"/>
      <c r="M47" s="376"/>
    </row>
    <row r="48" spans="1:13" s="379" customFormat="1">
      <c r="A48" s="376"/>
      <c r="B48" s="376"/>
      <c r="C48" s="376"/>
      <c r="D48" s="376"/>
      <c r="E48" s="376"/>
      <c r="F48" s="372"/>
      <c r="G48" s="376"/>
      <c r="H48" s="376"/>
      <c r="I48" s="376"/>
      <c r="J48" s="376"/>
      <c r="K48" s="376"/>
      <c r="L48" s="376"/>
      <c r="M48" s="376"/>
    </row>
    <row r="49" spans="1:13">
      <c r="A49" s="376"/>
      <c r="B49" s="376"/>
      <c r="C49" s="376"/>
      <c r="D49" s="376"/>
      <c r="E49" s="376"/>
      <c r="F49" s="372"/>
      <c r="G49" s="376"/>
      <c r="H49" s="376"/>
      <c r="I49" s="376"/>
      <c r="J49" s="376"/>
      <c r="K49" s="376"/>
      <c r="L49" s="376"/>
      <c r="M49" s="376"/>
    </row>
    <row r="50" spans="1:13">
      <c r="A50" s="376"/>
      <c r="B50" s="376"/>
      <c r="C50" s="376"/>
      <c r="D50" s="376"/>
      <c r="E50" s="376"/>
      <c r="F50" s="372"/>
      <c r="G50" s="376"/>
      <c r="H50" s="376"/>
      <c r="I50" s="376"/>
      <c r="J50" s="376"/>
      <c r="K50" s="376"/>
      <c r="L50" s="376"/>
      <c r="M50" s="376"/>
    </row>
    <row r="51" spans="1:13">
      <c r="A51" s="376"/>
      <c r="B51" s="376"/>
      <c r="C51" s="376"/>
      <c r="D51" s="376"/>
      <c r="E51" s="376"/>
      <c r="F51" s="372"/>
      <c r="G51" s="376"/>
      <c r="H51" s="376"/>
      <c r="I51" s="376"/>
      <c r="J51" s="376"/>
      <c r="K51" s="376"/>
      <c r="L51" s="376"/>
      <c r="M51" s="376"/>
    </row>
    <row r="52" spans="1:13">
      <c r="A52" s="376"/>
      <c r="B52" s="376"/>
      <c r="C52" s="376"/>
      <c r="D52" s="376"/>
      <c r="E52" s="376"/>
      <c r="F52" s="372"/>
      <c r="G52" s="376"/>
      <c r="H52" s="376"/>
      <c r="I52" s="376"/>
      <c r="J52" s="376"/>
      <c r="K52" s="376"/>
      <c r="L52" s="376"/>
      <c r="M52" s="376"/>
    </row>
    <row r="53" spans="1:13">
      <c r="A53" s="376"/>
      <c r="B53" s="376"/>
      <c r="C53" s="376"/>
      <c r="D53" s="376"/>
      <c r="E53" s="376"/>
      <c r="F53" s="372"/>
      <c r="G53" s="376"/>
      <c r="H53" s="376"/>
      <c r="I53" s="376"/>
      <c r="J53" s="376"/>
      <c r="K53" s="376"/>
      <c r="L53" s="376"/>
      <c r="M53" s="376"/>
    </row>
    <row r="54" spans="1:13">
      <c r="A54" s="376"/>
      <c r="B54" s="376"/>
      <c r="C54" s="376"/>
      <c r="D54" s="376"/>
      <c r="E54" s="376"/>
      <c r="F54" s="372"/>
      <c r="G54" s="376"/>
      <c r="H54" s="376"/>
      <c r="I54" s="376"/>
      <c r="J54" s="376"/>
      <c r="K54" s="376"/>
      <c r="L54" s="376"/>
      <c r="M54" s="376"/>
    </row>
    <row r="55" spans="1:13">
      <c r="A55" s="376"/>
      <c r="B55" s="376"/>
      <c r="C55" s="376"/>
      <c r="D55" s="376"/>
      <c r="E55" s="376"/>
      <c r="F55" s="372"/>
      <c r="G55" s="376"/>
      <c r="H55" s="376"/>
      <c r="I55" s="376"/>
      <c r="J55" s="376"/>
      <c r="K55" s="376"/>
      <c r="L55" s="376"/>
      <c r="M55" s="376"/>
    </row>
    <row r="56" spans="1:13">
      <c r="A56" s="376"/>
      <c r="B56" s="376"/>
      <c r="C56" s="376"/>
      <c r="D56" s="376"/>
      <c r="E56" s="376"/>
      <c r="F56" s="372"/>
      <c r="G56" s="376"/>
      <c r="H56" s="376"/>
      <c r="I56" s="376"/>
      <c r="J56" s="376"/>
      <c r="K56" s="376"/>
      <c r="L56" s="376"/>
      <c r="M56" s="376"/>
    </row>
    <row r="57" spans="1:13">
      <c r="A57" s="376"/>
      <c r="B57" s="376"/>
      <c r="C57" s="376"/>
      <c r="D57" s="376"/>
      <c r="E57" s="376"/>
      <c r="F57" s="372"/>
      <c r="G57" s="376"/>
      <c r="H57" s="376"/>
      <c r="I57" s="376"/>
      <c r="J57" s="376"/>
      <c r="K57" s="376"/>
      <c r="L57" s="376"/>
      <c r="M57" s="376"/>
    </row>
    <row r="58" spans="1:13">
      <c r="A58" s="376"/>
      <c r="B58" s="376"/>
      <c r="C58" s="376"/>
      <c r="D58" s="376"/>
      <c r="E58" s="376"/>
      <c r="F58" s="372"/>
      <c r="G58" s="376"/>
      <c r="H58" s="376"/>
      <c r="I58" s="376"/>
      <c r="J58" s="376"/>
      <c r="K58" s="376"/>
      <c r="L58" s="376"/>
      <c r="M58" s="376"/>
    </row>
    <row r="59" spans="1:13">
      <c r="A59" s="376"/>
      <c r="B59" s="376"/>
      <c r="C59" s="376"/>
      <c r="D59" s="376"/>
      <c r="E59" s="376"/>
      <c r="F59" s="372"/>
      <c r="G59" s="376"/>
      <c r="H59" s="376"/>
      <c r="I59" s="376"/>
      <c r="J59" s="376"/>
      <c r="K59" s="376"/>
      <c r="L59" s="376"/>
      <c r="M59" s="376"/>
    </row>
    <row r="60" spans="1:13">
      <c r="A60" s="376"/>
      <c r="B60" s="376"/>
      <c r="C60" s="376"/>
      <c r="D60" s="376"/>
      <c r="E60" s="376"/>
      <c r="F60" s="372"/>
      <c r="G60" s="376"/>
      <c r="H60" s="376"/>
      <c r="I60" s="376"/>
      <c r="J60" s="376"/>
      <c r="K60" s="376"/>
      <c r="L60" s="376"/>
      <c r="M60" s="376"/>
    </row>
    <row r="61" spans="1:13">
      <c r="A61" s="376"/>
      <c r="B61" s="376"/>
      <c r="C61" s="376"/>
      <c r="D61" s="376"/>
      <c r="E61" s="376"/>
      <c r="F61" s="372"/>
      <c r="G61" s="376"/>
      <c r="H61" s="376"/>
      <c r="I61" s="376"/>
      <c r="J61" s="376"/>
      <c r="K61" s="376"/>
      <c r="L61" s="376"/>
      <c r="M61" s="376"/>
    </row>
    <row r="62" spans="1:13">
      <c r="A62" s="376"/>
      <c r="B62" s="376"/>
      <c r="C62" s="376"/>
      <c r="D62" s="376"/>
      <c r="E62" s="376"/>
      <c r="F62" s="372"/>
      <c r="G62" s="376"/>
      <c r="H62" s="376"/>
      <c r="I62" s="376"/>
      <c r="J62" s="376"/>
      <c r="K62" s="376"/>
      <c r="L62" s="376"/>
      <c r="M62" s="376"/>
    </row>
    <row r="63" spans="1:13">
      <c r="A63" s="376"/>
      <c r="B63" s="376"/>
      <c r="C63" s="376"/>
      <c r="D63" s="376"/>
      <c r="E63" s="376"/>
      <c r="F63" s="372"/>
      <c r="G63" s="376"/>
      <c r="H63" s="376"/>
      <c r="I63" s="376"/>
      <c r="J63" s="376"/>
      <c r="K63" s="376"/>
      <c r="L63" s="376"/>
      <c r="M63" s="376"/>
    </row>
    <row r="64" spans="1:13">
      <c r="A64" s="376"/>
      <c r="B64" s="376"/>
      <c r="C64" s="376"/>
      <c r="D64" s="376"/>
      <c r="E64" s="376"/>
      <c r="F64" s="372"/>
      <c r="G64" s="376"/>
      <c r="H64" s="376"/>
      <c r="I64" s="376"/>
      <c r="J64" s="376"/>
      <c r="K64" s="376"/>
      <c r="L64" s="376"/>
      <c r="M64" s="376"/>
    </row>
    <row r="65" spans="1:13">
      <c r="A65" s="376"/>
      <c r="B65" s="376"/>
      <c r="C65" s="376"/>
      <c r="D65" s="376"/>
      <c r="E65" s="376"/>
      <c r="F65" s="372"/>
      <c r="G65" s="376"/>
      <c r="H65" s="376"/>
      <c r="I65" s="376"/>
      <c r="J65" s="376"/>
      <c r="K65" s="376"/>
      <c r="L65" s="376"/>
      <c r="M65" s="376"/>
    </row>
    <row r="66" spans="1:13">
      <c r="A66" s="376"/>
      <c r="B66" s="376"/>
      <c r="C66" s="376"/>
      <c r="D66" s="376"/>
      <c r="E66" s="376"/>
      <c r="F66" s="372"/>
      <c r="G66" s="376"/>
      <c r="H66" s="376"/>
      <c r="I66" s="376"/>
      <c r="J66" s="376"/>
      <c r="K66" s="376"/>
      <c r="L66" s="376"/>
      <c r="M66" s="376"/>
    </row>
    <row r="67" spans="1:13">
      <c r="A67" s="376"/>
      <c r="B67" s="376"/>
      <c r="C67" s="376"/>
      <c r="D67" s="376"/>
      <c r="E67" s="376"/>
      <c r="F67" s="372"/>
      <c r="G67" s="376"/>
      <c r="H67" s="376"/>
      <c r="I67" s="376"/>
      <c r="J67" s="376"/>
      <c r="K67" s="376"/>
      <c r="L67" s="376"/>
      <c r="M67" s="376"/>
    </row>
    <row r="68" spans="1:13">
      <c r="A68" s="376"/>
      <c r="B68" s="376"/>
      <c r="C68" s="376"/>
      <c r="D68" s="376"/>
      <c r="E68" s="376"/>
      <c r="F68" s="372"/>
      <c r="G68" s="376"/>
      <c r="H68" s="376"/>
      <c r="I68" s="376"/>
      <c r="J68" s="376"/>
      <c r="K68" s="376"/>
      <c r="L68" s="376"/>
      <c r="M68" s="376"/>
    </row>
    <row r="69" spans="1:13">
      <c r="A69" s="376"/>
      <c r="B69" s="376"/>
      <c r="C69" s="376"/>
      <c r="D69" s="376"/>
      <c r="E69" s="376"/>
      <c r="F69" s="372"/>
      <c r="G69" s="376"/>
      <c r="H69" s="376"/>
      <c r="I69" s="376"/>
      <c r="J69" s="376"/>
      <c r="K69" s="376"/>
      <c r="L69" s="376"/>
      <c r="M69" s="376"/>
    </row>
    <row r="70" spans="1:13">
      <c r="A70" s="376"/>
      <c r="B70" s="376"/>
      <c r="C70" s="376"/>
      <c r="D70" s="376"/>
      <c r="E70" s="376"/>
      <c r="F70" s="372"/>
      <c r="G70" s="376"/>
      <c r="H70" s="376"/>
      <c r="I70" s="376"/>
      <c r="J70" s="376"/>
      <c r="K70" s="376"/>
      <c r="L70" s="376"/>
      <c r="M70" s="376"/>
    </row>
    <row r="71" spans="1:13">
      <c r="A71" s="376"/>
      <c r="B71" s="376"/>
      <c r="C71" s="376"/>
      <c r="D71" s="376"/>
      <c r="E71" s="376"/>
      <c r="F71" s="372"/>
      <c r="G71" s="376"/>
      <c r="H71" s="376"/>
      <c r="I71" s="376"/>
      <c r="J71" s="376"/>
      <c r="K71" s="376"/>
      <c r="L71" s="376"/>
      <c r="M71" s="376"/>
    </row>
    <row r="72" spans="1:13">
      <c r="A72" s="376"/>
      <c r="B72" s="376"/>
      <c r="C72" s="376"/>
      <c r="D72" s="376"/>
      <c r="E72" s="376"/>
      <c r="F72" s="372"/>
      <c r="G72" s="376"/>
      <c r="H72" s="376"/>
      <c r="I72" s="376"/>
      <c r="J72" s="376"/>
      <c r="K72" s="376"/>
      <c r="L72" s="376"/>
      <c r="M72" s="376"/>
    </row>
    <row r="73" spans="1:13">
      <c r="F73" s="380"/>
    </row>
    <row r="74" spans="1:13">
      <c r="F74" s="380"/>
    </row>
    <row r="75" spans="1:13">
      <c r="F75" s="380"/>
    </row>
    <row r="76" spans="1:13">
      <c r="F76" s="380"/>
    </row>
    <row r="77" spans="1:13">
      <c r="F77" s="380"/>
    </row>
  </sheetData>
  <mergeCells count="8">
    <mergeCell ref="L13:L14"/>
    <mergeCell ref="M13:M14"/>
    <mergeCell ref="A7:A8"/>
    <mergeCell ref="B7:E7"/>
    <mergeCell ref="G7:G8"/>
    <mergeCell ref="H7:K7"/>
    <mergeCell ref="L7:L8"/>
    <mergeCell ref="M7:M8"/>
  </mergeCells>
  <printOptions gridLines="1"/>
  <pageMargins left="0.36" right="0.31" top="0.64" bottom="0.34" header="0.36" footer="0.2"/>
  <pageSetup paperSize="9" scale="80" orientation="landscape" r:id="rId1"/>
  <headerFooter>
    <oddHeader>&amp;R</oddHeader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</sheetPr>
  <dimension ref="A1:ES352"/>
  <sheetViews>
    <sheetView zoomScale="112" zoomScaleNormal="112" workbookViewId="0">
      <pane xSplit="1" ySplit="6" topLeftCell="B42" activePane="bottomRight" state="frozen"/>
      <selection pane="topRight" activeCell="B1" sqref="B1"/>
      <selection pane="bottomLeft" activeCell="A7" sqref="A7"/>
      <selection pane="bottomRight" activeCell="N6" sqref="N6"/>
    </sheetView>
  </sheetViews>
  <sheetFormatPr defaultRowHeight="12.75"/>
  <cols>
    <col min="1" max="1" width="17.140625" style="236" customWidth="1"/>
    <col min="2" max="4" width="12.7109375" style="236" customWidth="1"/>
    <col min="5" max="5" width="12.7109375" style="237" customWidth="1"/>
    <col min="6" max="6" width="11.7109375" style="236" hidden="1" customWidth="1"/>
    <col min="7" max="7" width="12.7109375" style="236" customWidth="1"/>
    <col min="8" max="8" width="11.140625" style="236" hidden="1" customWidth="1"/>
    <col min="9" max="9" width="12.7109375" style="237" customWidth="1"/>
    <col min="10" max="16384" width="9.140625" style="122"/>
  </cols>
  <sheetData>
    <row r="1" spans="1:9" s="252" customFormat="1">
      <c r="A1" s="251" t="s">
        <v>243</v>
      </c>
      <c r="B1" s="251"/>
      <c r="C1" s="251"/>
      <c r="D1" s="251"/>
      <c r="E1" s="241"/>
      <c r="I1" s="242"/>
    </row>
    <row r="2" spans="1:9" s="252" customFormat="1">
      <c r="A2" s="253" t="s">
        <v>244</v>
      </c>
      <c r="B2" s="254"/>
      <c r="C2" s="253"/>
      <c r="D2" s="253"/>
      <c r="E2" s="241"/>
      <c r="I2" s="241"/>
    </row>
    <row r="3" spans="1:9" s="252" customFormat="1">
      <c r="A3" s="253" t="str">
        <f>[1]BYDEPT!$A$2</f>
        <v>JANUARY 1-JANUARY 31, 2018</v>
      </c>
      <c r="B3" s="240"/>
      <c r="C3" s="251"/>
      <c r="D3" s="251"/>
      <c r="E3" s="241"/>
      <c r="I3" s="241"/>
    </row>
    <row r="4" spans="1:9" s="252" customFormat="1">
      <c r="A4" s="251" t="s">
        <v>0</v>
      </c>
      <c r="B4" s="240"/>
      <c r="C4" s="255"/>
      <c r="D4" s="255"/>
      <c r="E4" s="241"/>
      <c r="I4" s="241"/>
    </row>
    <row r="5" spans="1:9" ht="30.75" customHeight="1">
      <c r="A5" s="433" t="s">
        <v>1</v>
      </c>
      <c r="B5" s="435" t="s">
        <v>245</v>
      </c>
      <c r="C5" s="435"/>
      <c r="D5" s="436"/>
      <c r="E5" s="444" t="s">
        <v>246</v>
      </c>
      <c r="F5" s="437" t="s">
        <v>247</v>
      </c>
      <c r="G5" s="439" t="s">
        <v>269</v>
      </c>
      <c r="H5" s="440"/>
      <c r="I5" s="438" t="s">
        <v>248</v>
      </c>
    </row>
    <row r="6" spans="1:9" ht="42.75" customHeight="1">
      <c r="A6" s="434"/>
      <c r="B6" s="256" t="s">
        <v>249</v>
      </c>
      <c r="C6" s="446" t="s">
        <v>250</v>
      </c>
      <c r="D6" s="257" t="s">
        <v>251</v>
      </c>
      <c r="E6" s="445"/>
      <c r="F6" s="437"/>
      <c r="G6" s="441"/>
      <c r="H6" s="442"/>
      <c r="I6" s="438"/>
    </row>
    <row r="7" spans="1:9" ht="15" customHeight="1">
      <c r="A7" s="210" t="s">
        <v>201</v>
      </c>
      <c r="B7" s="210">
        <f>'[2]NEW GAA'!E7</f>
        <v>17971407</v>
      </c>
      <c r="C7" s="258">
        <f>'[2]NEW GAA'!AT7</f>
        <v>0</v>
      </c>
      <c r="D7" s="259">
        <f t="shared" ref="D7:D12" si="0">SUM(B7:C7)</f>
        <v>17971407</v>
      </c>
      <c r="E7" s="47">
        <f>[2]AUTO!BA7</f>
        <v>532833</v>
      </c>
      <c r="F7" s="85">
        <f>[2]UF!AZ7</f>
        <v>0</v>
      </c>
      <c r="G7" s="85">
        <f>'[2]CONT-RA10717'!AP7</f>
        <v>0</v>
      </c>
      <c r="H7" s="260">
        <f>'[2]CONT-RA10717'!AO7</f>
        <v>0</v>
      </c>
      <c r="I7" s="85">
        <f>SUM(D7:H7)</f>
        <v>18504240</v>
      </c>
    </row>
    <row r="8" spans="1:9" ht="14.25" customHeight="1">
      <c r="A8" s="20" t="s">
        <v>202</v>
      </c>
      <c r="B8" s="20">
        <f>'[2]NEW GAA'!E8</f>
        <v>6022614</v>
      </c>
      <c r="C8" s="47">
        <f>'[2]NEW GAA'!AT8</f>
        <v>492</v>
      </c>
      <c r="D8" s="140">
        <f t="shared" si="0"/>
        <v>6023106</v>
      </c>
      <c r="E8" s="47">
        <f>[2]AUTO!BA8</f>
        <v>40756</v>
      </c>
      <c r="F8" s="85">
        <f>[2]UF!AZ8</f>
        <v>0</v>
      </c>
      <c r="G8" s="85">
        <f>'[2]CONT-RA10717'!AP8</f>
        <v>0</v>
      </c>
      <c r="H8" s="85">
        <f>'[2]CONT-RA10717'!AO8</f>
        <v>0</v>
      </c>
      <c r="I8" s="85">
        <f t="shared" ref="I8:I74" si="1">SUM(D8:H8)</f>
        <v>6063862</v>
      </c>
    </row>
    <row r="9" spans="1:9">
      <c r="A9" s="20" t="s">
        <v>203</v>
      </c>
      <c r="B9" s="20">
        <f>'[2]NEW GAA'!E9</f>
        <v>443268</v>
      </c>
      <c r="C9" s="47">
        <f>'[2]NEW GAA'!AT9</f>
        <v>0</v>
      </c>
      <c r="D9" s="140">
        <f t="shared" si="0"/>
        <v>443268</v>
      </c>
      <c r="E9" s="47">
        <f>[2]AUTO!BA9</f>
        <v>7044</v>
      </c>
      <c r="F9" s="85">
        <f>[2]UF!AZ9</f>
        <v>0</v>
      </c>
      <c r="G9" s="85">
        <f>'[2]CONT-RA10717'!AP9</f>
        <v>0</v>
      </c>
      <c r="H9" s="85">
        <f>'[2]CONT-RA10717'!AO9</f>
        <v>0</v>
      </c>
      <c r="I9" s="85">
        <f t="shared" si="1"/>
        <v>450312</v>
      </c>
    </row>
    <row r="10" spans="1:9">
      <c r="A10" s="20" t="s">
        <v>204</v>
      </c>
      <c r="B10" s="20">
        <f>'[2]NEW GAA'!E10</f>
        <v>9461041</v>
      </c>
      <c r="C10" s="47">
        <f>'[2]NEW GAA'!AT10</f>
        <v>1110</v>
      </c>
      <c r="D10" s="140">
        <f t="shared" si="0"/>
        <v>9462151</v>
      </c>
      <c r="E10" s="47">
        <f>[2]AUTO!BA10</f>
        <v>341882</v>
      </c>
      <c r="F10" s="85">
        <f>[2]UF!AZ10</f>
        <v>0</v>
      </c>
      <c r="G10" s="85">
        <f>'[2]CONT-RA10717'!B10</f>
        <v>0</v>
      </c>
      <c r="H10" s="85">
        <f>'[2]CONT-RA10717'!AO10</f>
        <v>0</v>
      </c>
      <c r="I10" s="85">
        <f t="shared" si="1"/>
        <v>9804033</v>
      </c>
    </row>
    <row r="11" spans="1:9">
      <c r="A11" s="20" t="s">
        <v>205</v>
      </c>
      <c r="B11" s="20">
        <f>'[2]NEW GAA'!E11</f>
        <v>40322032</v>
      </c>
      <c r="C11" s="47">
        <f>'[2]NEW GAA'!AT11</f>
        <v>4013</v>
      </c>
      <c r="D11" s="140">
        <f t="shared" si="0"/>
        <v>40326045</v>
      </c>
      <c r="E11" s="47">
        <f>[2]AUTO!BA11</f>
        <v>371466</v>
      </c>
      <c r="F11" s="85">
        <f>[2]UF!AZ11</f>
        <v>0</v>
      </c>
      <c r="G11" s="85">
        <f>'[2]CONT-RA10717'!B11</f>
        <v>0</v>
      </c>
      <c r="H11" s="85">
        <f>'[2]CONT-RA10717'!AO11</f>
        <v>0</v>
      </c>
      <c r="I11" s="85">
        <f t="shared" si="1"/>
        <v>40697511</v>
      </c>
    </row>
    <row r="12" spans="1:9">
      <c r="A12" s="20" t="s">
        <v>206</v>
      </c>
      <c r="B12" s="20">
        <f>'[2]NEW GAA'!E12</f>
        <v>2110023</v>
      </c>
      <c r="C12" s="47">
        <f>'[2]NEW GAA'!AT12</f>
        <v>961</v>
      </c>
      <c r="D12" s="140">
        <f t="shared" si="0"/>
        <v>2110984</v>
      </c>
      <c r="E12" s="47">
        <f>[2]AUTO!BA12</f>
        <v>52047</v>
      </c>
      <c r="F12" s="85">
        <f>[2]UF!AZ12</f>
        <v>0</v>
      </c>
      <c r="G12" s="85"/>
      <c r="H12" s="85">
        <f>'[2]CONT-RA10717'!AO12</f>
        <v>0</v>
      </c>
      <c r="I12" s="85">
        <f t="shared" si="1"/>
        <v>2163031</v>
      </c>
    </row>
    <row r="13" spans="1:9">
      <c r="A13" s="85" t="s">
        <v>207</v>
      </c>
      <c r="B13" s="20">
        <f t="shared" ref="B13:H13" si="2">SUM(B14:B15)</f>
        <v>405273315</v>
      </c>
      <c r="C13" s="47">
        <f t="shared" si="2"/>
        <v>27495</v>
      </c>
      <c r="D13" s="140">
        <f t="shared" si="2"/>
        <v>405300810</v>
      </c>
      <c r="E13" s="47">
        <f t="shared" si="2"/>
        <v>26991789</v>
      </c>
      <c r="F13" s="85">
        <f t="shared" si="2"/>
        <v>0</v>
      </c>
      <c r="G13" s="85">
        <f t="shared" si="2"/>
        <v>0</v>
      </c>
      <c r="H13" s="85">
        <f t="shared" si="2"/>
        <v>0</v>
      </c>
      <c r="I13" s="85">
        <f t="shared" si="1"/>
        <v>432292599</v>
      </c>
    </row>
    <row r="14" spans="1:9" hidden="1">
      <c r="A14" s="85" t="s">
        <v>208</v>
      </c>
      <c r="B14" s="20">
        <f>'[2]NEW GAA'!E14</f>
        <v>72893608</v>
      </c>
      <c r="C14" s="47">
        <f>'[2]NEW GAA'!AT14</f>
        <v>499</v>
      </c>
      <c r="D14" s="140">
        <f t="shared" ref="D14:D20" si="3">SUM(B14:C14)</f>
        <v>72894107</v>
      </c>
      <c r="E14" s="47">
        <f>[2]AUTO!BA14</f>
        <v>133755</v>
      </c>
      <c r="F14" s="85">
        <f>[2]UF!AZ14</f>
        <v>0</v>
      </c>
      <c r="G14" s="85">
        <f>'[2]CONT-RA10717'!B14</f>
        <v>0</v>
      </c>
      <c r="H14" s="85">
        <f>'[2]CONT-RA10717'!AO14</f>
        <v>0</v>
      </c>
      <c r="I14" s="85">
        <f t="shared" si="1"/>
        <v>73027862</v>
      </c>
    </row>
    <row r="15" spans="1:9" hidden="1">
      <c r="A15" s="85" t="s">
        <v>209</v>
      </c>
      <c r="B15" s="20">
        <f>'[2]NEW GAA'!E15</f>
        <v>332379707</v>
      </c>
      <c r="C15" s="47">
        <f>'[2]NEW GAA'!AT15</f>
        <v>26996</v>
      </c>
      <c r="D15" s="140">
        <f t="shared" si="3"/>
        <v>332406703</v>
      </c>
      <c r="E15" s="47">
        <f>[2]AUTO!BA15</f>
        <v>26858034</v>
      </c>
      <c r="F15" s="85">
        <f>[2]UF!AZ15</f>
        <v>0</v>
      </c>
      <c r="G15" s="85">
        <f>'[2]CONT-RA10717'!B15</f>
        <v>0</v>
      </c>
      <c r="H15" s="85">
        <f>'[2]CONT-RA10717'!AO15</f>
        <v>0</v>
      </c>
      <c r="I15" s="85">
        <f t="shared" si="1"/>
        <v>359264737</v>
      </c>
    </row>
    <row r="16" spans="1:9" ht="13.5" customHeight="1">
      <c r="A16" s="85" t="s">
        <v>210</v>
      </c>
      <c r="B16" s="20">
        <f>'[2]NEW GAA'!E16</f>
        <v>54916061</v>
      </c>
      <c r="C16" s="47">
        <f>'[2]NEW GAA'!AT16</f>
        <v>53047</v>
      </c>
      <c r="D16" s="140">
        <f t="shared" si="3"/>
        <v>54969108</v>
      </c>
      <c r="E16" s="47">
        <f>[2]AUTO!BA16</f>
        <v>3133995</v>
      </c>
      <c r="F16" s="85">
        <f>[2]UF!AZ16</f>
        <v>0</v>
      </c>
      <c r="G16" s="85">
        <f>'[2]CONT-RA10717'!B16</f>
        <v>0</v>
      </c>
      <c r="H16" s="85">
        <f>'[2]CONT-RA10717'!AO16</f>
        <v>0</v>
      </c>
      <c r="I16" s="85">
        <f t="shared" si="1"/>
        <v>58103103</v>
      </c>
    </row>
    <row r="17" spans="1:9" ht="13.5" customHeight="1">
      <c r="A17" s="85" t="s">
        <v>211</v>
      </c>
      <c r="B17" s="20">
        <f>'[2]NEW GAA'!E17</f>
        <v>1257688</v>
      </c>
      <c r="C17" s="47">
        <f>'[2]NEW GAA'!AT17</f>
        <v>0</v>
      </c>
      <c r="D17" s="140">
        <f t="shared" si="3"/>
        <v>1257688</v>
      </c>
      <c r="E17" s="47">
        <f>[2]AUTO!BA17</f>
        <v>42278</v>
      </c>
      <c r="F17" s="85">
        <f>[2]UF!AZ17</f>
        <v>0</v>
      </c>
      <c r="G17" s="85"/>
      <c r="H17" s="85">
        <f>'[2]CONT-RA10717'!AO17</f>
        <v>0</v>
      </c>
      <c r="I17" s="85">
        <f t="shared" si="1"/>
        <v>1299966</v>
      </c>
    </row>
    <row r="18" spans="1:9">
      <c r="A18" s="85" t="s">
        <v>212</v>
      </c>
      <c r="B18" s="20">
        <f>'[2]NEW GAA'!E18</f>
        <v>24773107</v>
      </c>
      <c r="C18" s="47">
        <f>'[2]NEW GAA'!AT18</f>
        <v>3992</v>
      </c>
      <c r="D18" s="140">
        <f t="shared" si="3"/>
        <v>24777099</v>
      </c>
      <c r="E18" s="47">
        <f>[2]AUTO!BA18</f>
        <v>667196</v>
      </c>
      <c r="F18" s="85">
        <f>[2]UF!AZ18</f>
        <v>0</v>
      </c>
      <c r="G18" s="85"/>
      <c r="H18" s="85">
        <f>'[2]CONT-RA10717'!AO18</f>
        <v>0</v>
      </c>
      <c r="I18" s="85">
        <f t="shared" si="1"/>
        <v>25444295</v>
      </c>
    </row>
    <row r="19" spans="1:9">
      <c r="A19" s="85" t="s">
        <v>213</v>
      </c>
      <c r="B19" s="20">
        <f>'[2]NEW GAA'!E19</f>
        <v>17414871</v>
      </c>
      <c r="C19" s="47">
        <f>'[2]NEW GAA'!AT19</f>
        <v>4944</v>
      </c>
      <c r="D19" s="140">
        <f t="shared" si="3"/>
        <v>17419815</v>
      </c>
      <c r="E19" s="47">
        <f>[2]AUTO!BA19</f>
        <v>2392127</v>
      </c>
      <c r="F19" s="85">
        <f>[2]UF!AZ19</f>
        <v>0</v>
      </c>
      <c r="G19" s="85">
        <f>'[2]CONT-RA10717'!B19</f>
        <v>0</v>
      </c>
      <c r="H19" s="85">
        <f>'[2]CONT-RA10717'!AO19</f>
        <v>0</v>
      </c>
      <c r="I19" s="85">
        <f t="shared" si="1"/>
        <v>19811942</v>
      </c>
    </row>
    <row r="20" spans="1:9">
      <c r="A20" s="85" t="s">
        <v>214</v>
      </c>
      <c r="B20" s="20">
        <f>'[2]NEW GAA'!E20</f>
        <v>17444081</v>
      </c>
      <c r="C20" s="47">
        <f>'[2]NEW GAA'!AT20</f>
        <v>0</v>
      </c>
      <c r="D20" s="140">
        <f t="shared" si="3"/>
        <v>17444081</v>
      </c>
      <c r="E20" s="47">
        <f>[2]AUTO!BA20</f>
        <v>143199</v>
      </c>
      <c r="F20" s="85">
        <f>[2]UF!AZ20</f>
        <v>0</v>
      </c>
      <c r="G20" s="85">
        <f>'[2]CONT-RA10717'!B20</f>
        <v>0</v>
      </c>
      <c r="H20" s="85">
        <f>'[2]CONT-RA10717'!AO20</f>
        <v>0</v>
      </c>
      <c r="I20" s="85">
        <f t="shared" si="1"/>
        <v>17587280</v>
      </c>
    </row>
    <row r="21" spans="1:9">
      <c r="A21" s="85" t="s">
        <v>215</v>
      </c>
      <c r="B21" s="20">
        <f t="shared" ref="B21:I21" si="4">SUM(B22:B23)</f>
        <v>97081348</v>
      </c>
      <c r="C21" s="47">
        <f t="shared" si="4"/>
        <v>34030</v>
      </c>
      <c r="D21" s="140">
        <f t="shared" si="4"/>
        <v>97115378</v>
      </c>
      <c r="E21" s="47">
        <f t="shared" si="4"/>
        <v>2190436</v>
      </c>
      <c r="F21" s="85">
        <f t="shared" si="4"/>
        <v>0</v>
      </c>
      <c r="G21" s="85">
        <f t="shared" si="4"/>
        <v>0</v>
      </c>
      <c r="H21" s="85">
        <f t="shared" si="4"/>
        <v>0</v>
      </c>
      <c r="I21" s="85">
        <f t="shared" si="4"/>
        <v>99305814</v>
      </c>
    </row>
    <row r="22" spans="1:9" hidden="1">
      <c r="A22" s="85" t="s">
        <v>208</v>
      </c>
      <c r="B22" s="20">
        <f>'[2]NEW GAA'!E22</f>
        <v>42292091</v>
      </c>
      <c r="C22" s="47">
        <f>'[2]NEW GAA'!AT22</f>
        <v>5872</v>
      </c>
      <c r="D22" s="140">
        <f>SUM(B22:C22)</f>
        <v>42297963</v>
      </c>
      <c r="E22" s="85">
        <f>[2]AUTO!BA22</f>
        <v>697212</v>
      </c>
      <c r="F22" s="85">
        <f>[2]UF!AZ22</f>
        <v>0</v>
      </c>
      <c r="G22" s="85">
        <f>'[2]CONT-RA10717'!B22</f>
        <v>0</v>
      </c>
      <c r="H22" s="85">
        <f>'[2]CONT-RA10717'!AO22</f>
        <v>0</v>
      </c>
      <c r="I22" s="140">
        <f t="shared" si="1"/>
        <v>42995175</v>
      </c>
    </row>
    <row r="23" spans="1:9" hidden="1">
      <c r="A23" s="85" t="s">
        <v>209</v>
      </c>
      <c r="B23" s="20">
        <f>'[2]NEW GAA'!E23</f>
        <v>54789257</v>
      </c>
      <c r="C23" s="47">
        <f>'[2]NEW GAA'!AT23</f>
        <v>28158</v>
      </c>
      <c r="D23" s="140">
        <f>SUM(B23:C23)</f>
        <v>54817415</v>
      </c>
      <c r="E23" s="85">
        <f>[2]AUTO!BA23</f>
        <v>1493224</v>
      </c>
      <c r="F23" s="85">
        <f>[2]UF!AZ23</f>
        <v>0</v>
      </c>
      <c r="G23" s="85">
        <f>'[2]CONT-RA10717'!B23</f>
        <v>0</v>
      </c>
      <c r="H23" s="85">
        <f>'[2]CONT-RA10717'!AO23</f>
        <v>0</v>
      </c>
      <c r="I23" s="140">
        <f t="shared" si="1"/>
        <v>56310639</v>
      </c>
    </row>
    <row r="24" spans="1:9">
      <c r="A24" s="85" t="s">
        <v>69</v>
      </c>
      <c r="B24" s="20">
        <f>'[2]NEW GAA'!E24</f>
        <v>5362319</v>
      </c>
      <c r="C24" s="47">
        <f>'[2]NEW GAA'!AT24</f>
        <v>0</v>
      </c>
      <c r="D24" s="140">
        <f>SUM(B24:C24)</f>
        <v>5362319</v>
      </c>
      <c r="E24" s="85">
        <f>[2]AUTO!BA24</f>
        <v>63998</v>
      </c>
      <c r="F24" s="85"/>
      <c r="G24" s="85">
        <f>'[2]CONT-RA10717'!B24</f>
        <v>0</v>
      </c>
      <c r="H24" s="85"/>
      <c r="I24" s="140">
        <f t="shared" si="1"/>
        <v>5426317</v>
      </c>
    </row>
    <row r="25" spans="1:9">
      <c r="A25" s="85" t="s">
        <v>216</v>
      </c>
      <c r="B25" s="20">
        <f>'[2]NEW GAA'!E25</f>
        <v>142753180</v>
      </c>
      <c r="C25" s="47">
        <f>'[2]NEW GAA'!AT25</f>
        <v>7710569</v>
      </c>
      <c r="D25" s="140">
        <f>SUM(B25:C25)</f>
        <v>150463749</v>
      </c>
      <c r="E25" s="85">
        <f>[2]AUTO!BA25</f>
        <v>593720</v>
      </c>
      <c r="F25" s="85">
        <f>[2]UF!AZ25</f>
        <v>0</v>
      </c>
      <c r="G25" s="85">
        <f>'[2]CONT-RA10717'!B25</f>
        <v>0</v>
      </c>
      <c r="H25" s="85">
        <f>'[2]SUM-CONT.'!H24</f>
        <v>0</v>
      </c>
      <c r="I25" s="85">
        <f t="shared" si="1"/>
        <v>151057469</v>
      </c>
    </row>
    <row r="26" spans="1:9">
      <c r="A26" s="85" t="s">
        <v>217</v>
      </c>
      <c r="B26" s="20">
        <f>'[2]NEW GAA'!E26</f>
        <v>16869250</v>
      </c>
      <c r="C26" s="47">
        <f>'[2]NEW GAA'!AT26</f>
        <v>173599</v>
      </c>
      <c r="D26" s="140">
        <f>SUM(B26:C26)</f>
        <v>17042849</v>
      </c>
      <c r="E26" s="85">
        <f>[2]AUTO!BA26</f>
        <v>1198195</v>
      </c>
      <c r="F26" s="85">
        <f>[2]UF!AZ26</f>
        <v>0</v>
      </c>
      <c r="G26" s="85">
        <f>'[2]CONT-RA10717'!B26</f>
        <v>0</v>
      </c>
      <c r="H26" s="85">
        <f>'[2]CONT-RA10717'!AO26</f>
        <v>0</v>
      </c>
      <c r="I26" s="85">
        <f t="shared" si="1"/>
        <v>18241044</v>
      </c>
    </row>
    <row r="27" spans="1:9" ht="12" customHeight="1">
      <c r="A27" s="85" t="s">
        <v>218</v>
      </c>
      <c r="B27" s="20">
        <f t="shared" ref="B27:I27" si="5">SUM(B28:B29)</f>
        <v>10543379</v>
      </c>
      <c r="C27" s="47">
        <f t="shared" si="5"/>
        <v>12678</v>
      </c>
      <c r="D27" s="140">
        <f t="shared" si="5"/>
        <v>10556057</v>
      </c>
      <c r="E27" s="85">
        <f t="shared" si="5"/>
        <v>262566</v>
      </c>
      <c r="F27" s="85">
        <f t="shared" si="5"/>
        <v>0</v>
      </c>
      <c r="G27" s="85">
        <f t="shared" si="5"/>
        <v>0</v>
      </c>
      <c r="H27" s="85">
        <f t="shared" si="5"/>
        <v>0</v>
      </c>
      <c r="I27" s="85">
        <f t="shared" si="5"/>
        <v>10818623</v>
      </c>
    </row>
    <row r="28" spans="1:9" hidden="1">
      <c r="A28" s="85" t="s">
        <v>208</v>
      </c>
      <c r="B28" s="20">
        <f>'[2]NEW GAA'!E28</f>
        <v>10543379</v>
      </c>
      <c r="C28" s="47">
        <f>'[2]NEW GAA'!AT28</f>
        <v>12678</v>
      </c>
      <c r="D28" s="140">
        <f>SUM(B28:C28)</f>
        <v>10556057</v>
      </c>
      <c r="E28" s="85">
        <f>[2]AUTO!BA28</f>
        <v>262566</v>
      </c>
      <c r="F28" s="85">
        <f>[2]UF!AZ28</f>
        <v>0</v>
      </c>
      <c r="G28" s="85"/>
      <c r="H28" s="85">
        <f>'[2]CONT-RA10717'!AO28</f>
        <v>0</v>
      </c>
      <c r="I28" s="85">
        <f t="shared" si="1"/>
        <v>10818623</v>
      </c>
    </row>
    <row r="29" spans="1:9" hidden="1">
      <c r="A29" s="85" t="s">
        <v>209</v>
      </c>
      <c r="B29" s="20">
        <f>'[2]NEW GAA'!E29</f>
        <v>0</v>
      </c>
      <c r="C29" s="47">
        <f>'[2]NEW GAA'!AT29</f>
        <v>0</v>
      </c>
      <c r="D29" s="140">
        <f>SUM(B29:C29)</f>
        <v>0</v>
      </c>
      <c r="E29" s="85">
        <f>[2]AUTO!BA29</f>
        <v>0</v>
      </c>
      <c r="F29" s="85">
        <f>[2]UF!AZ29</f>
        <v>0</v>
      </c>
      <c r="G29" s="85"/>
      <c r="H29" s="85">
        <f>'[2]CONT-RA10717'!AO29</f>
        <v>0</v>
      </c>
      <c r="I29" s="85">
        <f t="shared" si="1"/>
        <v>0</v>
      </c>
    </row>
    <row r="30" spans="1:9">
      <c r="A30" s="85" t="s">
        <v>219</v>
      </c>
      <c r="B30" s="20">
        <f>'[2]NEW GAA'!E30</f>
        <v>112243098</v>
      </c>
      <c r="C30" s="47">
        <f>'[2]NEW GAA'!AT30</f>
        <v>11440992</v>
      </c>
      <c r="D30" s="140">
        <f>SUM(B30:C30)</f>
        <v>123684090</v>
      </c>
      <c r="E30" s="85">
        <f>[2]AUTO!BA30</f>
        <v>308630</v>
      </c>
      <c r="F30" s="85">
        <f>[2]UF!AZ30</f>
        <v>0</v>
      </c>
      <c r="G30" s="85">
        <f>'[2]CONT-RA10717'!B30</f>
        <v>9043</v>
      </c>
      <c r="H30" s="85">
        <f>'[2]CONT-RA10717'!AO30</f>
        <v>0</v>
      </c>
      <c r="I30" s="140">
        <f t="shared" si="1"/>
        <v>124001763</v>
      </c>
    </row>
    <row r="31" spans="1:9">
      <c r="A31" s="85" t="s">
        <v>220</v>
      </c>
      <c r="B31" s="20">
        <f t="shared" ref="B31:I31" si="6">SUM(B32:B33)</f>
        <v>622947040</v>
      </c>
      <c r="C31" s="47">
        <f t="shared" si="6"/>
        <v>10230</v>
      </c>
      <c r="D31" s="140">
        <f t="shared" si="6"/>
        <v>622957270</v>
      </c>
      <c r="E31" s="47">
        <f t="shared" si="6"/>
        <v>736447</v>
      </c>
      <c r="F31" s="85">
        <f t="shared" si="6"/>
        <v>0</v>
      </c>
      <c r="G31" s="85">
        <f t="shared" si="6"/>
        <v>0</v>
      </c>
      <c r="H31" s="85">
        <f t="shared" si="6"/>
        <v>0</v>
      </c>
      <c r="I31" s="85">
        <f t="shared" si="6"/>
        <v>623693717</v>
      </c>
    </row>
    <row r="32" spans="1:9" hidden="1">
      <c r="A32" s="85" t="s">
        <v>208</v>
      </c>
      <c r="B32" s="20">
        <f>'[2]NEW GAA'!E32</f>
        <v>395151187</v>
      </c>
      <c r="C32" s="47">
        <f>'[2]NEW GAA'!AT32</f>
        <v>0</v>
      </c>
      <c r="D32" s="140">
        <f t="shared" ref="D32:D48" si="7">SUM(B32:C32)</f>
        <v>395151187</v>
      </c>
      <c r="E32" s="47">
        <f>[2]AUTO!BA32</f>
        <v>148748</v>
      </c>
      <c r="F32" s="85">
        <f>[2]UF!AZ32</f>
        <v>0</v>
      </c>
      <c r="G32" s="85">
        <f>'[2]CONT-RA10717'!B32</f>
        <v>0</v>
      </c>
      <c r="H32" s="85">
        <f>'[2]CONT-RA10717'!AO32</f>
        <v>0</v>
      </c>
      <c r="I32" s="85">
        <f t="shared" si="1"/>
        <v>395299935</v>
      </c>
    </row>
    <row r="33" spans="1:149" hidden="1">
      <c r="A33" s="85" t="s">
        <v>209</v>
      </c>
      <c r="B33" s="20">
        <f>'[2]NEW GAA'!E33</f>
        <v>227795853</v>
      </c>
      <c r="C33" s="47">
        <f>'[2]NEW GAA'!AT33</f>
        <v>10230</v>
      </c>
      <c r="D33" s="140">
        <f t="shared" si="7"/>
        <v>227806083</v>
      </c>
      <c r="E33" s="47">
        <f>[2]AUTO!BA33</f>
        <v>587699</v>
      </c>
      <c r="F33" s="85">
        <f>[2]UF!AZ33</f>
        <v>0</v>
      </c>
      <c r="G33" s="85">
        <f>'[2]CONT-RA10717'!B33</f>
        <v>0</v>
      </c>
      <c r="H33" s="85">
        <f>'[2]CONT-RA10717'!AO33</f>
        <v>0</v>
      </c>
      <c r="I33" s="85">
        <f t="shared" si="1"/>
        <v>228393782</v>
      </c>
    </row>
    <row r="34" spans="1:149">
      <c r="A34" s="85" t="s">
        <v>221</v>
      </c>
      <c r="B34" s="20">
        <f>'[2]NEW GAA'!E34</f>
        <v>20574367</v>
      </c>
      <c r="C34" s="47">
        <f>'[2]NEW GAA'!AT34</f>
        <v>2247</v>
      </c>
      <c r="D34" s="140">
        <f t="shared" si="7"/>
        <v>20576614</v>
      </c>
      <c r="E34" s="47">
        <f>[2]AUTO!BA34</f>
        <v>211045</v>
      </c>
      <c r="F34" s="85">
        <f>[2]UF!AZ34</f>
        <v>0</v>
      </c>
      <c r="G34" s="85"/>
      <c r="H34" s="85">
        <f>'[2]CONT-RA10717'!AO34</f>
        <v>0</v>
      </c>
      <c r="I34" s="85">
        <f t="shared" si="1"/>
        <v>20787659</v>
      </c>
    </row>
    <row r="35" spans="1:149">
      <c r="A35" s="85" t="s">
        <v>222</v>
      </c>
      <c r="B35" s="20">
        <f>'[2]NEW GAA'!E35</f>
        <v>135602214</v>
      </c>
      <c r="C35" s="47">
        <f>'[2]NEW GAA'!AT35</f>
        <v>10113</v>
      </c>
      <c r="D35" s="140">
        <f t="shared" si="7"/>
        <v>135612327</v>
      </c>
      <c r="E35" s="47">
        <f>[2]AUTO!BA35</f>
        <v>122939</v>
      </c>
      <c r="F35" s="85">
        <f>[2]UF!AZ35</f>
        <v>0</v>
      </c>
      <c r="G35" s="85"/>
      <c r="H35" s="85">
        <f>'[2]CONT-RA10717'!AO35</f>
        <v>0</v>
      </c>
      <c r="I35" s="85">
        <f t="shared" si="1"/>
        <v>135735266</v>
      </c>
    </row>
    <row r="36" spans="1:149">
      <c r="A36" s="85" t="s">
        <v>223</v>
      </c>
      <c r="B36" s="20">
        <f>'[2]NEW GAA'!E36</f>
        <v>3324148</v>
      </c>
      <c r="C36" s="47">
        <f>'[2]NEW GAA'!AT36</f>
        <v>0</v>
      </c>
      <c r="D36" s="140">
        <f t="shared" si="7"/>
        <v>3324148</v>
      </c>
      <c r="E36" s="47">
        <f>[2]AUTO!BA36</f>
        <v>35132</v>
      </c>
      <c r="F36" s="85">
        <f>[2]UF!AZ36</f>
        <v>0</v>
      </c>
      <c r="G36" s="85"/>
      <c r="H36" s="85">
        <f>'[2]CONT-RA10717'!AO36</f>
        <v>0</v>
      </c>
      <c r="I36" s="85">
        <f t="shared" si="1"/>
        <v>3359280</v>
      </c>
    </row>
    <row r="37" spans="1:149">
      <c r="A37" s="85" t="s">
        <v>224</v>
      </c>
      <c r="B37" s="20">
        <f>'[2]NEW GAA'!E37</f>
        <v>4949480</v>
      </c>
      <c r="C37" s="47">
        <f>'[2]NEW GAA'!AT37</f>
        <v>802</v>
      </c>
      <c r="D37" s="140">
        <f t="shared" si="7"/>
        <v>4950282</v>
      </c>
      <c r="E37" s="47">
        <f>[2]AUTO!BA37</f>
        <v>140590</v>
      </c>
      <c r="F37" s="85">
        <f>[2]UF!AZ37</f>
        <v>0</v>
      </c>
      <c r="G37" s="85"/>
      <c r="H37" s="85">
        <f>'[2]CONT-RA10717'!AO37</f>
        <v>0</v>
      </c>
      <c r="I37" s="85">
        <f t="shared" si="1"/>
        <v>5090872</v>
      </c>
    </row>
    <row r="38" spans="1:149">
      <c r="A38" s="85" t="s">
        <v>225</v>
      </c>
      <c r="B38" s="20">
        <f>'[2]NEW GAA'!E38</f>
        <v>66146525</v>
      </c>
      <c r="C38" s="47">
        <f>'[2]NEW GAA'!AT38</f>
        <v>201548</v>
      </c>
      <c r="D38" s="140">
        <f t="shared" si="7"/>
        <v>66348073</v>
      </c>
      <c r="E38" s="47">
        <f>[2]AUTO!BA38</f>
        <v>921385</v>
      </c>
      <c r="F38" s="85">
        <f>[2]UF!AZ38</f>
        <v>0</v>
      </c>
      <c r="G38" s="85">
        <f>'[2]CONT-RA10717'!B38</f>
        <v>0</v>
      </c>
      <c r="H38" s="85">
        <f>'[2]CONT-RA10717'!AO38</f>
        <v>0</v>
      </c>
      <c r="I38" s="85">
        <f t="shared" si="1"/>
        <v>67269458</v>
      </c>
    </row>
    <row r="39" spans="1:149">
      <c r="A39" s="85" t="s">
        <v>226</v>
      </c>
      <c r="B39" s="20">
        <f>'[2]NEW GAA'!E39</f>
        <v>8710043</v>
      </c>
      <c r="C39" s="47">
        <f>'[2]NEW GAA'!AT39</f>
        <v>502</v>
      </c>
      <c r="D39" s="140">
        <f t="shared" si="7"/>
        <v>8710545</v>
      </c>
      <c r="E39" s="47">
        <f>[2]AUTO!BA39</f>
        <v>171283</v>
      </c>
      <c r="F39" s="85">
        <f>[2]UF!AZ39</f>
        <v>0</v>
      </c>
      <c r="G39" s="85">
        <f>'[2]CONT-RA10717'!B39</f>
        <v>0</v>
      </c>
      <c r="H39" s="85">
        <f>'[2]CONT-RA10717'!AO39</f>
        <v>0</v>
      </c>
      <c r="I39" s="85">
        <f t="shared" si="1"/>
        <v>8881828</v>
      </c>
    </row>
    <row r="40" spans="1:149">
      <c r="A40" s="85" t="s">
        <v>227</v>
      </c>
      <c r="B40" s="20">
        <f>'[2]NEW GAA'!E40</f>
        <v>1263236</v>
      </c>
      <c r="C40" s="47">
        <f>'[2]NEW GAA'!AT40</f>
        <v>965</v>
      </c>
      <c r="D40" s="140">
        <f t="shared" si="7"/>
        <v>1264201</v>
      </c>
      <c r="E40" s="47">
        <f>[2]AUTO!BA40</f>
        <v>53556</v>
      </c>
      <c r="F40" s="85">
        <f>[2]UF!AZ40</f>
        <v>0</v>
      </c>
      <c r="G40" s="85"/>
      <c r="H40" s="85">
        <f>'[2]CONT-RA10717'!AO40</f>
        <v>0</v>
      </c>
      <c r="I40" s="85">
        <f t="shared" si="1"/>
        <v>1317757</v>
      </c>
    </row>
    <row r="41" spans="1:149">
      <c r="A41" s="85" t="s">
        <v>228</v>
      </c>
      <c r="B41" s="20">
        <f>'[2]NEW GAA'!E41</f>
        <v>30349371</v>
      </c>
      <c r="C41" s="47">
        <f>'[2]NEW GAA'!AT41</f>
        <v>38550</v>
      </c>
      <c r="D41" s="140">
        <f t="shared" si="7"/>
        <v>30387921</v>
      </c>
      <c r="E41" s="47">
        <f>[2]AUTO!BA41</f>
        <v>250777</v>
      </c>
      <c r="F41" s="85">
        <f>[2]UF!AZ41</f>
        <v>0</v>
      </c>
      <c r="G41" s="85">
        <f>'[2]CONT-RA10717'!B41</f>
        <v>0</v>
      </c>
      <c r="H41" s="85">
        <f>'[2]CONT-RA10717'!AO41</f>
        <v>0</v>
      </c>
      <c r="I41" s="85">
        <f t="shared" si="1"/>
        <v>30638698</v>
      </c>
    </row>
    <row r="42" spans="1:149">
      <c r="A42" s="85" t="s">
        <v>229</v>
      </c>
      <c r="B42" s="20">
        <f>'[2]NEW GAA'!E42</f>
        <v>3609</v>
      </c>
      <c r="C42" s="47">
        <f>'[2]NEW GAA'!AT42</f>
        <v>0</v>
      </c>
      <c r="D42" s="140">
        <f t="shared" si="7"/>
        <v>3609</v>
      </c>
      <c r="E42" s="47">
        <f>[2]AUTO!BA42</f>
        <v>254</v>
      </c>
      <c r="F42" s="85">
        <f>[2]UF!AZ42</f>
        <v>0</v>
      </c>
      <c r="G42" s="85"/>
      <c r="H42" s="85">
        <f>'[2]CONT-RA10717'!AO42</f>
        <v>0</v>
      </c>
      <c r="I42" s="85">
        <f t="shared" si="1"/>
        <v>3863</v>
      </c>
    </row>
    <row r="43" spans="1:149">
      <c r="A43" s="85" t="s">
        <v>230</v>
      </c>
      <c r="B43" s="20">
        <f>'[2]NEW GAA'!E43</f>
        <v>33513663</v>
      </c>
      <c r="C43" s="47">
        <f>'[2]NEW GAA'!AT43</f>
        <v>49368</v>
      </c>
      <c r="D43" s="140">
        <f t="shared" si="7"/>
        <v>33563031</v>
      </c>
      <c r="E43" s="47">
        <f>[2]AUTO!BA43</f>
        <v>990962</v>
      </c>
      <c r="F43" s="85">
        <f>[2]UF!AZ43</f>
        <v>0</v>
      </c>
      <c r="G43" s="85"/>
      <c r="H43" s="85">
        <f>'[2]CONT-RA10717'!AO43</f>
        <v>0</v>
      </c>
      <c r="I43" s="85">
        <f t="shared" si="1"/>
        <v>34553993</v>
      </c>
    </row>
    <row r="44" spans="1:149">
      <c r="A44" s="85" t="s">
        <v>231</v>
      </c>
      <c r="B44" s="20">
        <f>'[2]NEW GAA'!E44</f>
        <v>1481288</v>
      </c>
      <c r="C44" s="47">
        <f>'[2]NEW GAA'!AT44</f>
        <v>153</v>
      </c>
      <c r="D44" s="140">
        <f t="shared" si="7"/>
        <v>1481441</v>
      </c>
      <c r="E44" s="47">
        <f>[2]AUTO!BA44</f>
        <v>97004</v>
      </c>
      <c r="F44" s="85">
        <f>[2]UF!AZ44</f>
        <v>0</v>
      </c>
      <c r="G44" s="85"/>
      <c r="H44" s="85">
        <f>'[2]CONT-RA10717'!AO44</f>
        <v>0</v>
      </c>
      <c r="I44" s="85">
        <f t="shared" si="1"/>
        <v>1578445</v>
      </c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61"/>
      <c r="CK44" s="261"/>
      <c r="CL44" s="261"/>
      <c r="CM44" s="261"/>
      <c r="CN44" s="261"/>
      <c r="CO44" s="261"/>
      <c r="CP44" s="261"/>
      <c r="CQ44" s="261"/>
      <c r="CR44" s="261"/>
      <c r="CS44" s="261"/>
      <c r="CT44" s="261"/>
      <c r="CU44" s="261"/>
      <c r="CV44" s="261"/>
      <c r="CW44" s="261"/>
      <c r="CX44" s="261"/>
      <c r="CY44" s="261"/>
      <c r="CZ44" s="261"/>
      <c r="DA44" s="261"/>
      <c r="DB44" s="261"/>
      <c r="DC44" s="261"/>
      <c r="DD44" s="261"/>
      <c r="DE44" s="261"/>
      <c r="DF44" s="261"/>
      <c r="DG44" s="261"/>
      <c r="DH44" s="261"/>
      <c r="DI44" s="261"/>
      <c r="DJ44" s="261"/>
      <c r="DK44" s="261"/>
      <c r="DL44" s="261"/>
      <c r="DM44" s="261"/>
      <c r="DN44" s="261"/>
      <c r="DO44" s="261"/>
      <c r="DP44" s="261"/>
      <c r="DQ44" s="261"/>
      <c r="DR44" s="261"/>
      <c r="DS44" s="261"/>
      <c r="DT44" s="261"/>
      <c r="DU44" s="261"/>
      <c r="DV44" s="261"/>
      <c r="DW44" s="261"/>
      <c r="DX44" s="261"/>
      <c r="DY44" s="261"/>
      <c r="DZ44" s="261"/>
      <c r="EA44" s="261"/>
      <c r="EB44" s="261"/>
      <c r="EC44" s="261"/>
      <c r="ED44" s="261"/>
      <c r="EE44" s="261"/>
      <c r="EF44" s="261"/>
      <c r="EG44" s="261"/>
      <c r="EH44" s="261"/>
      <c r="EI44" s="261"/>
      <c r="EJ44" s="261"/>
      <c r="EK44" s="261"/>
      <c r="EL44" s="261"/>
      <c r="EM44" s="261"/>
      <c r="EN44" s="261"/>
      <c r="EO44" s="261"/>
      <c r="EP44" s="261"/>
      <c r="EQ44" s="261"/>
      <c r="ER44" s="261"/>
      <c r="ES44" s="261"/>
    </row>
    <row r="45" spans="1:149">
      <c r="A45" s="85" t="s">
        <v>232</v>
      </c>
      <c r="B45" s="20">
        <f>'[2]NEW GAA'!E45</f>
        <v>10764683</v>
      </c>
      <c r="C45" s="47">
        <f>'[2]NEW GAA'!AT45</f>
        <v>4721</v>
      </c>
      <c r="D45" s="140">
        <f t="shared" si="7"/>
        <v>10769404</v>
      </c>
      <c r="E45" s="47">
        <f>[2]AUTO!BA45</f>
        <v>924232</v>
      </c>
      <c r="F45" s="85">
        <f>[2]UF!AZ45</f>
        <v>0</v>
      </c>
      <c r="G45" s="85"/>
      <c r="H45" s="85">
        <f>'[2]CONT-RA10717'!AO45</f>
        <v>0</v>
      </c>
      <c r="I45" s="85">
        <f t="shared" si="1"/>
        <v>11693636</v>
      </c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</row>
    <row r="46" spans="1:149">
      <c r="A46" s="85" t="s">
        <v>233</v>
      </c>
      <c r="B46" s="20">
        <f>'[2]NEW GAA'!E46</f>
        <v>15906381</v>
      </c>
      <c r="C46" s="47">
        <f>'[2]NEW GAA'!AT46</f>
        <v>6679</v>
      </c>
      <c r="D46" s="140">
        <f t="shared" si="7"/>
        <v>15913060</v>
      </c>
      <c r="E46" s="47">
        <f>[2]AUTO!BA46</f>
        <v>219013</v>
      </c>
      <c r="F46" s="85">
        <f>[2]UF!AZ46</f>
        <v>0</v>
      </c>
      <c r="G46" s="85"/>
      <c r="H46" s="85">
        <f>'[2]CONT-RA10717'!AO46</f>
        <v>0</v>
      </c>
      <c r="I46" s="85">
        <f t="shared" si="1"/>
        <v>16132073</v>
      </c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</row>
    <row r="47" spans="1:149">
      <c r="A47" s="85" t="s">
        <v>234</v>
      </c>
      <c r="B47" s="20">
        <f>'[2]NEW GAA'!E47</f>
        <v>2646206</v>
      </c>
      <c r="C47" s="47">
        <f>'[2]NEW GAA'!AT47</f>
        <v>1630</v>
      </c>
      <c r="D47" s="140">
        <f t="shared" si="7"/>
        <v>2647836</v>
      </c>
      <c r="E47" s="47">
        <f>[2]AUTO!BA47</f>
        <v>91084</v>
      </c>
      <c r="F47" s="85">
        <f>[2]UF!AZ47</f>
        <v>0</v>
      </c>
      <c r="G47" s="85"/>
      <c r="H47" s="85">
        <f>'[2]CONT-RA10717'!AO47</f>
        <v>0</v>
      </c>
      <c r="I47" s="85">
        <f t="shared" si="1"/>
        <v>2738920</v>
      </c>
    </row>
    <row r="48" spans="1:149">
      <c r="A48" s="85" t="s">
        <v>235</v>
      </c>
      <c r="B48" s="20">
        <f>'[2]NEW GAA'!E48</f>
        <v>689948</v>
      </c>
      <c r="C48" s="47">
        <f>'[2]NEW GAA'!AT48</f>
        <v>0</v>
      </c>
      <c r="D48" s="140">
        <f t="shared" si="7"/>
        <v>689948</v>
      </c>
      <c r="E48" s="47">
        <f>[2]AUTO!BA48</f>
        <v>26104</v>
      </c>
      <c r="F48" s="85">
        <f>[2]UF!AZ48</f>
        <v>0</v>
      </c>
      <c r="G48" s="85"/>
      <c r="H48" s="85">
        <f>'[2]CONT-RA10717'!AO48</f>
        <v>0</v>
      </c>
      <c r="I48" s="85">
        <f t="shared" si="1"/>
        <v>716052</v>
      </c>
    </row>
    <row r="49" spans="1:9" hidden="1">
      <c r="A49" s="85"/>
      <c r="B49" s="20"/>
      <c r="C49" s="47"/>
      <c r="D49" s="140"/>
      <c r="E49" s="47"/>
      <c r="F49" s="85"/>
      <c r="G49" s="85"/>
      <c r="H49" s="85"/>
      <c r="I49" s="85">
        <f t="shared" si="1"/>
        <v>0</v>
      </c>
    </row>
    <row r="50" spans="1:9" ht="14.25" customHeight="1">
      <c r="A50" s="85" t="s">
        <v>236</v>
      </c>
      <c r="B50" s="52">
        <f t="shared" ref="B50:I50" si="8">SUM(B51:B54)+SUM(B57:B70)+SUM(B75:B91)</f>
        <v>63432564</v>
      </c>
      <c r="C50" s="262">
        <f t="shared" si="8"/>
        <v>35662</v>
      </c>
      <c r="D50" s="263">
        <f t="shared" si="8"/>
        <v>63468226</v>
      </c>
      <c r="E50" s="262">
        <f t="shared" si="8"/>
        <v>2580199</v>
      </c>
      <c r="F50" s="51">
        <f t="shared" si="8"/>
        <v>0</v>
      </c>
      <c r="G50" s="51">
        <f t="shared" si="8"/>
        <v>0</v>
      </c>
      <c r="H50" s="51">
        <f t="shared" si="8"/>
        <v>0</v>
      </c>
      <c r="I50" s="264">
        <f t="shared" si="8"/>
        <v>66048425</v>
      </c>
    </row>
    <row r="51" spans="1:9">
      <c r="A51" s="85" t="s">
        <v>91</v>
      </c>
      <c r="B51" s="20">
        <f>'[2]NEW GAA'!E51</f>
        <v>75057</v>
      </c>
      <c r="C51" s="47">
        <f>'[2]NEW GAA'!AT51</f>
        <v>0</v>
      </c>
      <c r="D51" s="140">
        <f>SUM(B51:C51)</f>
        <v>75057</v>
      </c>
      <c r="E51" s="47">
        <f>[2]AUTO!BA51</f>
        <v>0</v>
      </c>
      <c r="F51" s="85">
        <f>[2]UF!AZ51</f>
        <v>0</v>
      </c>
      <c r="G51" s="85"/>
      <c r="H51" s="85">
        <f>'[2]CONT-RA10717'!AO51</f>
        <v>0</v>
      </c>
      <c r="I51" s="85">
        <f t="shared" si="1"/>
        <v>75057</v>
      </c>
    </row>
    <row r="52" spans="1:9">
      <c r="A52" s="85" t="s">
        <v>92</v>
      </c>
      <c r="B52" s="20">
        <f>'[2]NEW GAA'!E52</f>
        <v>163544</v>
      </c>
      <c r="C52" s="47">
        <f>'[2]NEW GAA'!AT52</f>
        <v>0</v>
      </c>
      <c r="D52" s="140">
        <f>SUM(B52:C52)</f>
        <v>163544</v>
      </c>
      <c r="E52" s="47">
        <f>[2]AUTO!BA52</f>
        <v>2773</v>
      </c>
      <c r="F52" s="85">
        <f>[2]UF!AZ52</f>
        <v>0</v>
      </c>
      <c r="G52" s="85"/>
      <c r="H52" s="85">
        <f>'[2]CONT-RA10717'!AO52</f>
        <v>0</v>
      </c>
      <c r="I52" s="85">
        <f t="shared" si="1"/>
        <v>166317</v>
      </c>
    </row>
    <row r="53" spans="1:9">
      <c r="A53" s="85" t="s">
        <v>93</v>
      </c>
      <c r="B53" s="20">
        <f>'[2]NEW GAA'!E53</f>
        <v>82429</v>
      </c>
      <c r="C53" s="47">
        <f>'[2]NEW GAA'!AT53</f>
        <v>0</v>
      </c>
      <c r="D53" s="140">
        <f>SUM(B53:C53)</f>
        <v>82429</v>
      </c>
      <c r="E53" s="47">
        <f>[2]AUTO!BA53</f>
        <v>2784</v>
      </c>
      <c r="F53" s="85">
        <f>[2]UF!AZ53</f>
        <v>0</v>
      </c>
      <c r="G53" s="85"/>
      <c r="H53" s="85">
        <f>'[2]CONT-RA10717'!AO53</f>
        <v>0</v>
      </c>
      <c r="I53" s="85">
        <f t="shared" si="1"/>
        <v>85213</v>
      </c>
    </row>
    <row r="54" spans="1:9">
      <c r="A54" s="85" t="s">
        <v>94</v>
      </c>
      <c r="B54" s="20">
        <f>+B55+B56</f>
        <v>46356801</v>
      </c>
      <c r="C54" s="47">
        <f t="shared" ref="C54:I54" si="9">+C55+C56</f>
        <v>1048</v>
      </c>
      <c r="D54" s="140">
        <f t="shared" si="9"/>
        <v>46357849</v>
      </c>
      <c r="E54" s="47">
        <f t="shared" si="9"/>
        <v>1107757</v>
      </c>
      <c r="F54" s="85">
        <f t="shared" si="9"/>
        <v>0</v>
      </c>
      <c r="G54" s="85">
        <f t="shared" si="9"/>
        <v>0</v>
      </c>
      <c r="H54" s="85">
        <f t="shared" si="9"/>
        <v>0</v>
      </c>
      <c r="I54" s="85">
        <f t="shared" si="9"/>
        <v>47465606</v>
      </c>
    </row>
    <row r="55" spans="1:9" hidden="1">
      <c r="A55" s="85" t="s">
        <v>95</v>
      </c>
      <c r="B55" s="20">
        <f>'[2]NEW GAA'!E55</f>
        <v>46039223</v>
      </c>
      <c r="C55" s="47">
        <f>'[2]NEW GAA'!AT55</f>
        <v>0</v>
      </c>
      <c r="D55" s="140">
        <f>SUM(B55:C55)</f>
        <v>46039223</v>
      </c>
      <c r="E55" s="47">
        <f>[2]AUTO!BA55</f>
        <v>1086222</v>
      </c>
      <c r="F55" s="85">
        <f>[2]UF!AZ55</f>
        <v>0</v>
      </c>
      <c r="G55" s="85"/>
      <c r="H55" s="85">
        <f>'[2]CONT-RA10717'!AO55</f>
        <v>0</v>
      </c>
      <c r="I55" s="85">
        <f t="shared" si="1"/>
        <v>47125445</v>
      </c>
    </row>
    <row r="56" spans="1:9" hidden="1">
      <c r="A56" s="85" t="s">
        <v>96</v>
      </c>
      <c r="B56" s="20">
        <f>'[2]NEW GAA'!E56</f>
        <v>317578</v>
      </c>
      <c r="C56" s="47">
        <f>'[2]NEW GAA'!AT56</f>
        <v>1048</v>
      </c>
      <c r="D56" s="140">
        <f>SUM(B56:C56)</f>
        <v>318626</v>
      </c>
      <c r="E56" s="47">
        <f>[2]AUTO!BA56</f>
        <v>21535</v>
      </c>
      <c r="F56" s="85">
        <f>[2]UF!AZ56</f>
        <v>0</v>
      </c>
      <c r="G56" s="85"/>
      <c r="H56" s="85">
        <f>'[2]CONT-RA10717'!AO56</f>
        <v>0</v>
      </c>
      <c r="I56" s="85">
        <f t="shared" si="1"/>
        <v>340161</v>
      </c>
    </row>
    <row r="57" spans="1:9">
      <c r="A57" s="85" t="s">
        <v>97</v>
      </c>
      <c r="B57" s="20">
        <f>'[2]NEW GAA'!E57</f>
        <v>76167</v>
      </c>
      <c r="C57" s="47">
        <f>'[2]NEW GAA'!AT57</f>
        <v>0</v>
      </c>
      <c r="D57" s="140">
        <f>SUM(B57:C57)</f>
        <v>76167</v>
      </c>
      <c r="E57" s="47">
        <f>[2]AUTO!BA57</f>
        <v>3653</v>
      </c>
      <c r="F57" s="85">
        <f>[2]UF!AZ57</f>
        <v>0</v>
      </c>
      <c r="G57" s="85"/>
      <c r="H57" s="85">
        <f>'[2]CONT-RA10717'!AO57</f>
        <v>0</v>
      </c>
      <c r="I57" s="85">
        <f t="shared" si="1"/>
        <v>79820</v>
      </c>
    </row>
    <row r="58" spans="1:9">
      <c r="A58" s="85" t="s">
        <v>98</v>
      </c>
      <c r="B58" s="20">
        <f>'[2]NEW GAA'!E58</f>
        <v>466610</v>
      </c>
      <c r="C58" s="47">
        <f>'[2]NEW GAA'!AT58</f>
        <v>0</v>
      </c>
      <c r="D58" s="140">
        <f>SUM(B58:C58)</f>
        <v>466610</v>
      </c>
      <c r="E58" s="47">
        <f>[2]AUTO!BA58</f>
        <v>29086</v>
      </c>
      <c r="F58" s="85"/>
      <c r="G58" s="85"/>
      <c r="H58" s="85"/>
      <c r="I58" s="85">
        <f t="shared" si="1"/>
        <v>495696</v>
      </c>
    </row>
    <row r="59" spans="1:9">
      <c r="A59" s="85" t="s">
        <v>99</v>
      </c>
      <c r="B59" s="20">
        <f>'[2]NEW GAA'!E59</f>
        <v>150927</v>
      </c>
      <c r="C59" s="47">
        <f>'[2]NEW GAA'!AT59</f>
        <v>0</v>
      </c>
      <c r="D59" s="140">
        <f>SUM(B59:C59)</f>
        <v>150927</v>
      </c>
      <c r="E59" s="47">
        <f>[2]AUTO!BA59</f>
        <v>4337</v>
      </c>
      <c r="F59" s="85">
        <f>[2]UF!AZ59</f>
        <v>0</v>
      </c>
      <c r="G59" s="85"/>
      <c r="H59" s="85">
        <f>'[2]CONT-RA10717'!AO59</f>
        <v>0</v>
      </c>
      <c r="I59" s="85">
        <f t="shared" si="1"/>
        <v>155264</v>
      </c>
    </row>
    <row r="60" spans="1:9">
      <c r="A60" s="85" t="s">
        <v>100</v>
      </c>
      <c r="B60" s="20">
        <f>'[2]NEW GAA'!E60</f>
        <v>380242</v>
      </c>
      <c r="C60" s="47">
        <f>'[2]NEW GAA'!AT60</f>
        <v>8252</v>
      </c>
      <c r="D60" s="140">
        <f t="shared" ref="D60:D69" si="10">SUM(B60:C60)</f>
        <v>388494</v>
      </c>
      <c r="E60" s="47">
        <f>[2]AUTO!BA60</f>
        <v>14047</v>
      </c>
      <c r="F60" s="85">
        <f>[2]UF!AZ60</f>
        <v>0</v>
      </c>
      <c r="G60" s="85"/>
      <c r="H60" s="85">
        <f>'[2]CONT-RA10717'!AO60</f>
        <v>0</v>
      </c>
      <c r="I60" s="85">
        <f t="shared" ref="I60:I69" si="11">SUM(D60:H60)</f>
        <v>402541</v>
      </c>
    </row>
    <row r="61" spans="1:9">
      <c r="A61" s="85" t="s">
        <v>101</v>
      </c>
      <c r="B61" s="20">
        <f>'[2]NEW GAA'!E61</f>
        <v>100562</v>
      </c>
      <c r="C61" s="47">
        <f>'[2]NEW GAA'!AT61</f>
        <v>0</v>
      </c>
      <c r="D61" s="140">
        <f>SUM(B61:C61)</f>
        <v>100562</v>
      </c>
      <c r="E61" s="47">
        <f>[2]AUTO!BA61</f>
        <v>9737</v>
      </c>
      <c r="F61" s="85">
        <f>[2]UF!AZ61</f>
        <v>0</v>
      </c>
      <c r="G61" s="85"/>
      <c r="H61" s="85">
        <f>'[2]CONT-RA10717'!AO61</f>
        <v>0</v>
      </c>
      <c r="I61" s="85">
        <f>SUM(D61:H61)</f>
        <v>110299</v>
      </c>
    </row>
    <row r="62" spans="1:9">
      <c r="A62" s="85" t="s">
        <v>102</v>
      </c>
      <c r="B62" s="20">
        <f>'[2]NEW GAA'!E62</f>
        <v>119186</v>
      </c>
      <c r="C62" s="47">
        <f>'[2]NEW GAA'!AT62</f>
        <v>0</v>
      </c>
      <c r="D62" s="140">
        <f t="shared" si="10"/>
        <v>119186</v>
      </c>
      <c r="E62" s="47">
        <f>[2]AUTO!BA62</f>
        <v>4450</v>
      </c>
      <c r="F62" s="85">
        <f>[2]UF!AZ62</f>
        <v>0</v>
      </c>
      <c r="G62" s="85"/>
      <c r="H62" s="85">
        <f>'[2]CONT-RA10717'!AO62</f>
        <v>0</v>
      </c>
      <c r="I62" s="85">
        <f t="shared" si="11"/>
        <v>123636</v>
      </c>
    </row>
    <row r="63" spans="1:9">
      <c r="A63" s="85" t="s">
        <v>103</v>
      </c>
      <c r="B63" s="20">
        <f>'[2]NEW GAA'!E63</f>
        <v>91066</v>
      </c>
      <c r="C63" s="47">
        <f>'[2]NEW GAA'!AT63</f>
        <v>0</v>
      </c>
      <c r="D63" s="140">
        <f t="shared" si="10"/>
        <v>91066</v>
      </c>
      <c r="E63" s="47">
        <f>[2]AUTO!BA63</f>
        <v>6376</v>
      </c>
      <c r="F63" s="85">
        <f>[2]UF!AZ63</f>
        <v>0</v>
      </c>
      <c r="G63" s="85"/>
      <c r="H63" s="85">
        <f>'[2]CONT-RA10717'!AO63</f>
        <v>0</v>
      </c>
      <c r="I63" s="85">
        <f t="shared" si="11"/>
        <v>97442</v>
      </c>
    </row>
    <row r="64" spans="1:9" ht="13.5" customHeight="1">
      <c r="A64" s="85" t="s">
        <v>104</v>
      </c>
      <c r="B64" s="20">
        <f>'[2]NEW GAA'!E64</f>
        <v>150757</v>
      </c>
      <c r="C64" s="47">
        <f>'[2]NEW GAA'!AT64</f>
        <v>0</v>
      </c>
      <c r="D64" s="140">
        <f t="shared" si="10"/>
        <v>150757</v>
      </c>
      <c r="E64" s="47">
        <f>[2]AUTO!BA64</f>
        <v>5848</v>
      </c>
      <c r="F64" s="85">
        <f>[2]UF!AZ64</f>
        <v>0</v>
      </c>
      <c r="G64" s="85"/>
      <c r="H64" s="85">
        <f>'[2]CONT-RA10717'!AO64</f>
        <v>0</v>
      </c>
      <c r="I64" s="85">
        <f t="shared" si="11"/>
        <v>156605</v>
      </c>
    </row>
    <row r="65" spans="1:9">
      <c r="A65" s="85" t="s">
        <v>105</v>
      </c>
      <c r="B65" s="20">
        <f>'[2]NEW GAA'!E65</f>
        <v>239202</v>
      </c>
      <c r="C65" s="47">
        <f>'[2]NEW GAA'!AT65</f>
        <v>1625</v>
      </c>
      <c r="D65" s="140">
        <f t="shared" si="10"/>
        <v>240827</v>
      </c>
      <c r="E65" s="47">
        <f>[2]AUTO!BA65</f>
        <v>302015</v>
      </c>
      <c r="F65" s="85">
        <f>[2]UF!AZ65</f>
        <v>0</v>
      </c>
      <c r="G65" s="85"/>
      <c r="H65" s="85">
        <f>'[2]CONT-RA10717'!AO65</f>
        <v>0</v>
      </c>
      <c r="I65" s="85">
        <f t="shared" si="11"/>
        <v>542842</v>
      </c>
    </row>
    <row r="66" spans="1:9">
      <c r="A66" s="85" t="s">
        <v>106</v>
      </c>
      <c r="B66" s="20">
        <f>'[2]NEW GAA'!E66</f>
        <v>148932</v>
      </c>
      <c r="C66" s="47">
        <f>'[2]NEW GAA'!AT66</f>
        <v>0</v>
      </c>
      <c r="D66" s="140">
        <f t="shared" si="10"/>
        <v>148932</v>
      </c>
      <c r="E66" s="47">
        <f>[2]AUTO!BA66</f>
        <v>3899</v>
      </c>
      <c r="F66" s="85">
        <f>[2]UF!AZ66</f>
        <v>0</v>
      </c>
      <c r="G66" s="85"/>
      <c r="H66" s="85">
        <f>'[2]CONT-RA10717'!AO66</f>
        <v>0</v>
      </c>
      <c r="I66" s="85">
        <f t="shared" si="11"/>
        <v>152831</v>
      </c>
    </row>
    <row r="67" spans="1:9">
      <c r="A67" s="85" t="s">
        <v>107</v>
      </c>
      <c r="B67" s="20">
        <f>'[2]NEW GAA'!E67</f>
        <v>169637</v>
      </c>
      <c r="C67" s="47">
        <f>'[2]NEW GAA'!AT67</f>
        <v>0</v>
      </c>
      <c r="D67" s="140">
        <f t="shared" si="10"/>
        <v>169637</v>
      </c>
      <c r="E67" s="47">
        <f>[2]AUTO!BA67</f>
        <v>5294</v>
      </c>
      <c r="F67" s="85">
        <f>[2]UF!AZ67</f>
        <v>0</v>
      </c>
      <c r="G67" s="85"/>
      <c r="H67" s="85">
        <f>'[2]CONT-RA10717'!AO67</f>
        <v>0</v>
      </c>
      <c r="I67" s="85">
        <f t="shared" si="11"/>
        <v>174931</v>
      </c>
    </row>
    <row r="68" spans="1:9">
      <c r="A68" s="85" t="s">
        <v>108</v>
      </c>
      <c r="B68" s="20">
        <f>'[2]NEW GAA'!E68</f>
        <v>28732</v>
      </c>
      <c r="C68" s="47">
        <f>'[2]NEW GAA'!AT68</f>
        <v>0</v>
      </c>
      <c r="D68" s="140">
        <f t="shared" si="10"/>
        <v>28732</v>
      </c>
      <c r="E68" s="47">
        <f>[2]AUTO!BA68</f>
        <v>29150</v>
      </c>
      <c r="F68" s="85">
        <f>[2]UF!AZ68</f>
        <v>0</v>
      </c>
      <c r="G68" s="85"/>
      <c r="H68" s="85">
        <f>'[2]CONT-RA10717'!AO68</f>
        <v>0</v>
      </c>
      <c r="I68" s="85">
        <f t="shared" si="11"/>
        <v>57882</v>
      </c>
    </row>
    <row r="69" spans="1:9">
      <c r="A69" s="85" t="s">
        <v>109</v>
      </c>
      <c r="B69" s="20">
        <f>'[2]NEW GAA'!E69</f>
        <v>223677</v>
      </c>
      <c r="C69" s="47">
        <f>'[2]NEW GAA'!AT69</f>
        <v>0</v>
      </c>
      <c r="D69" s="140">
        <f t="shared" si="10"/>
        <v>223677</v>
      </c>
      <c r="E69" s="47">
        <f>[2]AUTO!BA69</f>
        <v>3737</v>
      </c>
      <c r="F69" s="85">
        <f>[2]UF!AZ69</f>
        <v>0</v>
      </c>
      <c r="G69" s="85"/>
      <c r="H69" s="85">
        <f>'[2]CONT-RA10717'!AO69</f>
        <v>0</v>
      </c>
      <c r="I69" s="85">
        <f t="shared" si="11"/>
        <v>227414</v>
      </c>
    </row>
    <row r="70" spans="1:9">
      <c r="A70" s="150" t="s">
        <v>110</v>
      </c>
      <c r="B70" s="86">
        <f t="shared" ref="B70:G70" si="12">SUM(B71:B74)</f>
        <v>1185644</v>
      </c>
      <c r="C70" s="265">
        <f t="shared" si="12"/>
        <v>0</v>
      </c>
      <c r="D70" s="202">
        <f t="shared" si="12"/>
        <v>1185644</v>
      </c>
      <c r="E70" s="265">
        <f t="shared" si="12"/>
        <v>606614</v>
      </c>
      <c r="F70" s="266">
        <f t="shared" si="12"/>
        <v>0</v>
      </c>
      <c r="G70" s="266">
        <f t="shared" si="12"/>
        <v>0</v>
      </c>
      <c r="H70" s="266"/>
      <c r="I70" s="266">
        <f t="shared" si="1"/>
        <v>1792258</v>
      </c>
    </row>
    <row r="71" spans="1:9">
      <c r="A71" s="150" t="s">
        <v>111</v>
      </c>
      <c r="B71" s="20">
        <f>'[2]NEW GAA'!E71</f>
        <v>21960</v>
      </c>
      <c r="C71" s="47">
        <f>'[2]NEW GAA'!AT71</f>
        <v>0</v>
      </c>
      <c r="D71" s="140">
        <f t="shared" ref="D71:D93" si="13">SUM(B71:C71)</f>
        <v>21960</v>
      </c>
      <c r="E71" s="47">
        <f>[2]AUTO!BA71</f>
        <v>590438</v>
      </c>
      <c r="F71" s="85">
        <f>[2]UF!AZ71</f>
        <v>0</v>
      </c>
      <c r="G71" s="85">
        <f>'[2]CONT-RA10717'!B71</f>
        <v>0</v>
      </c>
      <c r="H71" s="85">
        <f>'[2]CONT-RA10717'!AO71</f>
        <v>0</v>
      </c>
      <c r="I71" s="85">
        <f t="shared" si="1"/>
        <v>612398</v>
      </c>
    </row>
    <row r="72" spans="1:9">
      <c r="A72" s="150" t="s">
        <v>112</v>
      </c>
      <c r="B72" s="20">
        <f>'[2]NEW GAA'!E72</f>
        <v>404005</v>
      </c>
      <c r="C72" s="47">
        <f>'[2]NEW GAA'!AT72</f>
        <v>0</v>
      </c>
      <c r="D72" s="140">
        <f t="shared" si="13"/>
        <v>404005</v>
      </c>
      <c r="E72" s="47">
        <f>[2]AUTO!BA72</f>
        <v>5937</v>
      </c>
      <c r="F72" s="85">
        <f>[2]UF!AZ72</f>
        <v>0</v>
      </c>
      <c r="G72" s="85"/>
      <c r="H72" s="85">
        <f>'[2]CONT-RA10717'!AO72</f>
        <v>0</v>
      </c>
      <c r="I72" s="85">
        <f t="shared" si="1"/>
        <v>409942</v>
      </c>
    </row>
    <row r="73" spans="1:9">
      <c r="A73" s="150" t="s">
        <v>113</v>
      </c>
      <c r="B73" s="20">
        <f>'[2]NEW GAA'!E73</f>
        <v>329595</v>
      </c>
      <c r="C73" s="47">
        <f>'[2]NEW GAA'!AT73</f>
        <v>0</v>
      </c>
      <c r="D73" s="140">
        <f t="shared" si="13"/>
        <v>329595</v>
      </c>
      <c r="E73" s="47">
        <f>[2]AUTO!BA73</f>
        <v>5632</v>
      </c>
      <c r="F73" s="85">
        <f>[2]UF!AZ73</f>
        <v>0</v>
      </c>
      <c r="G73" s="85"/>
      <c r="H73" s="85">
        <f>'[2]CONT-RA10717'!AO73</f>
        <v>0</v>
      </c>
      <c r="I73" s="85">
        <f t="shared" si="1"/>
        <v>335227</v>
      </c>
    </row>
    <row r="74" spans="1:9">
      <c r="A74" s="150" t="s">
        <v>114</v>
      </c>
      <c r="B74" s="20">
        <f>'[2]NEW GAA'!E74</f>
        <v>430084</v>
      </c>
      <c r="C74" s="47">
        <f>'[2]NEW GAA'!AT74</f>
        <v>0</v>
      </c>
      <c r="D74" s="140">
        <f t="shared" si="13"/>
        <v>430084</v>
      </c>
      <c r="E74" s="47">
        <f>[2]AUTO!BA74</f>
        <v>4607</v>
      </c>
      <c r="F74" s="85">
        <f>[2]UF!AZ74</f>
        <v>0</v>
      </c>
      <c r="G74" s="85"/>
      <c r="H74" s="85">
        <f>'[2]CONT-RA10717'!AO74</f>
        <v>0</v>
      </c>
      <c r="I74" s="85">
        <f t="shared" si="1"/>
        <v>434691</v>
      </c>
    </row>
    <row r="75" spans="1:9">
      <c r="A75" s="150" t="s">
        <v>115</v>
      </c>
      <c r="B75" s="20">
        <f>'[2]NEW GAA'!E75</f>
        <v>907562</v>
      </c>
      <c r="C75" s="47">
        <f>'[2]NEW GAA'!AT75</f>
        <v>13375</v>
      </c>
      <c r="D75" s="140">
        <f t="shared" si="13"/>
        <v>920937</v>
      </c>
      <c r="E75" s="47">
        <f>[2]AUTO!BA75</f>
        <v>55424</v>
      </c>
      <c r="F75" s="85">
        <f>[2]UF!AZ75</f>
        <v>0</v>
      </c>
      <c r="G75" s="85"/>
      <c r="H75" s="85">
        <f>'[2]CONT-RA10717'!AO75</f>
        <v>0</v>
      </c>
      <c r="I75" s="85">
        <f t="shared" ref="I75:I90" si="14">SUM(D75:H75)</f>
        <v>976361</v>
      </c>
    </row>
    <row r="76" spans="1:9">
      <c r="A76" s="150" t="s">
        <v>116</v>
      </c>
      <c r="B76" s="20">
        <f>'[2]NEW GAA'!E76</f>
        <v>508719</v>
      </c>
      <c r="C76" s="47">
        <f>'[2]NEW GAA'!AT76</f>
        <v>5764</v>
      </c>
      <c r="D76" s="140">
        <f t="shared" si="13"/>
        <v>514483</v>
      </c>
      <c r="E76" s="47">
        <f>[2]AUTO!BA76</f>
        <v>38796</v>
      </c>
      <c r="F76" s="85">
        <f>[2]UF!AZ76</f>
        <v>0</v>
      </c>
      <c r="G76" s="85"/>
      <c r="H76" s="85">
        <f>'[2]CONT-RA10717'!AO76</f>
        <v>0</v>
      </c>
      <c r="I76" s="85">
        <f t="shared" si="14"/>
        <v>553279</v>
      </c>
    </row>
    <row r="77" spans="1:9">
      <c r="A77" s="150" t="s">
        <v>117</v>
      </c>
      <c r="B77" s="20">
        <f>'[2]NEW GAA'!E77</f>
        <v>718327</v>
      </c>
      <c r="C77" s="47">
        <f>'[2]NEW GAA'!AT77</f>
        <v>2268</v>
      </c>
      <c r="D77" s="140">
        <f t="shared" si="13"/>
        <v>720595</v>
      </c>
      <c r="E77" s="47">
        <f>[2]AUTO!BA77</f>
        <v>45042</v>
      </c>
      <c r="F77" s="85">
        <f>[2]UF!AZ77</f>
        <v>0</v>
      </c>
      <c r="G77" s="85"/>
      <c r="H77" s="85">
        <f>'[2]CONT-RA10717'!AO77</f>
        <v>0</v>
      </c>
      <c r="I77" s="85">
        <f t="shared" si="14"/>
        <v>765637</v>
      </c>
    </row>
    <row r="78" spans="1:9">
      <c r="A78" s="150" t="s">
        <v>118</v>
      </c>
      <c r="B78" s="20">
        <f>'[2]NEW GAA'!E78</f>
        <v>179808</v>
      </c>
      <c r="C78" s="47">
        <f>'[2]NEW GAA'!AT78</f>
        <v>0</v>
      </c>
      <c r="D78" s="140">
        <f t="shared" si="13"/>
        <v>179808</v>
      </c>
      <c r="E78" s="47">
        <f>[2]AUTO!BA78</f>
        <v>6523</v>
      </c>
      <c r="F78" s="85">
        <f>[2]UF!AZ78</f>
        <v>0</v>
      </c>
      <c r="G78" s="85"/>
      <c r="H78" s="85">
        <f>'[2]CONT-RA10717'!AO78</f>
        <v>0</v>
      </c>
      <c r="I78" s="85">
        <f t="shared" si="14"/>
        <v>186331</v>
      </c>
    </row>
    <row r="79" spans="1:9">
      <c r="A79" s="150" t="s">
        <v>119</v>
      </c>
      <c r="B79" s="20">
        <f>'[2]NEW GAA'!E79</f>
        <v>144867</v>
      </c>
      <c r="C79" s="47">
        <f>'[2]NEW GAA'!AT79</f>
        <v>0</v>
      </c>
      <c r="D79" s="140">
        <f t="shared" si="13"/>
        <v>144867</v>
      </c>
      <c r="E79" s="47">
        <f>[2]AUTO!BA79</f>
        <v>3791</v>
      </c>
      <c r="F79" s="85">
        <f>[2]UF!AZ79</f>
        <v>0</v>
      </c>
      <c r="G79" s="85"/>
      <c r="H79" s="85">
        <f>'[2]CONT-RA10717'!AO79</f>
        <v>0</v>
      </c>
      <c r="I79" s="85">
        <f t="shared" si="14"/>
        <v>148658</v>
      </c>
    </row>
    <row r="80" spans="1:9">
      <c r="A80" s="150" t="s">
        <v>120</v>
      </c>
      <c r="B80" s="20">
        <f>'[2]NEW GAA'!E80</f>
        <v>755107</v>
      </c>
      <c r="C80" s="47">
        <f>'[2]NEW GAA'!AT80</f>
        <v>0</v>
      </c>
      <c r="D80" s="140">
        <f t="shared" si="13"/>
        <v>755107</v>
      </c>
      <c r="E80" s="47">
        <f>[2]AUTO!BA80</f>
        <v>0</v>
      </c>
      <c r="F80" s="85">
        <f>[2]UF!AZ80</f>
        <v>0</v>
      </c>
      <c r="G80" s="85"/>
      <c r="H80" s="85">
        <f>'[2]CONT-RA10717'!AO80</f>
        <v>0</v>
      </c>
      <c r="I80" s="85">
        <f t="shared" si="14"/>
        <v>755107</v>
      </c>
    </row>
    <row r="81" spans="1:9">
      <c r="A81" s="150" t="s">
        <v>237</v>
      </c>
      <c r="B81" s="20">
        <f>'[2]NEW GAA'!E81</f>
        <v>57040</v>
      </c>
      <c r="C81" s="47">
        <f>'[2]NEW GAA'!AT81</f>
        <v>0</v>
      </c>
      <c r="D81" s="140">
        <f t="shared" si="13"/>
        <v>57040</v>
      </c>
      <c r="E81" s="47">
        <f>[2]AUTO!BA81</f>
        <v>3084</v>
      </c>
      <c r="F81" s="85">
        <f>[2]UF!AZ81</f>
        <v>0</v>
      </c>
      <c r="G81" s="85"/>
      <c r="H81" s="85">
        <f>'[2]CONT-RA10717'!AO81</f>
        <v>0</v>
      </c>
      <c r="I81" s="85">
        <f t="shared" si="14"/>
        <v>60124</v>
      </c>
    </row>
    <row r="82" spans="1:9">
      <c r="A82" s="150" t="s">
        <v>123</v>
      </c>
      <c r="B82" s="20">
        <f>'[2]NEW GAA'!E82</f>
        <v>230772</v>
      </c>
      <c r="C82" s="47">
        <f>'[2]NEW GAA'!AT82</f>
        <v>0</v>
      </c>
      <c r="D82" s="140">
        <f t="shared" si="13"/>
        <v>230772</v>
      </c>
      <c r="E82" s="47">
        <f>[2]AUTO!BA82</f>
        <v>1385</v>
      </c>
      <c r="F82" s="85">
        <f>[2]UF!AZ82</f>
        <v>0</v>
      </c>
      <c r="G82" s="85"/>
      <c r="H82" s="85">
        <f>'[2]CONT-RA10717'!AO82</f>
        <v>0</v>
      </c>
      <c r="I82" s="85">
        <f t="shared" si="14"/>
        <v>232157</v>
      </c>
    </row>
    <row r="83" spans="1:9">
      <c r="A83" s="150" t="s">
        <v>125</v>
      </c>
      <c r="B83" s="20">
        <f>'[2]NEW GAA'!E83</f>
        <v>91815</v>
      </c>
      <c r="C83" s="47">
        <f>'[2]NEW GAA'!AT83</f>
        <v>0</v>
      </c>
      <c r="D83" s="140">
        <f t="shared" si="13"/>
        <v>91815</v>
      </c>
      <c r="E83" s="47">
        <f>[2]AUTO!BA83</f>
        <v>3014</v>
      </c>
      <c r="F83" s="85">
        <f>[2]UF!AZ83</f>
        <v>0</v>
      </c>
      <c r="G83" s="85"/>
      <c r="H83" s="85">
        <f>'[2]CONT-RA10717'!AO83</f>
        <v>0</v>
      </c>
      <c r="I83" s="85">
        <f t="shared" si="14"/>
        <v>94829</v>
      </c>
    </row>
    <row r="84" spans="1:9">
      <c r="A84" s="150" t="s">
        <v>127</v>
      </c>
      <c r="B84" s="20">
        <f>'[2]NEW GAA'!E84</f>
        <v>402266</v>
      </c>
      <c r="C84" s="47">
        <f>'[2]NEW GAA'!AT84</f>
        <v>0</v>
      </c>
      <c r="D84" s="140">
        <f t="shared" si="13"/>
        <v>402266</v>
      </c>
      <c r="E84" s="47">
        <f>[2]AUTO!BA84</f>
        <v>13188</v>
      </c>
      <c r="F84" s="85">
        <f>[2]UF!AZ84</f>
        <v>0</v>
      </c>
      <c r="G84" s="85"/>
      <c r="H84" s="85">
        <f>'[2]CONT-RA10717'!AO84</f>
        <v>0</v>
      </c>
      <c r="I84" s="85">
        <f t="shared" si="14"/>
        <v>415454</v>
      </c>
    </row>
    <row r="85" spans="1:9">
      <c r="A85" s="150" t="s">
        <v>129</v>
      </c>
      <c r="B85" s="20">
        <f>'[2]NEW GAA'!E85</f>
        <v>1375172</v>
      </c>
      <c r="C85" s="47">
        <f>'[2]NEW GAA'!AT85</f>
        <v>790</v>
      </c>
      <c r="D85" s="140">
        <f t="shared" si="13"/>
        <v>1375962</v>
      </c>
      <c r="E85" s="47">
        <f>[2]AUTO!BA85</f>
        <v>73503</v>
      </c>
      <c r="F85" s="85">
        <f>[2]UF!AZ85</f>
        <v>0</v>
      </c>
      <c r="G85" s="85"/>
      <c r="H85" s="85">
        <f>'[2]CONT-RA10717'!AO85</f>
        <v>0</v>
      </c>
      <c r="I85" s="85">
        <f t="shared" si="14"/>
        <v>1449465</v>
      </c>
    </row>
    <row r="86" spans="1:9" s="267" customFormat="1">
      <c r="A86" s="150" t="s">
        <v>131</v>
      </c>
      <c r="B86" s="20">
        <f>'[2]NEW GAA'!E86</f>
        <v>191602</v>
      </c>
      <c r="C86" s="47">
        <f>'[2]NEW GAA'!AT86</f>
        <v>0</v>
      </c>
      <c r="D86" s="140">
        <f t="shared" si="13"/>
        <v>191602</v>
      </c>
      <c r="E86" s="47">
        <f>[2]AUTO!BA86</f>
        <v>3129</v>
      </c>
      <c r="F86" s="85">
        <f>[2]UF!AZ86</f>
        <v>0</v>
      </c>
      <c r="G86" s="85"/>
      <c r="H86" s="85">
        <f>'[2]CONT-RA10717'!AO86</f>
        <v>0</v>
      </c>
      <c r="I86" s="85">
        <f t="shared" si="14"/>
        <v>194731</v>
      </c>
    </row>
    <row r="87" spans="1:9">
      <c r="A87" s="150" t="s">
        <v>133</v>
      </c>
      <c r="B87" s="20">
        <f>'[2]NEW GAA'!E87</f>
        <v>197992</v>
      </c>
      <c r="C87" s="47">
        <f>'[2]NEW GAA'!AT87</f>
        <v>0</v>
      </c>
      <c r="D87" s="140">
        <f t="shared" si="13"/>
        <v>197992</v>
      </c>
      <c r="E87" s="47">
        <f>[2]AUTO!BA87</f>
        <v>5226</v>
      </c>
      <c r="F87" s="85">
        <f>[2]UF!AZ87</f>
        <v>0</v>
      </c>
      <c r="G87" s="85"/>
      <c r="H87" s="85">
        <f>'[2]CONT-RA10717'!AO87</f>
        <v>0</v>
      </c>
      <c r="I87" s="85">
        <f t="shared" si="14"/>
        <v>203218</v>
      </c>
    </row>
    <row r="88" spans="1:9">
      <c r="A88" s="150" t="s">
        <v>135</v>
      </c>
      <c r="B88" s="20">
        <f>'[2]NEW GAA'!E88</f>
        <v>167739</v>
      </c>
      <c r="C88" s="47">
        <f>'[2]NEW GAA'!AT88</f>
        <v>0</v>
      </c>
      <c r="D88" s="140">
        <f t="shared" si="13"/>
        <v>167739</v>
      </c>
      <c r="E88" s="47">
        <f>[2]AUTO!BA88</f>
        <v>7343</v>
      </c>
      <c r="F88" s="85">
        <f>[2]UF!AZ88</f>
        <v>0</v>
      </c>
      <c r="G88" s="85"/>
      <c r="H88" s="85">
        <f>'[2]CONT-RA10717'!AO88</f>
        <v>0</v>
      </c>
      <c r="I88" s="85">
        <f t="shared" si="14"/>
        <v>175082</v>
      </c>
    </row>
    <row r="89" spans="1:9" ht="13.5" customHeight="1">
      <c r="A89" s="150" t="s">
        <v>137</v>
      </c>
      <c r="B89" s="20">
        <f>'[2]NEW GAA'!E89</f>
        <v>80976</v>
      </c>
      <c r="C89" s="47">
        <f>'[2]NEW GAA'!AT89</f>
        <v>2540</v>
      </c>
      <c r="D89" s="140">
        <f t="shared" si="13"/>
        <v>83516</v>
      </c>
      <c r="E89" s="47">
        <f>[2]AUTO!BA89</f>
        <v>3059</v>
      </c>
      <c r="F89" s="85">
        <f>[2]UF!AZ89</f>
        <v>0</v>
      </c>
      <c r="G89" s="85"/>
      <c r="H89" s="85">
        <f>'[2]CONT-RA10717'!AO89</f>
        <v>0</v>
      </c>
      <c r="I89" s="85">
        <f t="shared" si="14"/>
        <v>86575</v>
      </c>
    </row>
    <row r="90" spans="1:9">
      <c r="A90" s="150" t="s">
        <v>139</v>
      </c>
      <c r="B90" s="20">
        <f>'[2]NEW GAA'!E90</f>
        <v>544864</v>
      </c>
      <c r="C90" s="47">
        <f>'[2]NEW GAA'!AT90</f>
        <v>0</v>
      </c>
      <c r="D90" s="140">
        <f t="shared" si="13"/>
        <v>544864</v>
      </c>
      <c r="E90" s="47">
        <f>[2]AUTO!BA90</f>
        <v>19152</v>
      </c>
      <c r="F90" s="85">
        <f>[2]UF!AZ90</f>
        <v>0</v>
      </c>
      <c r="G90" s="85"/>
      <c r="H90" s="85">
        <f>'[2]CONT-RA10717'!AO90</f>
        <v>0</v>
      </c>
      <c r="I90" s="85">
        <f t="shared" si="14"/>
        <v>564016</v>
      </c>
    </row>
    <row r="91" spans="1:9">
      <c r="A91" s="248" t="s">
        <v>141</v>
      </c>
      <c r="B91" s="20">
        <f>SUM(B92:B93)</f>
        <v>6668764</v>
      </c>
      <c r="C91" s="47">
        <f t="shared" ref="C91:I91" si="15">SUM(C92:C93)</f>
        <v>0</v>
      </c>
      <c r="D91" s="140">
        <f t="shared" si="15"/>
        <v>6668764</v>
      </c>
      <c r="E91" s="47">
        <f t="shared" si="15"/>
        <v>156983</v>
      </c>
      <c r="F91" s="85">
        <f t="shared" si="15"/>
        <v>0</v>
      </c>
      <c r="G91" s="85">
        <f t="shared" si="15"/>
        <v>0</v>
      </c>
      <c r="H91" s="85">
        <f t="shared" si="15"/>
        <v>0</v>
      </c>
      <c r="I91" s="85">
        <f t="shared" si="15"/>
        <v>6825747</v>
      </c>
    </row>
    <row r="92" spans="1:9" hidden="1">
      <c r="A92" s="248" t="s">
        <v>142</v>
      </c>
      <c r="B92" s="20">
        <f>'[2]NEW GAA'!E92</f>
        <v>4087663</v>
      </c>
      <c r="C92" s="47">
        <f>'[2]NEW GAA'!AT92</f>
        <v>0</v>
      </c>
      <c r="D92" s="140">
        <f t="shared" si="13"/>
        <v>4087663</v>
      </c>
      <c r="E92" s="47">
        <f>[2]AUTO!BA92</f>
        <v>15600</v>
      </c>
      <c r="F92" s="85"/>
      <c r="G92" s="85">
        <f>'[2]CONT-RA10717'!B92</f>
        <v>0</v>
      </c>
      <c r="H92" s="85">
        <f>'[2]CONT-RA10717'!AO92</f>
        <v>0</v>
      </c>
      <c r="I92" s="85">
        <f t="shared" ref="I92:I99" si="16">SUM(D92:H92)</f>
        <v>4103263</v>
      </c>
    </row>
    <row r="93" spans="1:9" hidden="1">
      <c r="A93" s="248" t="s">
        <v>143</v>
      </c>
      <c r="B93" s="20">
        <f>'[2]NEW GAA'!E93</f>
        <v>2581101</v>
      </c>
      <c r="C93" s="47">
        <f>'[2]NEW GAA'!AT93</f>
        <v>0</v>
      </c>
      <c r="D93" s="140">
        <f t="shared" si="13"/>
        <v>2581101</v>
      </c>
      <c r="E93" s="47">
        <f>[2]AUTO!BA93</f>
        <v>141383</v>
      </c>
      <c r="F93" s="85"/>
      <c r="G93" s="85"/>
      <c r="H93" s="85"/>
      <c r="I93" s="85">
        <f t="shared" si="16"/>
        <v>2722484</v>
      </c>
    </row>
    <row r="94" spans="1:9" ht="14.25" customHeight="1">
      <c r="A94" s="85" t="s">
        <v>238</v>
      </c>
      <c r="B94" s="20"/>
      <c r="C94" s="47">
        <f>'[2]NEW GAA'!AT95</f>
        <v>15410169</v>
      </c>
      <c r="D94" s="140">
        <f t="shared" ref="D94:D99" si="17">SUM(B94:C94)</f>
        <v>15410169</v>
      </c>
      <c r="E94" s="47">
        <f>[2]AUTO!BA95</f>
        <v>0</v>
      </c>
      <c r="F94" s="85">
        <f>[2]UF!AZ95</f>
        <v>0</v>
      </c>
      <c r="G94" s="85"/>
      <c r="H94" s="85">
        <f>'[2]CONT-RA10717'!AO95</f>
        <v>0</v>
      </c>
      <c r="I94" s="85">
        <f t="shared" si="16"/>
        <v>15410169</v>
      </c>
    </row>
    <row r="95" spans="1:9" ht="15" customHeight="1">
      <c r="A95" s="250" t="s">
        <v>239</v>
      </c>
      <c r="B95" s="20"/>
      <c r="C95" s="47">
        <f>SUM(C96:C97)</f>
        <v>2198</v>
      </c>
      <c r="D95" s="268">
        <f t="shared" si="17"/>
        <v>2198</v>
      </c>
      <c r="E95" s="269">
        <f>SUM(E96:E97)</f>
        <v>522748165</v>
      </c>
      <c r="F95" s="250">
        <f>SUM(F96:F97)</f>
        <v>0</v>
      </c>
      <c r="G95" s="250">
        <f>SUM(G96:G97)</f>
        <v>0</v>
      </c>
      <c r="H95" s="250">
        <f>SUM(H96:H97)</f>
        <v>0</v>
      </c>
      <c r="I95" s="250">
        <f t="shared" si="16"/>
        <v>522750363</v>
      </c>
    </row>
    <row r="96" spans="1:9" ht="14.25" hidden="1" customHeight="1">
      <c r="A96" s="250" t="s">
        <v>240</v>
      </c>
      <c r="B96" s="20">
        <f>'[2]NEW GAA'!E97</f>
        <v>0</v>
      </c>
      <c r="C96" s="47">
        <f>'[2]NEW GAA'!AT97</f>
        <v>2198</v>
      </c>
      <c r="D96" s="140">
        <f t="shared" si="17"/>
        <v>2198</v>
      </c>
      <c r="E96" s="47">
        <f>[2]AUTO!BA97</f>
        <v>522748165</v>
      </c>
      <c r="F96" s="85">
        <f>[2]UF!AZ97</f>
        <v>0</v>
      </c>
      <c r="G96" s="85"/>
      <c r="H96" s="85">
        <f>'[2]CONT-RA10717'!AO97</f>
        <v>0</v>
      </c>
      <c r="I96" s="85">
        <f t="shared" si="16"/>
        <v>522750363</v>
      </c>
    </row>
    <row r="97" spans="1:9" ht="14.25" hidden="1" customHeight="1">
      <c r="A97" s="250" t="s">
        <v>241</v>
      </c>
      <c r="B97" s="20">
        <f>'[2]NEW GAA'!E98</f>
        <v>0</v>
      </c>
      <c r="C97" s="47">
        <f>'[2]NEW GAA'!AT98</f>
        <v>0</v>
      </c>
      <c r="D97" s="140">
        <f t="shared" si="17"/>
        <v>0</v>
      </c>
      <c r="E97" s="47">
        <f>[2]AUTO!BA98</f>
        <v>0</v>
      </c>
      <c r="F97" s="85">
        <f>[2]UF!AZ98</f>
        <v>0</v>
      </c>
      <c r="G97" s="85"/>
      <c r="H97" s="85">
        <f>'[2]CONT-RA10717'!AO98</f>
        <v>0</v>
      </c>
      <c r="I97" s="85">
        <f t="shared" si="16"/>
        <v>0</v>
      </c>
    </row>
    <row r="98" spans="1:9" ht="15.75" customHeight="1">
      <c r="A98" s="85" t="s">
        <v>242</v>
      </c>
      <c r="B98" s="20">
        <f>'[2]NEW GAA'!E99</f>
        <v>0</v>
      </c>
      <c r="C98" s="47">
        <f>'[2]NEW GAA'!AT99</f>
        <v>3335185</v>
      </c>
      <c r="D98" s="140">
        <f t="shared" si="17"/>
        <v>3335185</v>
      </c>
      <c r="E98" s="47">
        <f>[2]AUTO!BA99</f>
        <v>4138</v>
      </c>
      <c r="F98" s="85">
        <f>[2]UF!AZ99</f>
        <v>0</v>
      </c>
      <c r="G98" s="85"/>
      <c r="H98" s="85">
        <f>'[2]CONT-RA10717'!H99</f>
        <v>0</v>
      </c>
      <c r="I98" s="85">
        <f t="shared" si="16"/>
        <v>3339323</v>
      </c>
    </row>
    <row r="99" spans="1:9" ht="15" customHeight="1">
      <c r="A99" s="248" t="s">
        <v>252</v>
      </c>
      <c r="B99" s="20">
        <f>'[2]NEW GAA'!E100</f>
        <v>0</v>
      </c>
      <c r="C99" s="47">
        <f>'[2]NEW GAA'!AT100</f>
        <v>0</v>
      </c>
      <c r="D99" s="140">
        <f t="shared" si="17"/>
        <v>0</v>
      </c>
      <c r="E99" s="47">
        <f>[2]AUTO!BA100</f>
        <v>354010000</v>
      </c>
      <c r="F99" s="85"/>
      <c r="G99" s="85">
        <f>'[2]CONT-RA10717'!AP100</f>
        <v>0</v>
      </c>
      <c r="H99" s="85"/>
      <c r="I99" s="85">
        <f t="shared" si="16"/>
        <v>354010000</v>
      </c>
    </row>
    <row r="100" spans="1:9" ht="14.25" hidden="1" customHeight="1">
      <c r="A100" s="270"/>
      <c r="B100" s="20"/>
      <c r="C100" s="47"/>
      <c r="D100" s="140"/>
      <c r="E100" s="47"/>
      <c r="F100" s="85"/>
      <c r="G100" s="85"/>
      <c r="H100" s="85"/>
      <c r="I100" s="85"/>
    </row>
    <row r="101" spans="1:9" ht="21" customHeight="1" thickBot="1">
      <c r="A101" s="381" t="s">
        <v>39</v>
      </c>
      <c r="B101" s="382">
        <f t="shared" ref="B101:I101" si="18">SUM(B7:B13)+SUM(B16:B21)+SUM(B24:B27)+SUM(B30:B31)+SUM(B34:B50)+B95+B99+B94+B98</f>
        <v>2004566848</v>
      </c>
      <c r="C101" s="382">
        <f t="shared" si="18"/>
        <v>38578644</v>
      </c>
      <c r="D101" s="382">
        <f t="shared" si="18"/>
        <v>2043145492</v>
      </c>
      <c r="E101" s="382">
        <f>SUM(E7:E13)+SUM(E16:E21)+SUM(E24:E27)+SUM(E30:E31)+SUM(E34:E50)+E95+E99+E94+E98</f>
        <v>923668466</v>
      </c>
      <c r="F101" s="383">
        <f t="shared" si="18"/>
        <v>0</v>
      </c>
      <c r="G101" s="383">
        <f t="shared" si="18"/>
        <v>9043</v>
      </c>
      <c r="H101" s="383">
        <f t="shared" si="18"/>
        <v>0</v>
      </c>
      <c r="I101" s="383">
        <f t="shared" si="18"/>
        <v>2966823001</v>
      </c>
    </row>
    <row r="102" spans="1:9" ht="13.5" thickTop="1">
      <c r="B102" s="237"/>
      <c r="D102" s="238"/>
      <c r="G102" s="271"/>
      <c r="H102" s="271"/>
    </row>
    <row r="103" spans="1:9">
      <c r="B103" s="237"/>
      <c r="G103" s="272"/>
      <c r="H103" s="272"/>
    </row>
    <row r="104" spans="1:9">
      <c r="B104" s="237"/>
    </row>
    <row r="105" spans="1:9">
      <c r="B105" s="237"/>
    </row>
    <row r="106" spans="1:9">
      <c r="B106" s="237"/>
    </row>
    <row r="107" spans="1:9">
      <c r="B107" s="237"/>
    </row>
    <row r="108" spans="1:9">
      <c r="B108" s="237"/>
    </row>
    <row r="109" spans="1:9">
      <c r="B109" s="237"/>
    </row>
    <row r="110" spans="1:9">
      <c r="B110" s="237"/>
    </row>
    <row r="111" spans="1:9">
      <c r="B111" s="237"/>
    </row>
    <row r="112" spans="1:9">
      <c r="B112" s="237"/>
    </row>
    <row r="113" spans="2:2">
      <c r="B113" s="237"/>
    </row>
    <row r="114" spans="2:2">
      <c r="B114" s="237"/>
    </row>
    <row r="115" spans="2:2">
      <c r="B115" s="237"/>
    </row>
    <row r="116" spans="2:2">
      <c r="B116" s="237"/>
    </row>
    <row r="117" spans="2:2">
      <c r="B117" s="237"/>
    </row>
    <row r="118" spans="2:2">
      <c r="B118" s="237"/>
    </row>
    <row r="119" spans="2:2">
      <c r="B119" s="237"/>
    </row>
    <row r="120" spans="2:2">
      <c r="B120" s="237"/>
    </row>
    <row r="121" spans="2:2">
      <c r="B121" s="237"/>
    </row>
    <row r="122" spans="2:2">
      <c r="B122" s="237"/>
    </row>
    <row r="123" spans="2:2">
      <c r="B123" s="237"/>
    </row>
    <row r="124" spans="2:2">
      <c r="B124" s="237"/>
    </row>
    <row r="125" spans="2:2">
      <c r="B125" s="237"/>
    </row>
    <row r="126" spans="2:2">
      <c r="B126" s="237"/>
    </row>
    <row r="127" spans="2:2">
      <c r="B127" s="237"/>
    </row>
    <row r="128" spans="2:2">
      <c r="B128" s="237"/>
    </row>
    <row r="129" spans="2:2">
      <c r="B129" s="237"/>
    </row>
    <row r="130" spans="2:2">
      <c r="B130" s="237"/>
    </row>
    <row r="131" spans="2:2">
      <c r="B131" s="237"/>
    </row>
    <row r="132" spans="2:2">
      <c r="B132" s="237"/>
    </row>
    <row r="133" spans="2:2">
      <c r="B133" s="237"/>
    </row>
    <row r="134" spans="2:2">
      <c r="B134" s="237"/>
    </row>
    <row r="135" spans="2:2">
      <c r="B135" s="237"/>
    </row>
    <row r="136" spans="2:2">
      <c r="B136" s="237"/>
    </row>
    <row r="137" spans="2:2">
      <c r="B137" s="237"/>
    </row>
    <row r="138" spans="2:2">
      <c r="B138" s="237"/>
    </row>
    <row r="139" spans="2:2">
      <c r="B139" s="237"/>
    </row>
    <row r="140" spans="2:2">
      <c r="B140" s="237"/>
    </row>
    <row r="141" spans="2:2">
      <c r="B141" s="237"/>
    </row>
    <row r="142" spans="2:2">
      <c r="B142" s="237"/>
    </row>
    <row r="143" spans="2:2">
      <c r="B143" s="237"/>
    </row>
    <row r="144" spans="2:2">
      <c r="B144" s="237"/>
    </row>
    <row r="145" spans="2:2">
      <c r="B145" s="237"/>
    </row>
    <row r="146" spans="2:2">
      <c r="B146" s="237"/>
    </row>
    <row r="147" spans="2:2">
      <c r="B147" s="237"/>
    </row>
    <row r="148" spans="2:2">
      <c r="B148" s="237"/>
    </row>
    <row r="149" spans="2:2">
      <c r="B149" s="237"/>
    </row>
    <row r="150" spans="2:2">
      <c r="B150" s="237"/>
    </row>
    <row r="151" spans="2:2">
      <c r="B151" s="237"/>
    </row>
    <row r="152" spans="2:2">
      <c r="B152" s="237"/>
    </row>
    <row r="153" spans="2:2">
      <c r="B153" s="237"/>
    </row>
    <row r="154" spans="2:2">
      <c r="B154" s="237"/>
    </row>
    <row r="155" spans="2:2">
      <c r="B155" s="237"/>
    </row>
    <row r="156" spans="2:2">
      <c r="B156" s="237"/>
    </row>
    <row r="157" spans="2:2">
      <c r="B157" s="237"/>
    </row>
    <row r="158" spans="2:2">
      <c r="B158" s="237"/>
    </row>
    <row r="159" spans="2:2">
      <c r="B159" s="237"/>
    </row>
    <row r="160" spans="2:2">
      <c r="B160" s="237"/>
    </row>
    <row r="161" spans="2:2">
      <c r="B161" s="237"/>
    </row>
    <row r="162" spans="2:2">
      <c r="B162" s="237"/>
    </row>
    <row r="163" spans="2:2">
      <c r="B163" s="237"/>
    </row>
    <row r="164" spans="2:2">
      <c r="B164" s="237"/>
    </row>
    <row r="165" spans="2:2">
      <c r="B165" s="237"/>
    </row>
    <row r="166" spans="2:2">
      <c r="B166" s="237"/>
    </row>
    <row r="167" spans="2:2">
      <c r="B167" s="237"/>
    </row>
    <row r="168" spans="2:2">
      <c r="B168" s="237"/>
    </row>
    <row r="169" spans="2:2">
      <c r="B169" s="237"/>
    </row>
    <row r="170" spans="2:2">
      <c r="B170" s="237"/>
    </row>
    <row r="171" spans="2:2">
      <c r="B171" s="237"/>
    </row>
    <row r="172" spans="2:2">
      <c r="B172" s="237"/>
    </row>
    <row r="173" spans="2:2">
      <c r="B173" s="237"/>
    </row>
    <row r="174" spans="2:2">
      <c r="B174" s="237"/>
    </row>
    <row r="175" spans="2:2">
      <c r="B175" s="237"/>
    </row>
    <row r="176" spans="2:2">
      <c r="B176" s="237"/>
    </row>
    <row r="177" spans="2:2">
      <c r="B177" s="237"/>
    </row>
    <row r="178" spans="2:2">
      <c r="B178" s="237"/>
    </row>
    <row r="179" spans="2:2">
      <c r="B179" s="237"/>
    </row>
    <row r="180" spans="2:2">
      <c r="B180" s="237"/>
    </row>
    <row r="181" spans="2:2">
      <c r="B181" s="237"/>
    </row>
    <row r="182" spans="2:2">
      <c r="B182" s="237"/>
    </row>
    <row r="183" spans="2:2">
      <c r="B183" s="237"/>
    </row>
    <row r="184" spans="2:2">
      <c r="B184" s="237"/>
    </row>
    <row r="185" spans="2:2">
      <c r="B185" s="237"/>
    </row>
    <row r="186" spans="2:2">
      <c r="B186" s="237"/>
    </row>
    <row r="187" spans="2:2">
      <c r="B187" s="237"/>
    </row>
    <row r="188" spans="2:2">
      <c r="B188" s="237"/>
    </row>
    <row r="189" spans="2:2">
      <c r="B189" s="237"/>
    </row>
    <row r="190" spans="2:2">
      <c r="B190" s="237"/>
    </row>
    <row r="191" spans="2:2">
      <c r="B191" s="237"/>
    </row>
    <row r="192" spans="2:2">
      <c r="B192" s="237"/>
    </row>
    <row r="193" spans="2:2">
      <c r="B193" s="237"/>
    </row>
    <row r="194" spans="2:2">
      <c r="B194" s="237"/>
    </row>
    <row r="195" spans="2:2">
      <c r="B195" s="237"/>
    </row>
    <row r="196" spans="2:2">
      <c r="B196" s="237"/>
    </row>
    <row r="197" spans="2:2">
      <c r="B197" s="237"/>
    </row>
    <row r="198" spans="2:2">
      <c r="B198" s="237"/>
    </row>
    <row r="199" spans="2:2">
      <c r="B199" s="237"/>
    </row>
    <row r="200" spans="2:2">
      <c r="B200" s="237"/>
    </row>
    <row r="201" spans="2:2">
      <c r="B201" s="237"/>
    </row>
    <row r="202" spans="2:2">
      <c r="B202" s="237"/>
    </row>
    <row r="203" spans="2:2">
      <c r="B203" s="237"/>
    </row>
    <row r="204" spans="2:2">
      <c r="B204" s="237"/>
    </row>
    <row r="205" spans="2:2">
      <c r="B205" s="237"/>
    </row>
    <row r="206" spans="2:2">
      <c r="B206" s="237"/>
    </row>
    <row r="207" spans="2:2">
      <c r="B207" s="237"/>
    </row>
    <row r="208" spans="2:2">
      <c r="B208" s="237"/>
    </row>
    <row r="209" spans="2:2">
      <c r="B209" s="237"/>
    </row>
    <row r="210" spans="2:2">
      <c r="B210" s="237"/>
    </row>
    <row r="211" spans="2:2">
      <c r="B211" s="237"/>
    </row>
    <row r="212" spans="2:2">
      <c r="B212" s="237"/>
    </row>
    <row r="213" spans="2:2">
      <c r="B213" s="237"/>
    </row>
    <row r="214" spans="2:2">
      <c r="B214" s="237"/>
    </row>
    <row r="215" spans="2:2">
      <c r="B215" s="237"/>
    </row>
    <row r="216" spans="2:2">
      <c r="B216" s="237"/>
    </row>
    <row r="217" spans="2:2">
      <c r="B217" s="237"/>
    </row>
    <row r="218" spans="2:2">
      <c r="B218" s="237"/>
    </row>
    <row r="219" spans="2:2">
      <c r="B219" s="237"/>
    </row>
    <row r="220" spans="2:2">
      <c r="B220" s="237"/>
    </row>
    <row r="221" spans="2:2">
      <c r="B221" s="237"/>
    </row>
    <row r="222" spans="2:2">
      <c r="B222" s="237"/>
    </row>
    <row r="223" spans="2:2">
      <c r="B223" s="237"/>
    </row>
    <row r="224" spans="2:2">
      <c r="B224" s="237"/>
    </row>
    <row r="225" spans="2:2">
      <c r="B225" s="237"/>
    </row>
    <row r="226" spans="2:2">
      <c r="B226" s="237"/>
    </row>
    <row r="227" spans="2:2">
      <c r="B227" s="237"/>
    </row>
    <row r="228" spans="2:2">
      <c r="B228" s="237"/>
    </row>
    <row r="229" spans="2:2">
      <c r="B229" s="237"/>
    </row>
    <row r="230" spans="2:2">
      <c r="B230" s="237"/>
    </row>
    <row r="231" spans="2:2">
      <c r="B231" s="237"/>
    </row>
    <row r="232" spans="2:2">
      <c r="B232" s="237"/>
    </row>
    <row r="233" spans="2:2">
      <c r="B233" s="237"/>
    </row>
    <row r="234" spans="2:2">
      <c r="B234" s="237"/>
    </row>
    <row r="235" spans="2:2">
      <c r="B235" s="237"/>
    </row>
    <row r="236" spans="2:2">
      <c r="B236" s="237"/>
    </row>
    <row r="237" spans="2:2">
      <c r="B237" s="237"/>
    </row>
    <row r="238" spans="2:2">
      <c r="B238" s="237"/>
    </row>
    <row r="239" spans="2:2">
      <c r="B239" s="237"/>
    </row>
    <row r="240" spans="2:2">
      <c r="B240" s="237"/>
    </row>
    <row r="241" spans="2:2">
      <c r="B241" s="237"/>
    </row>
    <row r="242" spans="2:2">
      <c r="B242" s="237"/>
    </row>
    <row r="243" spans="2:2">
      <c r="B243" s="237"/>
    </row>
    <row r="244" spans="2:2">
      <c r="B244" s="237"/>
    </row>
    <row r="245" spans="2:2">
      <c r="B245" s="237"/>
    </row>
    <row r="246" spans="2:2">
      <c r="B246" s="237"/>
    </row>
    <row r="247" spans="2:2">
      <c r="B247" s="237"/>
    </row>
    <row r="248" spans="2:2">
      <c r="B248" s="237"/>
    </row>
    <row r="249" spans="2:2">
      <c r="B249" s="237"/>
    </row>
    <row r="250" spans="2:2">
      <c r="B250" s="237"/>
    </row>
    <row r="251" spans="2:2">
      <c r="B251" s="237"/>
    </row>
    <row r="252" spans="2:2">
      <c r="B252" s="237"/>
    </row>
    <row r="253" spans="2:2">
      <c r="B253" s="237"/>
    </row>
    <row r="254" spans="2:2">
      <c r="B254" s="237"/>
    </row>
    <row r="255" spans="2:2">
      <c r="B255" s="237"/>
    </row>
    <row r="256" spans="2:2">
      <c r="B256" s="237"/>
    </row>
    <row r="257" spans="2:2">
      <c r="B257" s="237"/>
    </row>
    <row r="258" spans="2:2">
      <c r="B258" s="237"/>
    </row>
    <row r="259" spans="2:2">
      <c r="B259" s="237"/>
    </row>
    <row r="260" spans="2:2">
      <c r="B260" s="237"/>
    </row>
    <row r="261" spans="2:2">
      <c r="B261" s="237"/>
    </row>
    <row r="262" spans="2:2">
      <c r="B262" s="237"/>
    </row>
    <row r="263" spans="2:2">
      <c r="B263" s="237"/>
    </row>
    <row r="264" spans="2:2">
      <c r="B264" s="237"/>
    </row>
    <row r="265" spans="2:2">
      <c r="B265" s="237"/>
    </row>
    <row r="266" spans="2:2">
      <c r="B266" s="237"/>
    </row>
    <row r="267" spans="2:2">
      <c r="B267" s="237"/>
    </row>
    <row r="268" spans="2:2">
      <c r="B268" s="237"/>
    </row>
    <row r="269" spans="2:2">
      <c r="B269" s="237"/>
    </row>
    <row r="270" spans="2:2">
      <c r="B270" s="237"/>
    </row>
    <row r="271" spans="2:2">
      <c r="B271" s="237"/>
    </row>
    <row r="272" spans="2:2">
      <c r="B272" s="237"/>
    </row>
    <row r="273" spans="2:2">
      <c r="B273" s="237"/>
    </row>
    <row r="274" spans="2:2">
      <c r="B274" s="237"/>
    </row>
    <row r="275" spans="2:2">
      <c r="B275" s="237"/>
    </row>
    <row r="276" spans="2:2">
      <c r="B276" s="237"/>
    </row>
    <row r="277" spans="2:2">
      <c r="B277" s="237"/>
    </row>
    <row r="278" spans="2:2">
      <c r="B278" s="237"/>
    </row>
    <row r="279" spans="2:2">
      <c r="B279" s="237"/>
    </row>
    <row r="280" spans="2:2">
      <c r="B280" s="237"/>
    </row>
    <row r="281" spans="2:2">
      <c r="B281" s="237"/>
    </row>
    <row r="282" spans="2:2">
      <c r="B282" s="237"/>
    </row>
    <row r="283" spans="2:2">
      <c r="B283" s="237"/>
    </row>
    <row r="284" spans="2:2">
      <c r="B284" s="237"/>
    </row>
    <row r="285" spans="2:2">
      <c r="B285" s="237"/>
    </row>
    <row r="286" spans="2:2">
      <c r="B286" s="237"/>
    </row>
    <row r="287" spans="2:2">
      <c r="B287" s="237"/>
    </row>
    <row r="288" spans="2:2">
      <c r="B288" s="237"/>
    </row>
    <row r="289" spans="2:2">
      <c r="B289" s="237"/>
    </row>
    <row r="290" spans="2:2">
      <c r="B290" s="237"/>
    </row>
    <row r="291" spans="2:2">
      <c r="B291" s="237"/>
    </row>
    <row r="292" spans="2:2">
      <c r="B292" s="237"/>
    </row>
    <row r="293" spans="2:2">
      <c r="B293" s="237"/>
    </row>
    <row r="294" spans="2:2">
      <c r="B294" s="237"/>
    </row>
    <row r="295" spans="2:2">
      <c r="B295" s="237"/>
    </row>
    <row r="296" spans="2:2">
      <c r="B296" s="237"/>
    </row>
    <row r="297" spans="2:2">
      <c r="B297" s="237"/>
    </row>
    <row r="298" spans="2:2">
      <c r="B298" s="237"/>
    </row>
    <row r="299" spans="2:2">
      <c r="B299" s="237"/>
    </row>
    <row r="300" spans="2:2">
      <c r="B300" s="237"/>
    </row>
    <row r="301" spans="2:2">
      <c r="B301" s="237"/>
    </row>
    <row r="302" spans="2:2">
      <c r="B302" s="237"/>
    </row>
    <row r="303" spans="2:2">
      <c r="B303" s="237"/>
    </row>
    <row r="304" spans="2:2">
      <c r="B304" s="237"/>
    </row>
    <row r="305" spans="2:2">
      <c r="B305" s="237"/>
    </row>
    <row r="306" spans="2:2">
      <c r="B306" s="237"/>
    </row>
    <row r="307" spans="2:2">
      <c r="B307" s="237"/>
    </row>
    <row r="308" spans="2:2">
      <c r="B308" s="237"/>
    </row>
    <row r="309" spans="2:2">
      <c r="B309" s="237"/>
    </row>
    <row r="310" spans="2:2">
      <c r="B310" s="237"/>
    </row>
    <row r="311" spans="2:2">
      <c r="B311" s="237"/>
    </row>
    <row r="312" spans="2:2">
      <c r="B312" s="237"/>
    </row>
    <row r="313" spans="2:2">
      <c r="B313" s="237"/>
    </row>
    <row r="314" spans="2:2">
      <c r="B314" s="237"/>
    </row>
    <row r="315" spans="2:2">
      <c r="B315" s="237"/>
    </row>
    <row r="316" spans="2:2">
      <c r="B316" s="237"/>
    </row>
    <row r="317" spans="2:2">
      <c r="B317" s="237"/>
    </row>
    <row r="318" spans="2:2">
      <c r="B318" s="237"/>
    </row>
    <row r="319" spans="2:2">
      <c r="B319" s="237"/>
    </row>
    <row r="320" spans="2:2">
      <c r="B320" s="237"/>
    </row>
    <row r="321" spans="2:2">
      <c r="B321" s="237"/>
    </row>
    <row r="322" spans="2:2">
      <c r="B322" s="237"/>
    </row>
    <row r="323" spans="2:2">
      <c r="B323" s="237"/>
    </row>
    <row r="324" spans="2:2">
      <c r="B324" s="237"/>
    </row>
    <row r="325" spans="2:2">
      <c r="B325" s="237"/>
    </row>
    <row r="326" spans="2:2">
      <c r="B326" s="237"/>
    </row>
    <row r="327" spans="2:2">
      <c r="B327" s="237"/>
    </row>
    <row r="328" spans="2:2">
      <c r="B328" s="237"/>
    </row>
    <row r="329" spans="2:2">
      <c r="B329" s="237"/>
    </row>
    <row r="330" spans="2:2">
      <c r="B330" s="237"/>
    </row>
    <row r="331" spans="2:2">
      <c r="B331" s="237"/>
    </row>
    <row r="332" spans="2:2">
      <c r="B332" s="237"/>
    </row>
    <row r="333" spans="2:2">
      <c r="B333" s="237"/>
    </row>
    <row r="334" spans="2:2">
      <c r="B334" s="237"/>
    </row>
    <row r="335" spans="2:2">
      <c r="B335" s="237"/>
    </row>
    <row r="336" spans="2:2">
      <c r="B336" s="237"/>
    </row>
    <row r="337" spans="2:2">
      <c r="B337" s="237"/>
    </row>
    <row r="338" spans="2:2">
      <c r="B338" s="237"/>
    </row>
    <row r="339" spans="2:2">
      <c r="B339" s="237"/>
    </row>
    <row r="340" spans="2:2">
      <c r="B340" s="237"/>
    </row>
    <row r="341" spans="2:2">
      <c r="B341" s="237"/>
    </row>
    <row r="342" spans="2:2">
      <c r="B342" s="237"/>
    </row>
    <row r="343" spans="2:2">
      <c r="B343" s="237"/>
    </row>
    <row r="344" spans="2:2">
      <c r="B344" s="237"/>
    </row>
    <row r="345" spans="2:2">
      <c r="B345" s="237"/>
    </row>
    <row r="346" spans="2:2">
      <c r="B346" s="237"/>
    </row>
    <row r="347" spans="2:2">
      <c r="B347" s="237"/>
    </row>
    <row r="348" spans="2:2">
      <c r="B348" s="237"/>
    </row>
    <row r="349" spans="2:2">
      <c r="B349" s="237"/>
    </row>
    <row r="350" spans="2:2">
      <c r="B350" s="237"/>
    </row>
    <row r="351" spans="2:2">
      <c r="B351" s="237"/>
    </row>
    <row r="352" spans="2:2">
      <c r="B352" s="237"/>
    </row>
  </sheetData>
  <mergeCells count="6">
    <mergeCell ref="A5:A6"/>
    <mergeCell ref="B5:D5"/>
    <mergeCell ref="E5:E6"/>
    <mergeCell ref="F5:F6"/>
    <mergeCell ref="I5:I6"/>
    <mergeCell ref="G5:H6"/>
  </mergeCells>
  <printOptions gridLines="1"/>
  <pageMargins left="1.79" right="0.24" top="0.33" bottom="0.32" header="0.17" footer="0.17"/>
  <pageSetup paperSize="9" scale="70" orientation="portrait" r:id="rId1"/>
  <headerFooter alignWithMargins="0"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H101"/>
  <sheetViews>
    <sheetView zoomScale="145" zoomScaleNormal="145" workbookViewId="0">
      <pane xSplit="1" ySplit="5" topLeftCell="B12" activePane="bottomRight" state="frozen"/>
      <selection pane="topRight" activeCell="B1" sqref="B1"/>
      <selection pane="bottomLeft" activeCell="A7" sqref="A7"/>
      <selection pane="bottomRight" activeCell="J18" sqref="J18"/>
    </sheetView>
  </sheetViews>
  <sheetFormatPr defaultRowHeight="12.75"/>
  <cols>
    <col min="1" max="1" width="15.42578125" style="237" customWidth="1"/>
    <col min="2" max="2" width="11.85546875" style="237" customWidth="1"/>
    <col min="3" max="3" width="12.140625" style="237" customWidth="1"/>
    <col min="4" max="4" width="11.5703125" style="237" customWidth="1"/>
    <col min="5" max="5" width="12" style="237" customWidth="1"/>
    <col min="6" max="6" width="12.140625" style="237" hidden="1" customWidth="1"/>
    <col min="7" max="7" width="11.7109375" style="237" customWidth="1"/>
    <col min="8" max="8" width="12.28515625" style="237" customWidth="1"/>
    <col min="9" max="16384" width="9.140625" style="5"/>
  </cols>
  <sheetData>
    <row r="1" spans="1:8" s="241" customFormat="1">
      <c r="A1" s="240" t="str">
        <f>[3]SUM!A1</f>
        <v>CY 2018 ALLOTMENT RELEASES</v>
      </c>
      <c r="B1" s="240"/>
      <c r="C1" s="240"/>
      <c r="H1" s="242"/>
    </row>
    <row r="2" spans="1:8" s="241" customFormat="1">
      <c r="A2" s="243" t="s">
        <v>198</v>
      </c>
      <c r="B2" s="243"/>
      <c r="C2" s="243"/>
      <c r="E2" s="1"/>
    </row>
    <row r="3" spans="1:8" s="241" customFormat="1">
      <c r="A3" s="240" t="str">
        <f>[3]SUM!A3</f>
        <v>JANUARY 1-JANUARY 31, 2018</v>
      </c>
      <c r="B3" s="240"/>
      <c r="C3" s="240"/>
      <c r="E3" s="244"/>
      <c r="G3" s="245"/>
    </row>
    <row r="4" spans="1:8" s="241" customFormat="1">
      <c r="A4" s="240" t="s">
        <v>0</v>
      </c>
      <c r="B4" s="240"/>
      <c r="C4" s="240"/>
    </row>
    <row r="5" spans="1:8" s="246" customFormat="1" ht="55.5" customHeight="1">
      <c r="A5" s="388" t="s">
        <v>1</v>
      </c>
      <c r="B5" s="389" t="s">
        <v>145</v>
      </c>
      <c r="C5" s="389" t="s">
        <v>199</v>
      </c>
      <c r="D5" s="389" t="s">
        <v>159</v>
      </c>
      <c r="E5" s="390" t="s">
        <v>200</v>
      </c>
      <c r="F5" s="391" t="s">
        <v>163</v>
      </c>
      <c r="G5" s="389" t="s">
        <v>165</v>
      </c>
      <c r="H5" s="392" t="s">
        <v>39</v>
      </c>
    </row>
    <row r="6" spans="1:8" ht="15" hidden="1" customHeight="1">
      <c r="A6" s="210" t="s">
        <v>201</v>
      </c>
      <c r="B6" s="43">
        <f>'[3]NEW GAA'!H7</f>
        <v>0</v>
      </c>
      <c r="C6" s="43">
        <f>'[3]NEW GAA'!L7</f>
        <v>0</v>
      </c>
      <c r="D6" s="247">
        <f>'[3]NEW GAA'!O7</f>
        <v>0</v>
      </c>
      <c r="E6" s="42">
        <f>'[3]NEW GAA'!P7</f>
        <v>0</v>
      </c>
      <c r="F6" s="43">
        <f>'[3]NEW GAA'!U7</f>
        <v>0</v>
      </c>
      <c r="G6" s="43">
        <f>'[3]NEW GAA'!X7</f>
        <v>0</v>
      </c>
      <c r="H6" s="247">
        <f t="shared" ref="H6:H11" si="0">SUM(B6:G6)</f>
        <v>0</v>
      </c>
    </row>
    <row r="7" spans="1:8" ht="15" customHeight="1">
      <c r="A7" s="20" t="s">
        <v>202</v>
      </c>
      <c r="B7" s="43">
        <f>'[3]NEW GAA'!H8</f>
        <v>0</v>
      </c>
      <c r="C7" s="43">
        <f>'[3]NEW GAA'!L8</f>
        <v>0</v>
      </c>
      <c r="D7" s="42">
        <f>'[3]NEW GAA'!O8</f>
        <v>0</v>
      </c>
      <c r="E7" s="42">
        <f>'[3]NEW GAA'!P8</f>
        <v>0</v>
      </c>
      <c r="F7" s="43">
        <f>'[3]NEW GAA'!U8</f>
        <v>0</v>
      </c>
      <c r="G7" s="43">
        <f>'[3]NEW GAA'!X8</f>
        <v>492</v>
      </c>
      <c r="H7" s="42">
        <f t="shared" si="0"/>
        <v>492</v>
      </c>
    </row>
    <row r="8" spans="1:8" ht="15" hidden="1" customHeight="1">
      <c r="A8" s="20" t="s">
        <v>203</v>
      </c>
      <c r="B8" s="43">
        <f>'[3]NEW GAA'!H9</f>
        <v>0</v>
      </c>
      <c r="C8" s="43">
        <f>'[3]NEW GAA'!L9</f>
        <v>0</v>
      </c>
      <c r="D8" s="42">
        <f>'[3]NEW GAA'!O9</f>
        <v>0</v>
      </c>
      <c r="E8" s="42">
        <f>'[3]NEW GAA'!P9</f>
        <v>0</v>
      </c>
      <c r="F8" s="43">
        <f>'[3]NEW GAA'!U9</f>
        <v>0</v>
      </c>
      <c r="G8" s="43">
        <f>'[3]NEW GAA'!X9</f>
        <v>0</v>
      </c>
      <c r="H8" s="42">
        <f t="shared" si="0"/>
        <v>0</v>
      </c>
    </row>
    <row r="9" spans="1:8" ht="15" customHeight="1">
      <c r="A9" s="20" t="s">
        <v>204</v>
      </c>
      <c r="B9" s="43">
        <f>'[3]NEW GAA'!H10</f>
        <v>0</v>
      </c>
      <c r="C9" s="43">
        <f>'[3]NEW GAA'!L10</f>
        <v>0</v>
      </c>
      <c r="D9" s="42">
        <f>'[3]NEW GAA'!O10</f>
        <v>0</v>
      </c>
      <c r="E9" s="42">
        <f>'[3]NEW GAA'!R10</f>
        <v>0</v>
      </c>
      <c r="F9" s="43">
        <f>'[3]NEW GAA'!U10</f>
        <v>0</v>
      </c>
      <c r="G9" s="43">
        <f>'[3]NEW GAA'!X10</f>
        <v>1110</v>
      </c>
      <c r="H9" s="42">
        <f t="shared" si="0"/>
        <v>1110</v>
      </c>
    </row>
    <row r="10" spans="1:8" ht="15" customHeight="1">
      <c r="A10" s="20" t="s">
        <v>205</v>
      </c>
      <c r="B10" s="43">
        <f>'[3]NEW GAA'!H11</f>
        <v>0</v>
      </c>
      <c r="C10" s="43">
        <f>'[3]NEW GAA'!L11</f>
        <v>0</v>
      </c>
      <c r="D10" s="42">
        <f>'[3]NEW GAA'!O11</f>
        <v>0</v>
      </c>
      <c r="E10" s="42">
        <f>'[3]NEW GAA'!P11</f>
        <v>0</v>
      </c>
      <c r="F10" s="43">
        <f>'[3]NEW GAA'!U11</f>
        <v>0</v>
      </c>
      <c r="G10" s="43">
        <f>'[3]NEW GAA'!X11</f>
        <v>4013</v>
      </c>
      <c r="H10" s="42">
        <f t="shared" si="0"/>
        <v>4013</v>
      </c>
    </row>
    <row r="11" spans="1:8" ht="15" customHeight="1">
      <c r="A11" s="20" t="s">
        <v>206</v>
      </c>
      <c r="B11" s="43">
        <f>'[3]NEW GAA'!H12</f>
        <v>0</v>
      </c>
      <c r="C11" s="43">
        <f>'[3]NEW GAA'!L12</f>
        <v>0</v>
      </c>
      <c r="D11" s="42">
        <f>'[3]NEW GAA'!O12</f>
        <v>0</v>
      </c>
      <c r="E11" s="42">
        <f>'[3]NEW GAA'!P12</f>
        <v>0</v>
      </c>
      <c r="F11" s="43">
        <f>'[3]NEW GAA'!U12</f>
        <v>0</v>
      </c>
      <c r="G11" s="43">
        <f>'[3]NEW GAA'!X12</f>
        <v>961</v>
      </c>
      <c r="H11" s="42">
        <f t="shared" si="0"/>
        <v>961</v>
      </c>
    </row>
    <row r="12" spans="1:8" ht="15" customHeight="1">
      <c r="A12" s="85" t="s">
        <v>207</v>
      </c>
      <c r="B12" s="42">
        <f t="shared" ref="B12:H12" si="1">SUM(B13:B14)</f>
        <v>0</v>
      </c>
      <c r="C12" s="62">
        <f t="shared" si="1"/>
        <v>0</v>
      </c>
      <c r="D12" s="42">
        <f t="shared" si="1"/>
        <v>0</v>
      </c>
      <c r="E12" s="42">
        <f t="shared" si="1"/>
        <v>999</v>
      </c>
      <c r="F12" s="43">
        <f>SUM(F13:F14)</f>
        <v>0</v>
      </c>
      <c r="G12" s="43">
        <f t="shared" si="1"/>
        <v>26496</v>
      </c>
      <c r="H12" s="42">
        <f t="shared" si="1"/>
        <v>27495</v>
      </c>
    </row>
    <row r="13" spans="1:8" ht="15" hidden="1" customHeight="1">
      <c r="A13" s="85" t="s">
        <v>208</v>
      </c>
      <c r="B13" s="43">
        <f>'[3]NEW GAA'!H14</f>
        <v>0</v>
      </c>
      <c r="C13" s="43">
        <f>'[3]NEW GAA'!L14</f>
        <v>0</v>
      </c>
      <c r="D13" s="42">
        <f>'[3]NEW GAA'!O14</f>
        <v>0</v>
      </c>
      <c r="E13" s="42">
        <f>'[3]NEW GAA'!P14</f>
        <v>499</v>
      </c>
      <c r="F13" s="43">
        <f>'[3]NEW GAA'!U14</f>
        <v>0</v>
      </c>
      <c r="G13" s="43">
        <f>'[3]NEW GAA'!X14</f>
        <v>0</v>
      </c>
      <c r="H13" s="42">
        <f t="shared" ref="H13:H19" si="2">SUM(B13:G13)</f>
        <v>499</v>
      </c>
    </row>
    <row r="14" spans="1:8" ht="15" hidden="1" customHeight="1">
      <c r="A14" s="85" t="s">
        <v>209</v>
      </c>
      <c r="B14" s="43">
        <f>'[3]NEW GAA'!H15</f>
        <v>0</v>
      </c>
      <c r="C14" s="43">
        <f>'[3]NEW GAA'!L15</f>
        <v>0</v>
      </c>
      <c r="D14" s="42">
        <f>'[3]NEW GAA'!O15</f>
        <v>0</v>
      </c>
      <c r="E14" s="42">
        <f>'[3]NEW GAA'!P15</f>
        <v>500</v>
      </c>
      <c r="F14" s="43">
        <f>'[3]NEW GAA'!U15</f>
        <v>0</v>
      </c>
      <c r="G14" s="43">
        <f>'[3]NEW GAA'!X15</f>
        <v>26496</v>
      </c>
      <c r="H14" s="42">
        <f t="shared" si="2"/>
        <v>26996</v>
      </c>
    </row>
    <row r="15" spans="1:8" ht="15" customHeight="1">
      <c r="A15" s="85" t="s">
        <v>210</v>
      </c>
      <c r="B15" s="43">
        <f>'[3]NEW GAA'!H16</f>
        <v>0</v>
      </c>
      <c r="C15" s="43">
        <f>'[3]NEW GAA'!L16</f>
        <v>0</v>
      </c>
      <c r="D15" s="42">
        <f>'[3]NEW GAA'!O16</f>
        <v>0</v>
      </c>
      <c r="E15" s="42">
        <f>'[3]NEW GAA'!P16</f>
        <v>41822</v>
      </c>
      <c r="F15" s="43">
        <f>'[3]NEW GAA'!U16</f>
        <v>0</v>
      </c>
      <c r="G15" s="43">
        <f>'[3]NEW GAA'!X16</f>
        <v>11225</v>
      </c>
      <c r="H15" s="42">
        <f t="shared" si="2"/>
        <v>53047</v>
      </c>
    </row>
    <row r="16" spans="1:8" ht="15" hidden="1" customHeight="1">
      <c r="A16" s="85" t="s">
        <v>211</v>
      </c>
      <c r="B16" s="43">
        <f>'[3]NEW GAA'!H17</f>
        <v>0</v>
      </c>
      <c r="C16" s="43">
        <f>'[3]NEW GAA'!L17</f>
        <v>0</v>
      </c>
      <c r="D16" s="42">
        <f>'[3]NEW GAA'!O17</f>
        <v>0</v>
      </c>
      <c r="E16" s="42">
        <f>'[3]NEW GAA'!P17</f>
        <v>0</v>
      </c>
      <c r="F16" s="43">
        <f>'[3]NEW GAA'!U17</f>
        <v>0</v>
      </c>
      <c r="G16" s="43">
        <f>'[3]NEW GAA'!X17</f>
        <v>0</v>
      </c>
      <c r="H16" s="42">
        <f t="shared" si="2"/>
        <v>0</v>
      </c>
    </row>
    <row r="17" spans="1:8" ht="15" customHeight="1">
      <c r="A17" s="85" t="s">
        <v>212</v>
      </c>
      <c r="B17" s="43">
        <f>'[3]NEW GAA'!H18</f>
        <v>0</v>
      </c>
      <c r="C17" s="43">
        <f>'[3]NEW GAA'!L18</f>
        <v>0</v>
      </c>
      <c r="D17" s="42">
        <f>'[3]NEW GAA'!O18</f>
        <v>0</v>
      </c>
      <c r="E17" s="42">
        <f>'[3]NEW GAA'!P18</f>
        <v>0</v>
      </c>
      <c r="F17" s="43">
        <f>'[3]NEW GAA'!U18</f>
        <v>0</v>
      </c>
      <c r="G17" s="43">
        <f>'[3]NEW GAA'!X18</f>
        <v>3992</v>
      </c>
      <c r="H17" s="42">
        <f t="shared" si="2"/>
        <v>3992</v>
      </c>
    </row>
    <row r="18" spans="1:8" ht="15" customHeight="1">
      <c r="A18" s="85" t="s">
        <v>213</v>
      </c>
      <c r="B18" s="43">
        <f>'[3]NEW GAA'!H19</f>
        <v>0</v>
      </c>
      <c r="C18" s="43">
        <f>'[3]NEW GAA'!L19</f>
        <v>0</v>
      </c>
      <c r="D18" s="42">
        <f>'[3]NEW GAA'!O19</f>
        <v>0</v>
      </c>
      <c r="E18" s="42">
        <f>'[3]NEW GAA'!P19</f>
        <v>0</v>
      </c>
      <c r="F18" s="43">
        <f>'[3]NEW GAA'!U19</f>
        <v>0</v>
      </c>
      <c r="G18" s="43">
        <f>'[3]NEW GAA'!X19</f>
        <v>4944</v>
      </c>
      <c r="H18" s="42">
        <f t="shared" si="2"/>
        <v>4944</v>
      </c>
    </row>
    <row r="19" spans="1:8" ht="15" hidden="1" customHeight="1">
      <c r="A19" s="85" t="s">
        <v>214</v>
      </c>
      <c r="B19" s="43">
        <f>'[3]NEW GAA'!H20</f>
        <v>0</v>
      </c>
      <c r="C19" s="43">
        <f>'[3]NEW GAA'!L20</f>
        <v>0</v>
      </c>
      <c r="D19" s="42">
        <f>'[3]NEW GAA'!O20</f>
        <v>0</v>
      </c>
      <c r="E19" s="42">
        <f>'[3]NEW GAA'!P20</f>
        <v>0</v>
      </c>
      <c r="F19" s="43">
        <f>'[3]NEW GAA'!U20</f>
        <v>0</v>
      </c>
      <c r="G19" s="43">
        <f>'[3]NEW GAA'!X20</f>
        <v>0</v>
      </c>
      <c r="H19" s="42">
        <f t="shared" si="2"/>
        <v>0</v>
      </c>
    </row>
    <row r="20" spans="1:8" ht="15" customHeight="1">
      <c r="A20" s="85" t="s">
        <v>215</v>
      </c>
      <c r="B20" s="43">
        <f t="shared" ref="B20:H20" si="3">SUM(B21:B22)</f>
        <v>0</v>
      </c>
      <c r="C20" s="43">
        <f t="shared" si="3"/>
        <v>0</v>
      </c>
      <c r="D20" s="42">
        <f t="shared" si="3"/>
        <v>0</v>
      </c>
      <c r="E20" s="42">
        <f t="shared" si="3"/>
        <v>18233</v>
      </c>
      <c r="F20" s="43">
        <f>SUM(F21:F22)</f>
        <v>0</v>
      </c>
      <c r="G20" s="43">
        <f t="shared" si="3"/>
        <v>15797</v>
      </c>
      <c r="H20" s="42">
        <f t="shared" si="3"/>
        <v>34030</v>
      </c>
    </row>
    <row r="21" spans="1:8" ht="15" hidden="1" customHeight="1">
      <c r="A21" s="85" t="s">
        <v>208</v>
      </c>
      <c r="B21" s="43">
        <f>'[3]NEW GAA'!H22</f>
        <v>0</v>
      </c>
      <c r="C21" s="43">
        <f>'[3]NEW GAA'!L22</f>
        <v>0</v>
      </c>
      <c r="D21" s="42">
        <f>'[3]NEW GAA'!O22</f>
        <v>0</v>
      </c>
      <c r="E21" s="42">
        <f>'[3]NEW GAA'!P22</f>
        <v>0</v>
      </c>
      <c r="F21" s="43">
        <f>'[3]NEW GAA'!U22</f>
        <v>0</v>
      </c>
      <c r="G21" s="43">
        <f>'[3]NEW GAA'!X22</f>
        <v>5872</v>
      </c>
      <c r="H21" s="42">
        <f>SUM(B21:G21)</f>
        <v>5872</v>
      </c>
    </row>
    <row r="22" spans="1:8" ht="15" hidden="1" customHeight="1">
      <c r="A22" s="85" t="s">
        <v>209</v>
      </c>
      <c r="B22" s="43">
        <f>'[3]NEW GAA'!H23</f>
        <v>0</v>
      </c>
      <c r="C22" s="43">
        <f>'[3]NEW GAA'!L23</f>
        <v>0</v>
      </c>
      <c r="D22" s="42">
        <f>'[3]NEW GAA'!O23</f>
        <v>0</v>
      </c>
      <c r="E22" s="42">
        <f>'[3]NEW GAA'!P23</f>
        <v>18233</v>
      </c>
      <c r="F22" s="43">
        <f>'[3]NEW GAA'!U23</f>
        <v>0</v>
      </c>
      <c r="G22" s="43">
        <f>'[3]NEW GAA'!X23</f>
        <v>9925</v>
      </c>
      <c r="H22" s="42">
        <f>SUM(B22:G22)</f>
        <v>28158</v>
      </c>
    </row>
    <row r="23" spans="1:8" ht="15" hidden="1" customHeight="1">
      <c r="A23" s="85" t="s">
        <v>69</v>
      </c>
      <c r="B23" s="43"/>
      <c r="C23" s="43"/>
      <c r="D23" s="42"/>
      <c r="E23" s="42">
        <f>'[3]NEW GAA'!P24</f>
        <v>0</v>
      </c>
      <c r="F23" s="43"/>
      <c r="G23" s="43">
        <f>'[3]NEW GAA'!X24</f>
        <v>0</v>
      </c>
      <c r="H23" s="42">
        <f>SUM(B23:G23)</f>
        <v>0</v>
      </c>
    </row>
    <row r="24" spans="1:8" ht="15" customHeight="1">
      <c r="A24" s="85" t="s">
        <v>216</v>
      </c>
      <c r="B24" s="43">
        <f>'[3]NEW GAA'!H25</f>
        <v>0</v>
      </c>
      <c r="C24" s="43">
        <f>'[3]NEW GAA'!L25</f>
        <v>1900</v>
      </c>
      <c r="D24" s="42">
        <f>'[3]NEW GAA'!O25</f>
        <v>0</v>
      </c>
      <c r="E24" s="42">
        <f>'[3]NEW GAA'!P25</f>
        <v>0</v>
      </c>
      <c r="F24" s="43">
        <f>'[3]NEW GAA'!U25</f>
        <v>0</v>
      </c>
      <c r="G24" s="43">
        <f>'[3]NEW GAA'!X25</f>
        <v>7708669</v>
      </c>
      <c r="H24" s="42">
        <f>SUM(B24:G24)</f>
        <v>7710569</v>
      </c>
    </row>
    <row r="25" spans="1:8" ht="15" customHeight="1">
      <c r="A25" s="85" t="s">
        <v>217</v>
      </c>
      <c r="B25" s="43">
        <f>'[3]NEW GAA'!H26</f>
        <v>0</v>
      </c>
      <c r="C25" s="43">
        <f>'[3]NEW GAA'!L26</f>
        <v>0</v>
      </c>
      <c r="D25" s="42">
        <f>'[3]NEW GAA'!O26</f>
        <v>0</v>
      </c>
      <c r="E25" s="42">
        <f>'[3]NEW GAA'!P26</f>
        <v>0</v>
      </c>
      <c r="F25" s="43">
        <f>'[3]NEW GAA'!U26</f>
        <v>0</v>
      </c>
      <c r="G25" s="43">
        <f>'[3]NEW GAA'!X26</f>
        <v>173599</v>
      </c>
      <c r="H25" s="42">
        <f>SUM(B25:G25)</f>
        <v>173599</v>
      </c>
    </row>
    <row r="26" spans="1:8" ht="15" customHeight="1">
      <c r="A26" s="85" t="s">
        <v>218</v>
      </c>
      <c r="B26" s="43">
        <f t="shared" ref="B26:E26" si="4">+B27+B28</f>
        <v>0</v>
      </c>
      <c r="C26" s="43">
        <f t="shared" si="4"/>
        <v>0</v>
      </c>
      <c r="D26" s="42">
        <f t="shared" si="4"/>
        <v>0</v>
      </c>
      <c r="E26" s="42">
        <f t="shared" si="4"/>
        <v>0</v>
      </c>
      <c r="F26" s="43">
        <f>+F27+F28</f>
        <v>0</v>
      </c>
      <c r="G26" s="43">
        <f>+G27+G28</f>
        <v>12678</v>
      </c>
      <c r="H26" s="42">
        <f>+H27+H28</f>
        <v>12678</v>
      </c>
    </row>
    <row r="27" spans="1:8" ht="15" hidden="1" customHeight="1">
      <c r="A27" s="85" t="s">
        <v>208</v>
      </c>
      <c r="B27" s="43">
        <f>'[3]NEW GAA'!H28</f>
        <v>0</v>
      </c>
      <c r="C27" s="43">
        <f>'[3]NEW GAA'!L28</f>
        <v>0</v>
      </c>
      <c r="D27" s="42">
        <f>'[3]NEW GAA'!O28</f>
        <v>0</v>
      </c>
      <c r="E27" s="42">
        <f>'[3]NEW GAA'!P28</f>
        <v>0</v>
      </c>
      <c r="F27" s="43">
        <f>'[3]NEW GAA'!U28</f>
        <v>0</v>
      </c>
      <c r="G27" s="43">
        <f>'[3]NEW GAA'!X28</f>
        <v>12678</v>
      </c>
      <c r="H27" s="42">
        <f>SUM(B27:G27)</f>
        <v>12678</v>
      </c>
    </row>
    <row r="28" spans="1:8" ht="15" hidden="1" customHeight="1">
      <c r="A28" s="85" t="s">
        <v>209</v>
      </c>
      <c r="B28" s="43">
        <f>'[3]NEW GAA'!H29</f>
        <v>0</v>
      </c>
      <c r="C28" s="43">
        <f>'[3]NEW GAA'!L29</f>
        <v>0</v>
      </c>
      <c r="D28" s="42">
        <f>'[3]NEW GAA'!O29</f>
        <v>0</v>
      </c>
      <c r="E28" s="42">
        <f>'[3]NEW GAA'!P29</f>
        <v>0</v>
      </c>
      <c r="F28" s="43">
        <f>'[3]NEW GAA'!U29</f>
        <v>0</v>
      </c>
      <c r="G28" s="43">
        <f>'[3]NEW GAA'!X29</f>
        <v>0</v>
      </c>
      <c r="H28" s="42">
        <f>SUM(B28:G28)</f>
        <v>0</v>
      </c>
    </row>
    <row r="29" spans="1:8" ht="15" customHeight="1">
      <c r="A29" s="85" t="s">
        <v>219</v>
      </c>
      <c r="B29" s="43">
        <f>'[3]NEW GAA'!H30</f>
        <v>0</v>
      </c>
      <c r="C29" s="43">
        <f>'[3]NEW GAA'!L30</f>
        <v>0</v>
      </c>
      <c r="D29" s="42">
        <f>'[3]NEW GAA'!O30</f>
        <v>0</v>
      </c>
      <c r="E29" s="42">
        <f>'[3]NEW GAA'!P30</f>
        <v>0</v>
      </c>
      <c r="F29" s="43">
        <f>'[3]NEW GAA'!U30</f>
        <v>0</v>
      </c>
      <c r="G29" s="43">
        <f>'[3]NEW GAA'!X30</f>
        <v>11440992</v>
      </c>
      <c r="H29" s="42">
        <f>SUM(B29:G29)</f>
        <v>11440992</v>
      </c>
    </row>
    <row r="30" spans="1:8" ht="15" customHeight="1">
      <c r="A30" s="85" t="s">
        <v>220</v>
      </c>
      <c r="B30" s="43">
        <f t="shared" ref="B30:H30" si="5">+B31+B32</f>
        <v>0</v>
      </c>
      <c r="C30" s="43">
        <f t="shared" si="5"/>
        <v>0</v>
      </c>
      <c r="D30" s="42">
        <f t="shared" si="5"/>
        <v>0</v>
      </c>
      <c r="E30" s="42">
        <f t="shared" si="5"/>
        <v>3816</v>
      </c>
      <c r="F30" s="43">
        <f>+F31+F32</f>
        <v>0</v>
      </c>
      <c r="G30" s="42">
        <f t="shared" si="5"/>
        <v>6414</v>
      </c>
      <c r="H30" s="42">
        <f t="shared" si="5"/>
        <v>10230</v>
      </c>
    </row>
    <row r="31" spans="1:8" ht="15" hidden="1" customHeight="1">
      <c r="A31" s="85" t="s">
        <v>208</v>
      </c>
      <c r="B31" s="43">
        <f>'[3]NEW GAA'!H32</f>
        <v>0</v>
      </c>
      <c r="C31" s="43">
        <f>'[3]NEW GAA'!L32</f>
        <v>0</v>
      </c>
      <c r="D31" s="42">
        <f>'[3]NEW GAA'!O32</f>
        <v>0</v>
      </c>
      <c r="E31" s="42">
        <f>'[3]NEW GAA'!P32</f>
        <v>0</v>
      </c>
      <c r="F31" s="43">
        <f>'[3]NEW GAA'!U32</f>
        <v>0</v>
      </c>
      <c r="G31" s="43">
        <f>'[3]NEW GAA'!X32</f>
        <v>0</v>
      </c>
      <c r="H31" s="42">
        <f t="shared" ref="H31:H47" si="6">SUM(B31:G31)</f>
        <v>0</v>
      </c>
    </row>
    <row r="32" spans="1:8" ht="15" hidden="1" customHeight="1">
      <c r="A32" s="85" t="s">
        <v>209</v>
      </c>
      <c r="B32" s="43">
        <f>'[3]NEW GAA'!H33</f>
        <v>0</v>
      </c>
      <c r="C32" s="43">
        <f>'[3]NEW GAA'!L33</f>
        <v>0</v>
      </c>
      <c r="D32" s="42">
        <f>'[3]NEW GAA'!O33</f>
        <v>0</v>
      </c>
      <c r="E32" s="42">
        <f>'[3]NEW GAA'!P33</f>
        <v>3816</v>
      </c>
      <c r="F32" s="43">
        <f>'[3]NEW GAA'!U33</f>
        <v>0</v>
      </c>
      <c r="G32" s="43">
        <f>'[3]NEW GAA'!X33</f>
        <v>6414</v>
      </c>
      <c r="H32" s="42">
        <f t="shared" si="6"/>
        <v>10230</v>
      </c>
    </row>
    <row r="33" spans="1:8" ht="15" customHeight="1">
      <c r="A33" s="85" t="s">
        <v>221</v>
      </c>
      <c r="B33" s="43">
        <f>'[3]NEW GAA'!H34</f>
        <v>0</v>
      </c>
      <c r="C33" s="43">
        <f>'[3]NEW GAA'!L34</f>
        <v>0</v>
      </c>
      <c r="D33" s="42">
        <f>'[3]NEW GAA'!O34</f>
        <v>0</v>
      </c>
      <c r="E33" s="42">
        <f>'[3]NEW GAA'!P34</f>
        <v>0</v>
      </c>
      <c r="F33" s="43">
        <f>'[3]NEW GAA'!U34</f>
        <v>0</v>
      </c>
      <c r="G33" s="43">
        <f>'[3]NEW GAA'!X34</f>
        <v>2247</v>
      </c>
      <c r="H33" s="42">
        <f t="shared" si="6"/>
        <v>2247</v>
      </c>
    </row>
    <row r="34" spans="1:8" ht="15" customHeight="1">
      <c r="A34" s="85" t="s">
        <v>222</v>
      </c>
      <c r="B34" s="43">
        <f>'[3]NEW GAA'!H35</f>
        <v>0</v>
      </c>
      <c r="C34" s="43">
        <f>'[3]NEW GAA'!L35</f>
        <v>0</v>
      </c>
      <c r="D34" s="42">
        <f>'[3]NEW GAA'!O35</f>
        <v>0</v>
      </c>
      <c r="E34" s="42">
        <f>'[3]NEW GAA'!P35</f>
        <v>0</v>
      </c>
      <c r="F34" s="43">
        <f>'[3]NEW GAA'!U35</f>
        <v>0</v>
      </c>
      <c r="G34" s="43">
        <f>'[3]NEW GAA'!X35</f>
        <v>10113</v>
      </c>
      <c r="H34" s="42">
        <f t="shared" si="6"/>
        <v>10113</v>
      </c>
    </row>
    <row r="35" spans="1:8" ht="15" hidden="1" customHeight="1">
      <c r="A35" s="85" t="s">
        <v>223</v>
      </c>
      <c r="B35" s="43">
        <f>'[3]NEW GAA'!H36</f>
        <v>0</v>
      </c>
      <c r="C35" s="43">
        <f>'[3]NEW GAA'!L36</f>
        <v>0</v>
      </c>
      <c r="D35" s="42">
        <f>'[3]NEW GAA'!O36</f>
        <v>0</v>
      </c>
      <c r="E35" s="42">
        <f>'[3]NEW GAA'!P36</f>
        <v>0</v>
      </c>
      <c r="F35" s="43">
        <f>'[3]NEW GAA'!U36</f>
        <v>0</v>
      </c>
      <c r="G35" s="43">
        <f>'[3]NEW GAA'!X36</f>
        <v>0</v>
      </c>
      <c r="H35" s="42">
        <f t="shared" si="6"/>
        <v>0</v>
      </c>
    </row>
    <row r="36" spans="1:8" ht="15" customHeight="1">
      <c r="A36" s="85" t="s">
        <v>224</v>
      </c>
      <c r="B36" s="43">
        <f>'[3]NEW GAA'!H37</f>
        <v>0</v>
      </c>
      <c r="C36" s="43">
        <f>'[3]NEW GAA'!L37</f>
        <v>0</v>
      </c>
      <c r="D36" s="42">
        <f>'[3]NEW GAA'!O37</f>
        <v>0</v>
      </c>
      <c r="E36" s="42">
        <f>'[3]NEW GAA'!P37</f>
        <v>0</v>
      </c>
      <c r="F36" s="43">
        <f>'[3]NEW GAA'!U37</f>
        <v>0</v>
      </c>
      <c r="G36" s="43">
        <f>'[3]NEW GAA'!X37</f>
        <v>802</v>
      </c>
      <c r="H36" s="42">
        <f t="shared" si="6"/>
        <v>802</v>
      </c>
    </row>
    <row r="37" spans="1:8" ht="15" customHeight="1">
      <c r="A37" s="85" t="s">
        <v>225</v>
      </c>
      <c r="B37" s="43">
        <f>'[3]NEW GAA'!H38</f>
        <v>0</v>
      </c>
      <c r="C37" s="43">
        <f>'[3]NEW GAA'!L38</f>
        <v>0</v>
      </c>
      <c r="D37" s="42">
        <f>'[3]NEW GAA'!O38</f>
        <v>0</v>
      </c>
      <c r="E37" s="42">
        <f>'[3]NEW GAA'!P38</f>
        <v>0</v>
      </c>
      <c r="F37" s="43">
        <f>'[3]NEW GAA'!U38</f>
        <v>0</v>
      </c>
      <c r="G37" s="43">
        <f>'[3]NEW GAA'!X38</f>
        <v>201548</v>
      </c>
      <c r="H37" s="42">
        <f t="shared" si="6"/>
        <v>201548</v>
      </c>
    </row>
    <row r="38" spans="1:8" ht="15" customHeight="1">
      <c r="A38" s="85" t="s">
        <v>226</v>
      </c>
      <c r="B38" s="43">
        <f>'[3]NEW GAA'!H39</f>
        <v>0</v>
      </c>
      <c r="C38" s="43">
        <f>'[3]NEW GAA'!L39</f>
        <v>0</v>
      </c>
      <c r="D38" s="42">
        <f>'[3]NEW GAA'!O39</f>
        <v>0</v>
      </c>
      <c r="E38" s="42">
        <f>'[3]NEW GAA'!P39</f>
        <v>0</v>
      </c>
      <c r="F38" s="43">
        <f>'[3]NEW GAA'!U39</f>
        <v>0</v>
      </c>
      <c r="G38" s="43">
        <f>'[3]NEW GAA'!X39</f>
        <v>502</v>
      </c>
      <c r="H38" s="42">
        <f t="shared" si="6"/>
        <v>502</v>
      </c>
    </row>
    <row r="39" spans="1:8" ht="15" customHeight="1">
      <c r="A39" s="85" t="s">
        <v>227</v>
      </c>
      <c r="B39" s="43">
        <f>'[3]NEW GAA'!H40</f>
        <v>0</v>
      </c>
      <c r="C39" s="43">
        <f>'[3]NEW GAA'!L40</f>
        <v>0</v>
      </c>
      <c r="D39" s="42">
        <f>'[3]NEW GAA'!O40</f>
        <v>0</v>
      </c>
      <c r="E39" s="42">
        <f>'[3]NEW GAA'!P40</f>
        <v>0</v>
      </c>
      <c r="F39" s="43">
        <f>'[3]NEW GAA'!U40</f>
        <v>0</v>
      </c>
      <c r="G39" s="43">
        <f>'[3]NEW GAA'!X40</f>
        <v>965</v>
      </c>
      <c r="H39" s="42">
        <f t="shared" si="6"/>
        <v>965</v>
      </c>
    </row>
    <row r="40" spans="1:8" ht="15" customHeight="1">
      <c r="A40" s="85" t="s">
        <v>228</v>
      </c>
      <c r="B40" s="43">
        <f>'[3]NEW GAA'!H41</f>
        <v>0</v>
      </c>
      <c r="C40" s="43">
        <f>'[3]NEW GAA'!L41</f>
        <v>0</v>
      </c>
      <c r="D40" s="42">
        <f>'[3]NEW GAA'!O41</f>
        <v>0</v>
      </c>
      <c r="E40" s="42">
        <f>'[3]NEW GAA'!P41</f>
        <v>0</v>
      </c>
      <c r="F40" s="43">
        <f>'[3]NEW GAA'!U41</f>
        <v>0</v>
      </c>
      <c r="G40" s="43">
        <f>'[3]NEW GAA'!X41</f>
        <v>38550</v>
      </c>
      <c r="H40" s="42">
        <f t="shared" si="6"/>
        <v>38550</v>
      </c>
    </row>
    <row r="41" spans="1:8" ht="15" hidden="1" customHeight="1">
      <c r="A41" s="85" t="s">
        <v>229</v>
      </c>
      <c r="B41" s="43">
        <f>'[3]NEW GAA'!H42</f>
        <v>0</v>
      </c>
      <c r="C41" s="43">
        <f>'[3]NEW GAA'!L42</f>
        <v>0</v>
      </c>
      <c r="D41" s="42">
        <f>'[3]NEW GAA'!O42</f>
        <v>0</v>
      </c>
      <c r="E41" s="42">
        <f>'[3]NEW GAA'!P42</f>
        <v>0</v>
      </c>
      <c r="F41" s="43">
        <f>'[3]NEW GAA'!U42</f>
        <v>0</v>
      </c>
      <c r="G41" s="43">
        <f>'[3]NEW GAA'!X42</f>
        <v>0</v>
      </c>
      <c r="H41" s="42">
        <f t="shared" si="6"/>
        <v>0</v>
      </c>
    </row>
    <row r="42" spans="1:8" ht="15" customHeight="1">
      <c r="A42" s="85" t="s">
        <v>230</v>
      </c>
      <c r="B42" s="43">
        <f>'[3]NEW GAA'!H43</f>
        <v>0</v>
      </c>
      <c r="C42" s="43">
        <f>'[3]NEW GAA'!L43</f>
        <v>0</v>
      </c>
      <c r="D42" s="42">
        <f>'[3]NEW GAA'!O43</f>
        <v>0</v>
      </c>
      <c r="E42" s="42">
        <f>'[3]NEW GAA'!P43</f>
        <v>0</v>
      </c>
      <c r="F42" s="43">
        <f>'[3]NEW GAA'!U43</f>
        <v>0</v>
      </c>
      <c r="G42" s="43">
        <f>'[3]NEW GAA'!X43</f>
        <v>49368</v>
      </c>
      <c r="H42" s="42">
        <f t="shared" si="6"/>
        <v>49368</v>
      </c>
    </row>
    <row r="43" spans="1:8" ht="15" customHeight="1">
      <c r="A43" s="85" t="s">
        <v>231</v>
      </c>
      <c r="B43" s="43">
        <f>'[3]NEW GAA'!H44</f>
        <v>0</v>
      </c>
      <c r="C43" s="43">
        <f>'[3]NEW GAA'!L44</f>
        <v>0</v>
      </c>
      <c r="D43" s="42">
        <f>'[3]NEW GAA'!O44</f>
        <v>0</v>
      </c>
      <c r="E43" s="42">
        <f>'[3]NEW GAA'!P44</f>
        <v>0</v>
      </c>
      <c r="F43" s="43">
        <f>'[3]NEW GAA'!U44</f>
        <v>0</v>
      </c>
      <c r="G43" s="43">
        <f>'[3]NEW GAA'!X44</f>
        <v>153</v>
      </c>
      <c r="H43" s="42">
        <f t="shared" si="6"/>
        <v>153</v>
      </c>
    </row>
    <row r="44" spans="1:8" ht="15" customHeight="1">
      <c r="A44" s="85" t="s">
        <v>232</v>
      </c>
      <c r="B44" s="43">
        <f>'[3]NEW GAA'!H45</f>
        <v>0</v>
      </c>
      <c r="C44" s="43">
        <f>'[3]NEW GAA'!L45</f>
        <v>0</v>
      </c>
      <c r="D44" s="42">
        <f>'[3]NEW GAA'!O45</f>
        <v>0</v>
      </c>
      <c r="E44" s="42">
        <f>'[3]NEW GAA'!P45</f>
        <v>0</v>
      </c>
      <c r="F44" s="43">
        <f>'[3]NEW GAA'!U45</f>
        <v>0</v>
      </c>
      <c r="G44" s="43">
        <f>'[3]NEW GAA'!X45</f>
        <v>4721</v>
      </c>
      <c r="H44" s="42">
        <f t="shared" si="6"/>
        <v>4721</v>
      </c>
    </row>
    <row r="45" spans="1:8" ht="15" customHeight="1">
      <c r="A45" s="85" t="s">
        <v>233</v>
      </c>
      <c r="B45" s="43">
        <f>'[3]NEW GAA'!H46</f>
        <v>0</v>
      </c>
      <c r="C45" s="43">
        <f>'[3]NEW GAA'!L46</f>
        <v>0</v>
      </c>
      <c r="D45" s="42">
        <f>'[3]NEW GAA'!O46</f>
        <v>0</v>
      </c>
      <c r="E45" s="42">
        <f>'[3]NEW GAA'!P46</f>
        <v>0</v>
      </c>
      <c r="F45" s="43">
        <f>'[3]NEW GAA'!U46</f>
        <v>0</v>
      </c>
      <c r="G45" s="43">
        <f>'[3]NEW GAA'!X46</f>
        <v>6679</v>
      </c>
      <c r="H45" s="42">
        <f t="shared" si="6"/>
        <v>6679</v>
      </c>
    </row>
    <row r="46" spans="1:8" ht="15" customHeight="1">
      <c r="A46" s="85" t="s">
        <v>234</v>
      </c>
      <c r="B46" s="43">
        <f>'[3]NEW GAA'!H47</f>
        <v>0</v>
      </c>
      <c r="C46" s="43">
        <f>'[3]NEW GAA'!L47</f>
        <v>0</v>
      </c>
      <c r="D46" s="42">
        <f>'[3]NEW GAA'!O47</f>
        <v>0</v>
      </c>
      <c r="E46" s="42">
        <f>'[3]NEW GAA'!P47</f>
        <v>0</v>
      </c>
      <c r="F46" s="43">
        <f>'[3]NEW GAA'!U47</f>
        <v>0</v>
      </c>
      <c r="G46" s="43">
        <f>'[3]NEW GAA'!X47</f>
        <v>1630</v>
      </c>
      <c r="H46" s="42">
        <f t="shared" si="6"/>
        <v>1630</v>
      </c>
    </row>
    <row r="47" spans="1:8" ht="15" hidden="1" customHeight="1">
      <c r="A47" s="85" t="s">
        <v>235</v>
      </c>
      <c r="B47" s="43">
        <f>'[3]NEW GAA'!H48</f>
        <v>0</v>
      </c>
      <c r="C47" s="43">
        <f>'[3]NEW GAA'!L48</f>
        <v>0</v>
      </c>
      <c r="D47" s="42">
        <f>'[3]NEW GAA'!O48</f>
        <v>0</v>
      </c>
      <c r="E47" s="42">
        <f>'[3]NEW GAA'!P48</f>
        <v>0</v>
      </c>
      <c r="F47" s="43">
        <f>'[3]NEW GAA'!U48</f>
        <v>0</v>
      </c>
      <c r="G47" s="43">
        <f>'[3]NEW GAA'!X48</f>
        <v>0</v>
      </c>
      <c r="H47" s="42">
        <f t="shared" si="6"/>
        <v>0</v>
      </c>
    </row>
    <row r="48" spans="1:8" ht="15" hidden="1" customHeight="1">
      <c r="A48" s="85"/>
      <c r="B48" s="43"/>
      <c r="C48" s="43"/>
      <c r="D48" s="42"/>
      <c r="E48" s="42"/>
      <c r="F48" s="43"/>
      <c r="G48" s="43"/>
      <c r="H48" s="42"/>
    </row>
    <row r="49" spans="1:8" ht="15" customHeight="1">
      <c r="A49" s="85" t="s">
        <v>236</v>
      </c>
      <c r="B49" s="52">
        <f>SUM(B50:B53)+SUM(B56:B69)+SUM(B74:B90)</f>
        <v>0</v>
      </c>
      <c r="C49" s="52">
        <f t="shared" ref="C49:H49" si="7">SUM(C50:C53)+SUM(C56:C69)+SUM(C74:C90)</f>
        <v>0</v>
      </c>
      <c r="D49" s="52">
        <f t="shared" si="7"/>
        <v>0</v>
      </c>
      <c r="E49" s="52">
        <f t="shared" si="7"/>
        <v>13067</v>
      </c>
      <c r="F49" s="52">
        <f>SUM(F50:F53)+SUM(F56:F69)+SUM(F74:F90)</f>
        <v>0</v>
      </c>
      <c r="G49" s="52">
        <f t="shared" si="7"/>
        <v>22595</v>
      </c>
      <c r="H49" s="51">
        <f t="shared" si="7"/>
        <v>35662</v>
      </c>
    </row>
    <row r="50" spans="1:8" ht="15" hidden="1" customHeight="1">
      <c r="A50" s="85" t="s">
        <v>91</v>
      </c>
      <c r="B50" s="43">
        <f>'[3]NEW GAA'!H51</f>
        <v>0</v>
      </c>
      <c r="C50" s="43">
        <f>'[3]NEW GAA'!L51</f>
        <v>0</v>
      </c>
      <c r="D50" s="42">
        <f>'[3]NEW GAA'!O51</f>
        <v>0</v>
      </c>
      <c r="E50" s="42">
        <f>'[3]NEW GAA'!P51</f>
        <v>0</v>
      </c>
      <c r="F50" s="43">
        <f>'[3]NEW GAA'!U51</f>
        <v>0</v>
      </c>
      <c r="G50" s="43">
        <f>'[3]NEW GAA'!X51</f>
        <v>0</v>
      </c>
      <c r="H50" s="42">
        <f>SUM(B50:G50)</f>
        <v>0</v>
      </c>
    </row>
    <row r="51" spans="1:8" ht="15" hidden="1" customHeight="1">
      <c r="A51" s="85" t="s">
        <v>92</v>
      </c>
      <c r="B51" s="43">
        <f>'[3]NEW GAA'!H52</f>
        <v>0</v>
      </c>
      <c r="C51" s="43">
        <f>'[3]NEW GAA'!L52</f>
        <v>0</v>
      </c>
      <c r="D51" s="42">
        <f>'[3]NEW GAA'!O52</f>
        <v>0</v>
      </c>
      <c r="E51" s="42">
        <f>'[3]NEW GAA'!P52</f>
        <v>0</v>
      </c>
      <c r="F51" s="43">
        <f>'[3]NEW GAA'!U52</f>
        <v>0</v>
      </c>
      <c r="G51" s="43">
        <f>'[3]NEW GAA'!X52</f>
        <v>0</v>
      </c>
      <c r="H51" s="42">
        <f>SUM(B51:G51)</f>
        <v>0</v>
      </c>
    </row>
    <row r="52" spans="1:8" ht="15" hidden="1" customHeight="1">
      <c r="A52" s="85" t="s">
        <v>93</v>
      </c>
      <c r="B52" s="43">
        <f>'[3]NEW GAA'!H53</f>
        <v>0</v>
      </c>
      <c r="C52" s="43">
        <f>'[3]NEW GAA'!L53</f>
        <v>0</v>
      </c>
      <c r="D52" s="42">
        <f>'[3]NEW GAA'!O53</f>
        <v>0</v>
      </c>
      <c r="E52" s="42">
        <f>'[3]NEW GAA'!P53</f>
        <v>0</v>
      </c>
      <c r="F52" s="43">
        <f>'[3]NEW GAA'!U53</f>
        <v>0</v>
      </c>
      <c r="G52" s="43">
        <f>'[3]NEW GAA'!X53</f>
        <v>0</v>
      </c>
      <c r="H52" s="42">
        <f>SUM(B52:G52)</f>
        <v>0</v>
      </c>
    </row>
    <row r="53" spans="1:8" ht="15" customHeight="1">
      <c r="A53" s="85" t="s">
        <v>94</v>
      </c>
      <c r="B53" s="43">
        <f t="shared" ref="B53:H53" si="8">+B54+B55</f>
        <v>0</v>
      </c>
      <c r="C53" s="43">
        <f t="shared" si="8"/>
        <v>0</v>
      </c>
      <c r="D53" s="42">
        <f t="shared" si="8"/>
        <v>0</v>
      </c>
      <c r="E53" s="43">
        <f t="shared" si="8"/>
        <v>0</v>
      </c>
      <c r="F53" s="43">
        <f>+F54+F55</f>
        <v>0</v>
      </c>
      <c r="G53" s="43">
        <f t="shared" si="8"/>
        <v>1048</v>
      </c>
      <c r="H53" s="42">
        <f t="shared" si="8"/>
        <v>1048</v>
      </c>
    </row>
    <row r="54" spans="1:8" ht="15" hidden="1" customHeight="1">
      <c r="A54" s="85" t="s">
        <v>95</v>
      </c>
      <c r="B54" s="43">
        <f>'[3]NEW GAA'!H55</f>
        <v>0</v>
      </c>
      <c r="C54" s="43">
        <f>'[3]NEW GAA'!L55</f>
        <v>0</v>
      </c>
      <c r="D54" s="42">
        <f>'[3]NEW GAA'!O55</f>
        <v>0</v>
      </c>
      <c r="E54" s="42">
        <f>'[3]NEW GAA'!P55</f>
        <v>0</v>
      </c>
      <c r="F54" s="43">
        <f>'[3]NEW GAA'!U55</f>
        <v>0</v>
      </c>
      <c r="G54" s="43">
        <f>'[3]NEW GAA'!X55</f>
        <v>0</v>
      </c>
      <c r="H54" s="42">
        <f t="shared" ref="H54:H68" si="9">SUM(B54:G54)</f>
        <v>0</v>
      </c>
    </row>
    <row r="55" spans="1:8" ht="15" hidden="1" customHeight="1">
      <c r="A55" s="85" t="s">
        <v>96</v>
      </c>
      <c r="B55" s="43">
        <f>'[3]NEW GAA'!H56</f>
        <v>0</v>
      </c>
      <c r="C55" s="43">
        <f>'[3]NEW GAA'!L56</f>
        <v>0</v>
      </c>
      <c r="D55" s="42">
        <f>'[3]NEW GAA'!O56</f>
        <v>0</v>
      </c>
      <c r="E55" s="42">
        <f>'[3]NEW GAA'!P56</f>
        <v>0</v>
      </c>
      <c r="F55" s="43">
        <f>'[3]NEW GAA'!U56</f>
        <v>0</v>
      </c>
      <c r="G55" s="43">
        <f>'[3]NEW GAA'!X56</f>
        <v>1048</v>
      </c>
      <c r="H55" s="42">
        <f t="shared" si="9"/>
        <v>1048</v>
      </c>
    </row>
    <row r="56" spans="1:8" ht="15" hidden="1" customHeight="1">
      <c r="A56" s="85" t="s">
        <v>97</v>
      </c>
      <c r="B56" s="43">
        <f>'[3]NEW GAA'!H57</f>
        <v>0</v>
      </c>
      <c r="C56" s="43">
        <f>'[3]NEW GAA'!L57</f>
        <v>0</v>
      </c>
      <c r="D56" s="42">
        <f>'[3]NEW GAA'!O57</f>
        <v>0</v>
      </c>
      <c r="E56" s="42">
        <f>'[3]NEW GAA'!P57</f>
        <v>0</v>
      </c>
      <c r="F56" s="43">
        <f>'[3]NEW GAA'!U57</f>
        <v>0</v>
      </c>
      <c r="G56" s="43">
        <f>'[3]NEW GAA'!X57</f>
        <v>0</v>
      </c>
      <c r="H56" s="42">
        <f t="shared" si="9"/>
        <v>0</v>
      </c>
    </row>
    <row r="57" spans="1:8" ht="15" hidden="1" customHeight="1">
      <c r="A57" s="85" t="s">
        <v>98</v>
      </c>
      <c r="B57" s="43"/>
      <c r="C57" s="43"/>
      <c r="D57" s="42"/>
      <c r="E57" s="42">
        <f>'[3]NEW GAA'!P58</f>
        <v>0</v>
      </c>
      <c r="F57" s="43"/>
      <c r="G57" s="43">
        <f>'[3]NEW GAA'!X58</f>
        <v>0</v>
      </c>
      <c r="H57" s="42">
        <f t="shared" si="9"/>
        <v>0</v>
      </c>
    </row>
    <row r="58" spans="1:8" ht="15" hidden="1" customHeight="1">
      <c r="A58" s="85" t="s">
        <v>99</v>
      </c>
      <c r="B58" s="43">
        <f>'[3]NEW GAA'!H59</f>
        <v>0</v>
      </c>
      <c r="C58" s="43">
        <f>'[3]NEW GAA'!L59</f>
        <v>0</v>
      </c>
      <c r="D58" s="42">
        <f>'[3]NEW GAA'!O59</f>
        <v>0</v>
      </c>
      <c r="E58" s="42">
        <f>'[3]NEW GAA'!P59</f>
        <v>0</v>
      </c>
      <c r="F58" s="43">
        <f>'[3]NEW GAA'!U59</f>
        <v>0</v>
      </c>
      <c r="G58" s="43">
        <f>'[3]NEW GAA'!X59</f>
        <v>0</v>
      </c>
      <c r="H58" s="42">
        <f t="shared" si="9"/>
        <v>0</v>
      </c>
    </row>
    <row r="59" spans="1:8" ht="15" customHeight="1">
      <c r="A59" s="85" t="s">
        <v>100</v>
      </c>
      <c r="B59" s="43">
        <f>'[3]NEW GAA'!H60</f>
        <v>0</v>
      </c>
      <c r="C59" s="43">
        <f>'[3]NEW GAA'!L60</f>
        <v>0</v>
      </c>
      <c r="D59" s="42">
        <f>'[3]NEW GAA'!O60</f>
        <v>0</v>
      </c>
      <c r="E59" s="42">
        <f>'[3]NEW GAA'!P60</f>
        <v>0</v>
      </c>
      <c r="F59" s="43">
        <f>'[3]NEW GAA'!U60</f>
        <v>0</v>
      </c>
      <c r="G59" s="43">
        <f>'[3]NEW GAA'!X60</f>
        <v>8252</v>
      </c>
      <c r="H59" s="42">
        <f t="shared" si="9"/>
        <v>8252</v>
      </c>
    </row>
    <row r="60" spans="1:8" ht="15" hidden="1" customHeight="1">
      <c r="A60" s="85" t="s">
        <v>101</v>
      </c>
      <c r="B60" s="43">
        <f>'[3]NEW GAA'!H61</f>
        <v>0</v>
      </c>
      <c r="C60" s="43">
        <f>'[3]NEW GAA'!L61</f>
        <v>0</v>
      </c>
      <c r="D60" s="42">
        <f>'[3]NEW GAA'!O61</f>
        <v>0</v>
      </c>
      <c r="E60" s="42">
        <f>'[3]NEW GAA'!P61</f>
        <v>0</v>
      </c>
      <c r="F60" s="43">
        <f>'[3]NEW GAA'!U61</f>
        <v>0</v>
      </c>
      <c r="G60" s="43">
        <f>'[3]NEW GAA'!X61</f>
        <v>0</v>
      </c>
      <c r="H60" s="42">
        <f t="shared" si="9"/>
        <v>0</v>
      </c>
    </row>
    <row r="61" spans="1:8" ht="15" hidden="1" customHeight="1">
      <c r="A61" s="85" t="s">
        <v>102</v>
      </c>
      <c r="B61" s="43">
        <f>'[3]NEW GAA'!H62</f>
        <v>0</v>
      </c>
      <c r="C61" s="43">
        <f>'[3]NEW GAA'!L62</f>
        <v>0</v>
      </c>
      <c r="D61" s="42">
        <f>'[3]NEW GAA'!O62</f>
        <v>0</v>
      </c>
      <c r="E61" s="42">
        <f>'[3]NEW GAA'!P62</f>
        <v>0</v>
      </c>
      <c r="F61" s="43">
        <f>'[3]NEW GAA'!U62</f>
        <v>0</v>
      </c>
      <c r="G61" s="43">
        <f>'[3]NEW GAA'!X62</f>
        <v>0</v>
      </c>
      <c r="H61" s="42">
        <f t="shared" si="9"/>
        <v>0</v>
      </c>
    </row>
    <row r="62" spans="1:8" ht="15" hidden="1" customHeight="1">
      <c r="A62" s="85" t="s">
        <v>103</v>
      </c>
      <c r="B62" s="43">
        <f>'[3]NEW GAA'!H63</f>
        <v>0</v>
      </c>
      <c r="C62" s="43">
        <f>'[3]NEW GAA'!L63</f>
        <v>0</v>
      </c>
      <c r="D62" s="42">
        <f>'[3]NEW GAA'!O63</f>
        <v>0</v>
      </c>
      <c r="E62" s="42">
        <f>'[3]NEW GAA'!P63</f>
        <v>0</v>
      </c>
      <c r="F62" s="43">
        <f>'[3]NEW GAA'!U63</f>
        <v>0</v>
      </c>
      <c r="G62" s="43">
        <f>'[3]NEW GAA'!X63</f>
        <v>0</v>
      </c>
      <c r="H62" s="42">
        <f t="shared" si="9"/>
        <v>0</v>
      </c>
    </row>
    <row r="63" spans="1:8" ht="15" hidden="1" customHeight="1">
      <c r="A63" s="85" t="s">
        <v>104</v>
      </c>
      <c r="B63" s="43">
        <f>'[3]NEW GAA'!H64</f>
        <v>0</v>
      </c>
      <c r="C63" s="43">
        <f>'[3]NEW GAA'!L64</f>
        <v>0</v>
      </c>
      <c r="D63" s="42">
        <f>'[3]NEW GAA'!O64</f>
        <v>0</v>
      </c>
      <c r="E63" s="42">
        <f>'[3]NEW GAA'!P64</f>
        <v>0</v>
      </c>
      <c r="F63" s="43">
        <f>'[3]NEW GAA'!U64</f>
        <v>0</v>
      </c>
      <c r="G63" s="43">
        <f>'[3]NEW GAA'!X64</f>
        <v>0</v>
      </c>
      <c r="H63" s="42">
        <f t="shared" si="9"/>
        <v>0</v>
      </c>
    </row>
    <row r="64" spans="1:8" ht="15" customHeight="1">
      <c r="A64" s="85" t="s">
        <v>105</v>
      </c>
      <c r="B64" s="43">
        <f>'[3]NEW GAA'!H65</f>
        <v>0</v>
      </c>
      <c r="C64" s="43">
        <f>'[3]NEW GAA'!L65</f>
        <v>0</v>
      </c>
      <c r="D64" s="42">
        <f>'[3]NEW GAA'!O65</f>
        <v>0</v>
      </c>
      <c r="E64" s="42">
        <f>'[3]NEW GAA'!P65</f>
        <v>0</v>
      </c>
      <c r="F64" s="43">
        <f>'[3]NEW GAA'!U65</f>
        <v>0</v>
      </c>
      <c r="G64" s="43">
        <f>'[3]NEW GAA'!X65</f>
        <v>1625</v>
      </c>
      <c r="H64" s="42">
        <f t="shared" si="9"/>
        <v>1625</v>
      </c>
    </row>
    <row r="65" spans="1:8" ht="15" hidden="1" customHeight="1">
      <c r="A65" s="85" t="s">
        <v>106</v>
      </c>
      <c r="B65" s="43">
        <f>'[3]NEW GAA'!H66</f>
        <v>0</v>
      </c>
      <c r="C65" s="43">
        <f>'[3]NEW GAA'!L66</f>
        <v>0</v>
      </c>
      <c r="D65" s="42">
        <f>'[3]NEW GAA'!O66</f>
        <v>0</v>
      </c>
      <c r="E65" s="42">
        <f>'[3]NEW GAA'!P66</f>
        <v>0</v>
      </c>
      <c r="F65" s="43">
        <f>'[3]NEW GAA'!U66</f>
        <v>0</v>
      </c>
      <c r="G65" s="43">
        <f>'[3]NEW GAA'!X66</f>
        <v>0</v>
      </c>
      <c r="H65" s="42">
        <f t="shared" si="9"/>
        <v>0</v>
      </c>
    </row>
    <row r="66" spans="1:8" ht="15" hidden="1" customHeight="1">
      <c r="A66" s="85" t="s">
        <v>107</v>
      </c>
      <c r="B66" s="43">
        <f>'[3]NEW GAA'!H67</f>
        <v>0</v>
      </c>
      <c r="C66" s="43">
        <f>'[3]NEW GAA'!L67</f>
        <v>0</v>
      </c>
      <c r="D66" s="42">
        <f>'[3]NEW GAA'!O67</f>
        <v>0</v>
      </c>
      <c r="E66" s="42">
        <f>'[3]NEW GAA'!P67</f>
        <v>0</v>
      </c>
      <c r="F66" s="43">
        <f>'[3]NEW GAA'!U67</f>
        <v>0</v>
      </c>
      <c r="G66" s="43">
        <f>'[3]NEW GAA'!X67</f>
        <v>0</v>
      </c>
      <c r="H66" s="42">
        <f t="shared" si="9"/>
        <v>0</v>
      </c>
    </row>
    <row r="67" spans="1:8" ht="15" hidden="1" customHeight="1">
      <c r="A67" s="85" t="s">
        <v>108</v>
      </c>
      <c r="B67" s="43">
        <f>'[3]NEW GAA'!H68</f>
        <v>0</v>
      </c>
      <c r="C67" s="43">
        <f>'[3]NEW GAA'!L68</f>
        <v>0</v>
      </c>
      <c r="D67" s="42">
        <f>'[3]NEW GAA'!O68</f>
        <v>0</v>
      </c>
      <c r="E67" s="42">
        <f>'[3]NEW GAA'!P68</f>
        <v>0</v>
      </c>
      <c r="F67" s="43">
        <f>'[3]NEW GAA'!U68</f>
        <v>0</v>
      </c>
      <c r="G67" s="43">
        <f>'[3]NEW GAA'!X68</f>
        <v>0</v>
      </c>
      <c r="H67" s="42">
        <f t="shared" si="9"/>
        <v>0</v>
      </c>
    </row>
    <row r="68" spans="1:8" ht="15" hidden="1" customHeight="1">
      <c r="A68" s="85" t="s">
        <v>109</v>
      </c>
      <c r="B68" s="43">
        <f>'[3]NEW GAA'!H69</f>
        <v>0</v>
      </c>
      <c r="C68" s="43">
        <f>'[3]NEW GAA'!L69</f>
        <v>0</v>
      </c>
      <c r="D68" s="42">
        <f>'[3]NEW GAA'!O69</f>
        <v>0</v>
      </c>
      <c r="E68" s="42">
        <f>'[3]NEW GAA'!P69</f>
        <v>0</v>
      </c>
      <c r="F68" s="43">
        <f>'[3]NEW GAA'!U69</f>
        <v>0</v>
      </c>
      <c r="G68" s="43">
        <f>'[3]NEW GAA'!X69</f>
        <v>0</v>
      </c>
      <c r="H68" s="42">
        <f t="shared" si="9"/>
        <v>0</v>
      </c>
    </row>
    <row r="69" spans="1:8" ht="15" hidden="1" customHeight="1">
      <c r="A69" s="150" t="s">
        <v>110</v>
      </c>
      <c r="B69" s="52">
        <f t="shared" ref="B69:H69" si="10">SUM(B70:B73)</f>
        <v>0</v>
      </c>
      <c r="C69" s="52">
        <f t="shared" si="10"/>
        <v>0</v>
      </c>
      <c r="D69" s="51">
        <f t="shared" si="10"/>
        <v>0</v>
      </c>
      <c r="E69" s="52">
        <f t="shared" si="10"/>
        <v>0</v>
      </c>
      <c r="F69" s="52">
        <f>SUM(F70:F73)</f>
        <v>0</v>
      </c>
      <c r="G69" s="52">
        <f t="shared" si="10"/>
        <v>0</v>
      </c>
      <c r="H69" s="51">
        <f t="shared" si="10"/>
        <v>0</v>
      </c>
    </row>
    <row r="70" spans="1:8" ht="15" hidden="1" customHeight="1">
      <c r="A70" s="150" t="s">
        <v>111</v>
      </c>
      <c r="B70" s="43">
        <f>'[3]NEW GAA'!H71</f>
        <v>0</v>
      </c>
      <c r="C70" s="43">
        <f>'[3]NEW GAA'!L71</f>
        <v>0</v>
      </c>
      <c r="D70" s="42">
        <f>'[3]NEW GAA'!O71</f>
        <v>0</v>
      </c>
      <c r="E70" s="42">
        <f>'[3]NEW GAA'!P71</f>
        <v>0</v>
      </c>
      <c r="F70" s="43">
        <f>'[3]NEW GAA'!U71</f>
        <v>0</v>
      </c>
      <c r="G70" s="43">
        <f>'[3]NEW GAA'!X71</f>
        <v>0</v>
      </c>
      <c r="H70" s="42">
        <f t="shared" ref="H70:H89" si="11">SUM(B70:G70)</f>
        <v>0</v>
      </c>
    </row>
    <row r="71" spans="1:8" ht="15" hidden="1" customHeight="1">
      <c r="A71" s="150" t="s">
        <v>112</v>
      </c>
      <c r="B71" s="43">
        <f>'[3]NEW GAA'!H72</f>
        <v>0</v>
      </c>
      <c r="C71" s="43">
        <f>'[3]NEW GAA'!L72</f>
        <v>0</v>
      </c>
      <c r="D71" s="42">
        <f>'[3]NEW GAA'!O72</f>
        <v>0</v>
      </c>
      <c r="E71" s="42">
        <f>'[3]NEW GAA'!P72</f>
        <v>0</v>
      </c>
      <c r="F71" s="43">
        <f>'[3]NEW GAA'!U72</f>
        <v>0</v>
      </c>
      <c r="G71" s="43">
        <f>'[3]NEW GAA'!X72</f>
        <v>0</v>
      </c>
      <c r="H71" s="42">
        <f t="shared" si="11"/>
        <v>0</v>
      </c>
    </row>
    <row r="72" spans="1:8" ht="15" hidden="1" customHeight="1">
      <c r="A72" s="150" t="s">
        <v>113</v>
      </c>
      <c r="B72" s="43">
        <f>'[3]NEW GAA'!H73</f>
        <v>0</v>
      </c>
      <c r="C72" s="43">
        <f>'[3]NEW GAA'!L73</f>
        <v>0</v>
      </c>
      <c r="D72" s="42">
        <f>'[3]NEW GAA'!O73</f>
        <v>0</v>
      </c>
      <c r="E72" s="42">
        <f>'[3]NEW GAA'!P73</f>
        <v>0</v>
      </c>
      <c r="F72" s="43">
        <f>'[3]NEW GAA'!U73</f>
        <v>0</v>
      </c>
      <c r="G72" s="43">
        <f>'[3]NEW GAA'!X73</f>
        <v>0</v>
      </c>
      <c r="H72" s="42">
        <f t="shared" si="11"/>
        <v>0</v>
      </c>
    </row>
    <row r="73" spans="1:8" ht="15" hidden="1" customHeight="1">
      <c r="A73" s="150" t="s">
        <v>114</v>
      </c>
      <c r="B73" s="43">
        <f>'[3]NEW GAA'!H74</f>
        <v>0</v>
      </c>
      <c r="C73" s="43">
        <f>'[3]NEW GAA'!L74</f>
        <v>0</v>
      </c>
      <c r="D73" s="42">
        <f>'[3]NEW GAA'!O74</f>
        <v>0</v>
      </c>
      <c r="E73" s="42">
        <f>'[3]NEW GAA'!P74</f>
        <v>0</v>
      </c>
      <c r="F73" s="43">
        <f>'[3]NEW GAA'!U74</f>
        <v>0</v>
      </c>
      <c r="G73" s="43">
        <f>'[3]NEW GAA'!X74</f>
        <v>0</v>
      </c>
      <c r="H73" s="42">
        <f t="shared" si="11"/>
        <v>0</v>
      </c>
    </row>
    <row r="74" spans="1:8" ht="15" customHeight="1">
      <c r="A74" s="150" t="s">
        <v>115</v>
      </c>
      <c r="B74" s="43">
        <f>'[3]NEW GAA'!H75</f>
        <v>0</v>
      </c>
      <c r="C74" s="43">
        <f>'[3]NEW GAA'!L75</f>
        <v>0</v>
      </c>
      <c r="D74" s="42">
        <f>'[3]NEW GAA'!O75</f>
        <v>0</v>
      </c>
      <c r="E74" s="42">
        <f>'[3]NEW GAA'!P75</f>
        <v>13067</v>
      </c>
      <c r="F74" s="43">
        <f>'[3]NEW GAA'!U75</f>
        <v>0</v>
      </c>
      <c r="G74" s="43">
        <f>'[3]NEW GAA'!X75</f>
        <v>308</v>
      </c>
      <c r="H74" s="42">
        <f t="shared" si="11"/>
        <v>13375</v>
      </c>
    </row>
    <row r="75" spans="1:8" ht="15" customHeight="1">
      <c r="A75" s="150" t="s">
        <v>116</v>
      </c>
      <c r="B75" s="43">
        <f>'[3]NEW GAA'!H76</f>
        <v>0</v>
      </c>
      <c r="C75" s="43">
        <f>'[3]NEW GAA'!L76</f>
        <v>0</v>
      </c>
      <c r="D75" s="42">
        <f>'[3]NEW GAA'!O76</f>
        <v>0</v>
      </c>
      <c r="E75" s="42">
        <f>'[3]NEW GAA'!P76</f>
        <v>0</v>
      </c>
      <c r="F75" s="43">
        <f>'[3]NEW GAA'!U76</f>
        <v>0</v>
      </c>
      <c r="G75" s="43">
        <f>'[3]NEW GAA'!X76</f>
        <v>5764</v>
      </c>
      <c r="H75" s="42">
        <f t="shared" si="11"/>
        <v>5764</v>
      </c>
    </row>
    <row r="76" spans="1:8" ht="15" customHeight="1">
      <c r="A76" s="150" t="s">
        <v>117</v>
      </c>
      <c r="B76" s="43">
        <f>'[3]NEW GAA'!H77</f>
        <v>0</v>
      </c>
      <c r="C76" s="43">
        <f>'[3]NEW GAA'!L77</f>
        <v>0</v>
      </c>
      <c r="D76" s="42">
        <f>'[3]NEW GAA'!O77</f>
        <v>0</v>
      </c>
      <c r="E76" s="42">
        <f>'[3]NEW GAA'!P77</f>
        <v>0</v>
      </c>
      <c r="F76" s="43">
        <f>'[3]NEW GAA'!U77</f>
        <v>0</v>
      </c>
      <c r="G76" s="43">
        <f>'[3]NEW GAA'!X77</f>
        <v>2268</v>
      </c>
      <c r="H76" s="42">
        <f t="shared" si="11"/>
        <v>2268</v>
      </c>
    </row>
    <row r="77" spans="1:8" ht="15" hidden="1" customHeight="1">
      <c r="A77" s="150" t="s">
        <v>118</v>
      </c>
      <c r="B77" s="43">
        <f>'[3]NEW GAA'!H78</f>
        <v>0</v>
      </c>
      <c r="C77" s="43">
        <f>'[3]NEW GAA'!L78</f>
        <v>0</v>
      </c>
      <c r="D77" s="42">
        <f>'[3]NEW GAA'!O78</f>
        <v>0</v>
      </c>
      <c r="E77" s="42">
        <f>'[3]NEW GAA'!P78</f>
        <v>0</v>
      </c>
      <c r="F77" s="43">
        <f>'[3]NEW GAA'!U78</f>
        <v>0</v>
      </c>
      <c r="G77" s="43">
        <f>'[3]NEW GAA'!X78</f>
        <v>0</v>
      </c>
      <c r="H77" s="42">
        <f t="shared" si="11"/>
        <v>0</v>
      </c>
    </row>
    <row r="78" spans="1:8" ht="15" hidden="1" customHeight="1">
      <c r="A78" s="150" t="s">
        <v>119</v>
      </c>
      <c r="B78" s="43">
        <f>'[3]NEW GAA'!H79</f>
        <v>0</v>
      </c>
      <c r="C78" s="43">
        <f>'[3]NEW GAA'!L79</f>
        <v>0</v>
      </c>
      <c r="D78" s="42">
        <f>'[3]NEW GAA'!O79</f>
        <v>0</v>
      </c>
      <c r="E78" s="42">
        <f>'[3]NEW GAA'!P79</f>
        <v>0</v>
      </c>
      <c r="F78" s="43">
        <f>'[3]NEW GAA'!U79</f>
        <v>0</v>
      </c>
      <c r="G78" s="43">
        <f>'[3]NEW GAA'!X79</f>
        <v>0</v>
      </c>
      <c r="H78" s="42">
        <f t="shared" si="11"/>
        <v>0</v>
      </c>
    </row>
    <row r="79" spans="1:8" ht="15" hidden="1" customHeight="1">
      <c r="A79" s="150" t="s">
        <v>120</v>
      </c>
      <c r="B79" s="43">
        <f>'[3]NEW GAA'!H80</f>
        <v>0</v>
      </c>
      <c r="C79" s="43">
        <f>'[3]NEW GAA'!L80</f>
        <v>0</v>
      </c>
      <c r="D79" s="42">
        <f>'[3]NEW GAA'!O80</f>
        <v>0</v>
      </c>
      <c r="E79" s="42">
        <f>'[3]NEW GAA'!P80</f>
        <v>0</v>
      </c>
      <c r="F79" s="43">
        <f>'[3]NEW GAA'!U80</f>
        <v>0</v>
      </c>
      <c r="G79" s="43">
        <f>'[3]NEW GAA'!X80</f>
        <v>0</v>
      </c>
      <c r="H79" s="42">
        <f t="shared" si="11"/>
        <v>0</v>
      </c>
    </row>
    <row r="80" spans="1:8" ht="15" hidden="1" customHeight="1">
      <c r="A80" s="150" t="s">
        <v>237</v>
      </c>
      <c r="B80" s="43">
        <f>'[3]NEW GAA'!H81</f>
        <v>0</v>
      </c>
      <c r="C80" s="43">
        <f>'[3]NEW GAA'!L81</f>
        <v>0</v>
      </c>
      <c r="D80" s="42">
        <f>'[3]NEW GAA'!O81</f>
        <v>0</v>
      </c>
      <c r="E80" s="42">
        <f>'[3]NEW GAA'!P81</f>
        <v>0</v>
      </c>
      <c r="F80" s="43">
        <f>'[3]NEW GAA'!U81</f>
        <v>0</v>
      </c>
      <c r="G80" s="43">
        <f>'[3]NEW GAA'!X81</f>
        <v>0</v>
      </c>
      <c r="H80" s="42">
        <f t="shared" si="11"/>
        <v>0</v>
      </c>
    </row>
    <row r="81" spans="1:8" ht="15" hidden="1" customHeight="1">
      <c r="A81" s="150" t="s">
        <v>123</v>
      </c>
      <c r="B81" s="43">
        <f>'[3]NEW GAA'!H82</f>
        <v>0</v>
      </c>
      <c r="C81" s="43">
        <f>'[3]NEW GAA'!L82</f>
        <v>0</v>
      </c>
      <c r="D81" s="42">
        <f>'[3]NEW GAA'!O82</f>
        <v>0</v>
      </c>
      <c r="E81" s="42">
        <f>'[3]NEW GAA'!P82</f>
        <v>0</v>
      </c>
      <c r="F81" s="43">
        <f>'[3]NEW GAA'!U82</f>
        <v>0</v>
      </c>
      <c r="G81" s="43">
        <f>'[3]NEW GAA'!X82</f>
        <v>0</v>
      </c>
      <c r="H81" s="42">
        <f t="shared" si="11"/>
        <v>0</v>
      </c>
    </row>
    <row r="82" spans="1:8" ht="15" hidden="1" customHeight="1">
      <c r="A82" s="150" t="s">
        <v>125</v>
      </c>
      <c r="B82" s="43">
        <f>'[3]NEW GAA'!H83</f>
        <v>0</v>
      </c>
      <c r="C82" s="43">
        <f>'[3]NEW GAA'!L83</f>
        <v>0</v>
      </c>
      <c r="D82" s="42">
        <f>'[3]NEW GAA'!O83</f>
        <v>0</v>
      </c>
      <c r="E82" s="42">
        <f>'[3]NEW GAA'!P83</f>
        <v>0</v>
      </c>
      <c r="F82" s="43">
        <f>'[3]NEW GAA'!U83</f>
        <v>0</v>
      </c>
      <c r="G82" s="43">
        <f>'[3]NEW GAA'!X83</f>
        <v>0</v>
      </c>
      <c r="H82" s="42">
        <f t="shared" si="11"/>
        <v>0</v>
      </c>
    </row>
    <row r="83" spans="1:8" ht="15" hidden="1" customHeight="1">
      <c r="A83" s="150" t="s">
        <v>127</v>
      </c>
      <c r="B83" s="43">
        <f>'[3]NEW GAA'!H84</f>
        <v>0</v>
      </c>
      <c r="C83" s="43">
        <f>'[3]NEW GAA'!L84</f>
        <v>0</v>
      </c>
      <c r="D83" s="42">
        <f>'[3]NEW GAA'!O84</f>
        <v>0</v>
      </c>
      <c r="E83" s="42">
        <f>'[3]NEW GAA'!P84</f>
        <v>0</v>
      </c>
      <c r="F83" s="43">
        <f>'[3]NEW GAA'!U84</f>
        <v>0</v>
      </c>
      <c r="G83" s="43">
        <f>'[3]NEW GAA'!X84</f>
        <v>0</v>
      </c>
      <c r="H83" s="42">
        <f t="shared" si="11"/>
        <v>0</v>
      </c>
    </row>
    <row r="84" spans="1:8" ht="15" customHeight="1">
      <c r="A84" s="150" t="s">
        <v>129</v>
      </c>
      <c r="B84" s="43">
        <f>'[3]NEW GAA'!H85</f>
        <v>0</v>
      </c>
      <c r="C84" s="43">
        <f>'[3]NEW GAA'!L85</f>
        <v>0</v>
      </c>
      <c r="D84" s="42">
        <f>'[3]NEW GAA'!O85</f>
        <v>0</v>
      </c>
      <c r="E84" s="42">
        <f>'[3]NEW GAA'!P85</f>
        <v>0</v>
      </c>
      <c r="F84" s="43">
        <f>'[3]NEW GAA'!U85</f>
        <v>0</v>
      </c>
      <c r="G84" s="43">
        <f>'[3]NEW GAA'!X85</f>
        <v>790</v>
      </c>
      <c r="H84" s="42">
        <f t="shared" si="11"/>
        <v>790</v>
      </c>
    </row>
    <row r="85" spans="1:8" ht="15" hidden="1" customHeight="1">
      <c r="A85" s="150" t="s">
        <v>131</v>
      </c>
      <c r="B85" s="43">
        <f>'[3]NEW GAA'!H86</f>
        <v>0</v>
      </c>
      <c r="C85" s="43">
        <f>'[3]NEW GAA'!L86</f>
        <v>0</v>
      </c>
      <c r="D85" s="42">
        <f>'[3]NEW GAA'!O86</f>
        <v>0</v>
      </c>
      <c r="E85" s="42">
        <f>'[3]NEW GAA'!P86</f>
        <v>0</v>
      </c>
      <c r="F85" s="43">
        <f>'[3]NEW GAA'!U86</f>
        <v>0</v>
      </c>
      <c r="G85" s="43">
        <f>'[3]NEW GAA'!X86</f>
        <v>0</v>
      </c>
      <c r="H85" s="42">
        <f t="shared" si="11"/>
        <v>0</v>
      </c>
    </row>
    <row r="86" spans="1:8" ht="15" hidden="1" customHeight="1">
      <c r="A86" s="150" t="s">
        <v>133</v>
      </c>
      <c r="B86" s="43">
        <f>'[3]NEW GAA'!H87</f>
        <v>0</v>
      </c>
      <c r="C86" s="43">
        <f>'[3]NEW GAA'!L87</f>
        <v>0</v>
      </c>
      <c r="D86" s="42">
        <f>'[3]NEW GAA'!O87</f>
        <v>0</v>
      </c>
      <c r="E86" s="42">
        <f>'[3]NEW GAA'!P87</f>
        <v>0</v>
      </c>
      <c r="F86" s="43">
        <f>'[3]NEW GAA'!U87</f>
        <v>0</v>
      </c>
      <c r="G86" s="43">
        <f>'[3]NEW GAA'!X87</f>
        <v>0</v>
      </c>
      <c r="H86" s="42">
        <f t="shared" si="11"/>
        <v>0</v>
      </c>
    </row>
    <row r="87" spans="1:8" ht="15" hidden="1" customHeight="1">
      <c r="A87" s="150" t="s">
        <v>135</v>
      </c>
      <c r="B87" s="43">
        <f>'[3]NEW GAA'!H88</f>
        <v>0</v>
      </c>
      <c r="C87" s="43">
        <f>'[3]NEW GAA'!L88</f>
        <v>0</v>
      </c>
      <c r="D87" s="42">
        <f>'[3]NEW GAA'!O88</f>
        <v>0</v>
      </c>
      <c r="E87" s="42">
        <f>'[3]NEW GAA'!P88</f>
        <v>0</v>
      </c>
      <c r="F87" s="43">
        <f>'[3]NEW GAA'!U88</f>
        <v>0</v>
      </c>
      <c r="G87" s="43">
        <f>'[3]NEW GAA'!X88</f>
        <v>0</v>
      </c>
      <c r="H87" s="42">
        <f t="shared" si="11"/>
        <v>0</v>
      </c>
    </row>
    <row r="88" spans="1:8" ht="15" customHeight="1">
      <c r="A88" s="150" t="s">
        <v>137</v>
      </c>
      <c r="B88" s="43">
        <f>'[3]NEW GAA'!H89</f>
        <v>0</v>
      </c>
      <c r="C88" s="43">
        <f>'[3]NEW GAA'!L89</f>
        <v>0</v>
      </c>
      <c r="D88" s="42">
        <f>'[3]NEW GAA'!O89</f>
        <v>0</v>
      </c>
      <c r="E88" s="42">
        <f>'[3]NEW GAA'!P89</f>
        <v>0</v>
      </c>
      <c r="F88" s="43">
        <f>'[3]NEW GAA'!U89</f>
        <v>0</v>
      </c>
      <c r="G88" s="43">
        <f>'[3]NEW GAA'!X89</f>
        <v>2540</v>
      </c>
      <c r="H88" s="42">
        <f t="shared" si="11"/>
        <v>2540</v>
      </c>
    </row>
    <row r="89" spans="1:8" ht="15" hidden="1" customHeight="1">
      <c r="A89" s="150" t="s">
        <v>139</v>
      </c>
      <c r="B89" s="43">
        <f>'[3]NEW GAA'!H90</f>
        <v>0</v>
      </c>
      <c r="C89" s="43">
        <f>'[3]NEW GAA'!L90</f>
        <v>0</v>
      </c>
      <c r="D89" s="42">
        <f>'[3]NEW GAA'!O90</f>
        <v>0</v>
      </c>
      <c r="E89" s="42">
        <f>'[3]NEW GAA'!P90</f>
        <v>0</v>
      </c>
      <c r="F89" s="43">
        <f>'[3]NEW GAA'!U90</f>
        <v>0</v>
      </c>
      <c r="G89" s="43">
        <f>'[3]NEW GAA'!X90</f>
        <v>0</v>
      </c>
      <c r="H89" s="42">
        <f t="shared" si="11"/>
        <v>0</v>
      </c>
    </row>
    <row r="90" spans="1:8" ht="15" hidden="1" customHeight="1">
      <c r="A90" s="248" t="s">
        <v>141</v>
      </c>
      <c r="B90" s="43">
        <f>B91+B92</f>
        <v>0</v>
      </c>
      <c r="C90" s="43">
        <f t="shared" ref="C90:G90" si="12">C91+C92</f>
        <v>0</v>
      </c>
      <c r="D90" s="42">
        <f t="shared" si="12"/>
        <v>0</v>
      </c>
      <c r="E90" s="42">
        <f t="shared" si="12"/>
        <v>0</v>
      </c>
      <c r="F90" s="43">
        <f>F91+F92</f>
        <v>0</v>
      </c>
      <c r="G90" s="43">
        <f t="shared" si="12"/>
        <v>0</v>
      </c>
      <c r="H90" s="42">
        <f>H91+H92</f>
        <v>0</v>
      </c>
    </row>
    <row r="91" spans="1:8" ht="15" hidden="1" customHeight="1">
      <c r="A91" s="248" t="s">
        <v>142</v>
      </c>
      <c r="B91" s="43"/>
      <c r="C91" s="43"/>
      <c r="D91" s="42">
        <f>'[3]NEW GAA'!O92</f>
        <v>0</v>
      </c>
      <c r="E91" s="42">
        <f>'[3]NEW GAA'!P92</f>
        <v>0</v>
      </c>
      <c r="F91" s="43"/>
      <c r="G91" s="43">
        <f>'[3]NEW GAA'!X92</f>
        <v>0</v>
      </c>
      <c r="H91" s="42">
        <f>SUM(B91:G91)</f>
        <v>0</v>
      </c>
    </row>
    <row r="92" spans="1:8" ht="15" hidden="1" customHeight="1">
      <c r="A92" s="248" t="s">
        <v>143</v>
      </c>
      <c r="B92" s="43"/>
      <c r="C92" s="43"/>
      <c r="D92" s="42"/>
      <c r="E92" s="42">
        <f>'[3]NEW GAA'!P93</f>
        <v>0</v>
      </c>
      <c r="F92" s="43"/>
      <c r="G92" s="43">
        <f>'[3]NEW GAA'!X93</f>
        <v>0</v>
      </c>
      <c r="H92" s="42">
        <f>SUM(B92:G92)</f>
        <v>0</v>
      </c>
    </row>
    <row r="93" spans="1:8" ht="15" hidden="1" customHeight="1">
      <c r="A93" s="249"/>
      <c r="B93" s="43"/>
      <c r="C93" s="43"/>
      <c r="D93" s="42"/>
      <c r="E93" s="42"/>
      <c r="F93" s="43"/>
      <c r="G93" s="43"/>
      <c r="H93" s="42"/>
    </row>
    <row r="94" spans="1:8" ht="15" customHeight="1">
      <c r="A94" s="85" t="s">
        <v>238</v>
      </c>
      <c r="B94" s="43">
        <f>'[3]NEW GAA'!H95</f>
        <v>15410169</v>
      </c>
      <c r="C94" s="43">
        <f>'[3]NEW GAA'!L95</f>
        <v>0</v>
      </c>
      <c r="D94" s="42">
        <f>'[3]NEW GAA'!O95</f>
        <v>0</v>
      </c>
      <c r="E94" s="42">
        <f>'[3]NEW GAA'!P95</f>
        <v>0</v>
      </c>
      <c r="F94" s="43">
        <f>'[3]NEW GAA'!U95</f>
        <v>0</v>
      </c>
      <c r="G94" s="43">
        <f>'[3]NEW GAA'!X95</f>
        <v>0</v>
      </c>
      <c r="H94" s="42">
        <f>SUM(B94:G94)</f>
        <v>15410169</v>
      </c>
    </row>
    <row r="95" spans="1:8" ht="15" customHeight="1">
      <c r="A95" s="250" t="s">
        <v>239</v>
      </c>
      <c r="B95" s="43">
        <f>SUM(B96:B97)</f>
        <v>0</v>
      </c>
      <c r="C95" s="43">
        <f>SUM(C96:C97)</f>
        <v>0</v>
      </c>
      <c r="D95" s="42">
        <f t="shared" ref="D95:G95" si="13">SUM(D96:D97)</f>
        <v>0</v>
      </c>
      <c r="E95" s="42">
        <f t="shared" si="13"/>
        <v>0</v>
      </c>
      <c r="F95" s="43">
        <f>SUM(F96:F97)</f>
        <v>0</v>
      </c>
      <c r="G95" s="43">
        <f t="shared" si="13"/>
        <v>2198</v>
      </c>
      <c r="H95" s="42">
        <f>SUM(H96:H97)</f>
        <v>2198</v>
      </c>
    </row>
    <row r="96" spans="1:8" ht="15" hidden="1" customHeight="1">
      <c r="A96" s="250" t="s">
        <v>240</v>
      </c>
      <c r="B96" s="43">
        <f>'[3]NEW GAA'!H97</f>
        <v>0</v>
      </c>
      <c r="C96" s="43">
        <f>'[3]NEW GAA'!L97</f>
        <v>0</v>
      </c>
      <c r="D96" s="42">
        <f>'[3]NEW GAA'!O97</f>
        <v>0</v>
      </c>
      <c r="E96" s="42">
        <f>'[3]NEW GAA'!P97</f>
        <v>0</v>
      </c>
      <c r="F96" s="43">
        <f>'[3]NEW GAA'!U97</f>
        <v>0</v>
      </c>
      <c r="G96" s="43">
        <f>'[3]NEW GAA'!X97</f>
        <v>2198</v>
      </c>
      <c r="H96" s="42">
        <f>SUM(B96:G96)</f>
        <v>2198</v>
      </c>
    </row>
    <row r="97" spans="1:8" ht="15" hidden="1" customHeight="1">
      <c r="A97" s="250" t="s">
        <v>241</v>
      </c>
      <c r="B97" s="43">
        <f>'[3]NEW GAA'!H98</f>
        <v>0</v>
      </c>
      <c r="C97" s="43">
        <f>'[3]NEW GAA'!L98</f>
        <v>0</v>
      </c>
      <c r="D97" s="42">
        <f>'[3]NEW GAA'!O98</f>
        <v>0</v>
      </c>
      <c r="E97" s="42">
        <f>'[3]NEW GAA'!P98</f>
        <v>0</v>
      </c>
      <c r="F97" s="43">
        <f>'[3]NEW GAA'!U98</f>
        <v>0</v>
      </c>
      <c r="G97" s="43">
        <f>'[3]NEW GAA'!X98</f>
        <v>0</v>
      </c>
      <c r="H97" s="42">
        <f>SUM(B97:G97)</f>
        <v>0</v>
      </c>
    </row>
    <row r="98" spans="1:8" ht="15" customHeight="1">
      <c r="A98" s="85" t="s">
        <v>242</v>
      </c>
      <c r="B98" s="43">
        <f>'[3]NEW GAA'!H99</f>
        <v>0</v>
      </c>
      <c r="C98" s="43">
        <f>'[3]NEW GAA'!L99</f>
        <v>3335185</v>
      </c>
      <c r="D98" s="42">
        <f>'[3]NEW GAA'!O99</f>
        <v>0</v>
      </c>
      <c r="E98" s="42">
        <f>'[3]NEW GAA'!P99</f>
        <v>0</v>
      </c>
      <c r="F98" s="43">
        <f>'[3]NEW GAA'!U99</f>
        <v>0</v>
      </c>
      <c r="G98" s="43">
        <f>'[3]NEW GAA'!X99</f>
        <v>0</v>
      </c>
      <c r="H98" s="42">
        <f>SUM(B98:G98)</f>
        <v>3335185</v>
      </c>
    </row>
    <row r="99" spans="1:8" ht="15" hidden="1" customHeight="1">
      <c r="A99" s="248"/>
      <c r="B99" s="43"/>
      <c r="C99" s="43"/>
      <c r="D99" s="42"/>
      <c r="E99" s="42"/>
      <c r="F99" s="43"/>
      <c r="G99" s="43"/>
      <c r="H99" s="42"/>
    </row>
    <row r="100" spans="1:8" ht="18.75" customHeight="1" thickBot="1">
      <c r="A100" s="393" t="s">
        <v>39</v>
      </c>
      <c r="B100" s="394">
        <f>SUM(B6:B12)+SUM(B15:B20)+SUM(B23:B26)+SUM(B29:B30)+SUM(B33:B49)+B95+B99+B94+B98</f>
        <v>15410169</v>
      </c>
      <c r="C100" s="394">
        <f t="shared" ref="C100:H100" si="14">SUM(C6:C12)+SUM(C15:C20)+SUM(C23:C26)+SUM(C29:C30)+SUM(C33:C49)+C95+C99+C94+C98</f>
        <v>3337085</v>
      </c>
      <c r="D100" s="394">
        <f t="shared" si="14"/>
        <v>0</v>
      </c>
      <c r="E100" s="394">
        <f t="shared" si="14"/>
        <v>77937</v>
      </c>
      <c r="F100" s="394">
        <f>SUM(F6:F12)+SUM(F15:F20)+SUM(F23:F26)+SUM(F29:F30)+SUM(F33:F49)+F95+F99+F94+F98</f>
        <v>0</v>
      </c>
      <c r="G100" s="394">
        <f t="shared" si="14"/>
        <v>19753453</v>
      </c>
      <c r="H100" s="394">
        <f t="shared" si="14"/>
        <v>38578644</v>
      </c>
    </row>
    <row r="101" spans="1:8" ht="13.5" thickTop="1"/>
  </sheetData>
  <printOptions gridLines="1"/>
  <pageMargins left="1.26" right="0.21" top="0.46" bottom="0.48" header="0.19" footer="0.2"/>
  <pageSetup paperSize="9" scale="80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/>
  </sheetPr>
  <dimension ref="A1:O101"/>
  <sheetViews>
    <sheetView zoomScale="118" zoomScaleNormal="118" zoomScaleSheetLayoutView="80" workbookViewId="0">
      <pane xSplit="1" ySplit="5" topLeftCell="B68" activePane="bottomRight" state="frozen"/>
      <selection pane="topRight" activeCell="B1" sqref="B1"/>
      <selection pane="bottomLeft" activeCell="A7" sqref="A7"/>
      <selection pane="bottomRight" activeCell="S75" sqref="S75:T75"/>
    </sheetView>
  </sheetViews>
  <sheetFormatPr defaultRowHeight="12.75"/>
  <cols>
    <col min="1" max="1" width="17.140625" style="237" customWidth="1"/>
    <col min="2" max="2" width="11.5703125" style="237" customWidth="1"/>
    <col min="3" max="5" width="10.7109375" style="237" customWidth="1"/>
    <col min="6" max="6" width="10.7109375" style="237" hidden="1" customWidth="1"/>
    <col min="7" max="7" width="10.28515625" style="237" hidden="1" customWidth="1"/>
    <col min="8" max="8" width="10.140625" style="237" hidden="1" customWidth="1"/>
    <col min="9" max="9" width="10.42578125" style="237" customWidth="1"/>
    <col min="10" max="10" width="8.5703125" style="237" hidden="1" customWidth="1"/>
    <col min="11" max="11" width="8.42578125" style="237" hidden="1" customWidth="1"/>
    <col min="12" max="12" width="10.7109375" style="237" hidden="1" customWidth="1"/>
    <col min="13" max="13" width="10.7109375" style="237" customWidth="1"/>
    <col min="14" max="14" width="10.7109375" style="237" hidden="1" customWidth="1"/>
    <col min="15" max="15" width="10.7109375" style="237" customWidth="1"/>
    <col min="16" max="16384" width="9.140625" style="5"/>
  </cols>
  <sheetData>
    <row r="1" spans="1:15" s="241" customFormat="1" ht="16.5" customHeight="1">
      <c r="A1" s="240" t="str">
        <f>[2]SUM!A1</f>
        <v>CY 2018 ALLOTMENT RELEASES</v>
      </c>
      <c r="B1" s="240"/>
      <c r="C1" s="240"/>
      <c r="O1" s="242"/>
    </row>
    <row r="2" spans="1:15" s="241" customFormat="1">
      <c r="A2" s="243" t="s">
        <v>253</v>
      </c>
      <c r="B2" s="243"/>
      <c r="C2" s="243"/>
    </row>
    <row r="3" spans="1:15" s="241" customFormat="1" ht="15" customHeight="1">
      <c r="A3" s="240" t="str">
        <f>[2]SUM!A3</f>
        <v>JANUARY 1-JANUARY 31, 2018</v>
      </c>
      <c r="B3" s="240"/>
      <c r="C3" s="240"/>
      <c r="E3" s="1"/>
      <c r="F3" s="1"/>
    </row>
    <row r="4" spans="1:15" s="241" customFormat="1">
      <c r="A4" s="240" t="s">
        <v>0</v>
      </c>
      <c r="B4" s="240"/>
      <c r="C4" s="240"/>
      <c r="E4" s="1"/>
      <c r="F4" s="1"/>
    </row>
    <row r="5" spans="1:15" s="273" customFormat="1" ht="54.75" customHeight="1">
      <c r="A5" s="386" t="s">
        <v>1</v>
      </c>
      <c r="B5" s="385" t="s">
        <v>254</v>
      </c>
      <c r="C5" s="385" t="s">
        <v>255</v>
      </c>
      <c r="D5" s="385" t="s">
        <v>256</v>
      </c>
      <c r="E5" s="385" t="s">
        <v>257</v>
      </c>
      <c r="F5" s="385" t="s">
        <v>258</v>
      </c>
      <c r="G5" s="385" t="s">
        <v>259</v>
      </c>
      <c r="H5" s="385" t="s">
        <v>260</v>
      </c>
      <c r="I5" s="386" t="s">
        <v>261</v>
      </c>
      <c r="J5" s="386" t="s">
        <v>262</v>
      </c>
      <c r="K5" s="385" t="s">
        <v>263</v>
      </c>
      <c r="L5" s="385" t="s">
        <v>264</v>
      </c>
      <c r="M5" s="387" t="s">
        <v>265</v>
      </c>
      <c r="N5" s="385" t="s">
        <v>266</v>
      </c>
      <c r="O5" s="385" t="s">
        <v>39</v>
      </c>
    </row>
    <row r="6" spans="1:15" ht="14.25" customHeight="1">
      <c r="A6" s="210" t="s">
        <v>201</v>
      </c>
      <c r="B6" s="42">
        <f>[2]AUTO!F7</f>
        <v>532833</v>
      </c>
      <c r="C6" s="42">
        <f>[2]AUTO!K7</f>
        <v>0</v>
      </c>
      <c r="D6" s="42">
        <f>[2]AUTO!N7</f>
        <v>0</v>
      </c>
      <c r="E6" s="42">
        <f>[2]AUTO!S7</f>
        <v>0</v>
      </c>
      <c r="F6" s="42"/>
      <c r="G6" s="42">
        <f>[2]AUTO!AD7</f>
        <v>0</v>
      </c>
      <c r="H6" s="42">
        <f>[2]AUTO!AE7</f>
        <v>0</v>
      </c>
      <c r="I6" s="42">
        <f>[2]AUTO!AF7</f>
        <v>0</v>
      </c>
      <c r="J6" s="42">
        <f>[2]AUTO!AG7</f>
        <v>0</v>
      </c>
      <c r="K6" s="42">
        <f>[2]AUTO!AJ7</f>
        <v>0</v>
      </c>
      <c r="L6" s="42">
        <f>[2]AUTO!AM7</f>
        <v>0</v>
      </c>
      <c r="M6" s="42">
        <f>[2]AUTO!AQ7</f>
        <v>0</v>
      </c>
      <c r="N6" s="42">
        <f>[2]AUTO!AR7</f>
        <v>0</v>
      </c>
      <c r="O6" s="42">
        <f t="shared" ref="O6:O11" si="0">SUM(B6:N6)</f>
        <v>532833</v>
      </c>
    </row>
    <row r="7" spans="1:15">
      <c r="A7" s="20" t="s">
        <v>202</v>
      </c>
      <c r="B7" s="42">
        <f>[2]AUTO!F8</f>
        <v>40756</v>
      </c>
      <c r="C7" s="42">
        <f>[2]AUTO!K8</f>
        <v>0</v>
      </c>
      <c r="D7" s="42">
        <f>[2]AUTO!N8</f>
        <v>0</v>
      </c>
      <c r="E7" s="42">
        <f>[2]AUTO!S8</f>
        <v>0</v>
      </c>
      <c r="F7" s="42"/>
      <c r="G7" s="42">
        <f>[2]AUTO!AD8</f>
        <v>0</v>
      </c>
      <c r="H7" s="42">
        <f>[2]AUTO!AE8</f>
        <v>0</v>
      </c>
      <c r="I7" s="42">
        <f>[2]AUTO!AF8</f>
        <v>0</v>
      </c>
      <c r="J7" s="42">
        <f>[2]AUTO!AG8</f>
        <v>0</v>
      </c>
      <c r="K7" s="42">
        <f>[2]AUTO!AJ8</f>
        <v>0</v>
      </c>
      <c r="L7" s="42">
        <f>[2]AUTO!AM8</f>
        <v>0</v>
      </c>
      <c r="M7" s="42">
        <f>[2]AUTO!AQ8</f>
        <v>0</v>
      </c>
      <c r="N7" s="42">
        <f>[2]AUTO!AR8</f>
        <v>0</v>
      </c>
      <c r="O7" s="42">
        <f t="shared" si="0"/>
        <v>40756</v>
      </c>
    </row>
    <row r="8" spans="1:15">
      <c r="A8" s="20" t="s">
        <v>203</v>
      </c>
      <c r="B8" s="42">
        <f>[2]AUTO!F9</f>
        <v>7044</v>
      </c>
      <c r="C8" s="42">
        <f>[2]AUTO!K9</f>
        <v>0</v>
      </c>
      <c r="D8" s="42">
        <f>[2]AUTO!N9</f>
        <v>0</v>
      </c>
      <c r="E8" s="42">
        <f>[2]AUTO!S9</f>
        <v>0</v>
      </c>
      <c r="F8" s="42"/>
      <c r="G8" s="42">
        <f>[2]AUTO!AD9</f>
        <v>0</v>
      </c>
      <c r="H8" s="42">
        <f>[2]AUTO!AE9</f>
        <v>0</v>
      </c>
      <c r="I8" s="42">
        <f>[2]AUTO!AF9</f>
        <v>0</v>
      </c>
      <c r="J8" s="42">
        <f>[2]AUTO!AG9</f>
        <v>0</v>
      </c>
      <c r="K8" s="42">
        <f>[2]AUTO!AJ9</f>
        <v>0</v>
      </c>
      <c r="L8" s="42">
        <f>[2]AUTO!AM9</f>
        <v>0</v>
      </c>
      <c r="M8" s="42">
        <f>[2]AUTO!AQ9</f>
        <v>0</v>
      </c>
      <c r="N8" s="42">
        <f>[2]AUTO!AR9</f>
        <v>0</v>
      </c>
      <c r="O8" s="42">
        <f t="shared" si="0"/>
        <v>7044</v>
      </c>
    </row>
    <row r="9" spans="1:15">
      <c r="A9" s="20" t="s">
        <v>204</v>
      </c>
      <c r="B9" s="42">
        <f>[2]AUTO!F10</f>
        <v>341882</v>
      </c>
      <c r="C9" s="42">
        <f>[2]AUTO!K10</f>
        <v>0</v>
      </c>
      <c r="D9" s="42">
        <f>[2]AUTO!N10</f>
        <v>0</v>
      </c>
      <c r="E9" s="42">
        <f>[2]AUTO!S10</f>
        <v>0</v>
      </c>
      <c r="F9" s="42"/>
      <c r="G9" s="42">
        <f>[2]AUTO!AD10</f>
        <v>0</v>
      </c>
      <c r="H9" s="42">
        <f>[2]AUTO!AE10</f>
        <v>0</v>
      </c>
      <c r="I9" s="42">
        <f>[2]AUTO!AF10</f>
        <v>0</v>
      </c>
      <c r="J9" s="42">
        <f>[2]AUTO!AG10</f>
        <v>0</v>
      </c>
      <c r="K9" s="42">
        <f>[2]AUTO!AJ10</f>
        <v>0</v>
      </c>
      <c r="L9" s="42">
        <f>[2]AUTO!AM10</f>
        <v>0</v>
      </c>
      <c r="M9" s="42">
        <f>[2]AUTO!AQ10</f>
        <v>0</v>
      </c>
      <c r="N9" s="42">
        <f>[2]AUTO!AR10</f>
        <v>0</v>
      </c>
      <c r="O9" s="42">
        <f t="shared" si="0"/>
        <v>341882</v>
      </c>
    </row>
    <row r="10" spans="1:15">
      <c r="A10" s="20" t="s">
        <v>205</v>
      </c>
      <c r="B10" s="42">
        <f>[2]AUTO!F11</f>
        <v>371466</v>
      </c>
      <c r="C10" s="42">
        <f>[2]AUTO!K11</f>
        <v>0</v>
      </c>
      <c r="D10" s="42">
        <f>[2]AUTO!N11</f>
        <v>0</v>
      </c>
      <c r="E10" s="42">
        <f>[2]AUTO!S11</f>
        <v>0</v>
      </c>
      <c r="F10" s="42"/>
      <c r="G10" s="42">
        <f>[2]AUTO!AD11</f>
        <v>0</v>
      </c>
      <c r="H10" s="42">
        <f>[2]AUTO!AE11</f>
        <v>0</v>
      </c>
      <c r="I10" s="42">
        <f>[2]AUTO!AF11</f>
        <v>0</v>
      </c>
      <c r="J10" s="42">
        <f>[2]AUTO!AG11</f>
        <v>0</v>
      </c>
      <c r="K10" s="42">
        <f>[2]AUTO!AJ11</f>
        <v>0</v>
      </c>
      <c r="L10" s="42">
        <f>[2]AUTO!AM11</f>
        <v>0</v>
      </c>
      <c r="M10" s="42">
        <f>[2]AUTO!AQ11</f>
        <v>0</v>
      </c>
      <c r="N10" s="42">
        <f>[2]AUTO!AR11</f>
        <v>0</v>
      </c>
      <c r="O10" s="42">
        <f t="shared" si="0"/>
        <v>371466</v>
      </c>
    </row>
    <row r="11" spans="1:15">
      <c r="A11" s="20" t="s">
        <v>206</v>
      </c>
      <c r="B11" s="42">
        <f>[2]AUTO!F12</f>
        <v>52047</v>
      </c>
      <c r="C11" s="42">
        <f>[2]AUTO!K12</f>
        <v>0</v>
      </c>
      <c r="D11" s="42">
        <f>[2]AUTO!N12</f>
        <v>0</v>
      </c>
      <c r="E11" s="42">
        <f>[2]AUTO!S12</f>
        <v>0</v>
      </c>
      <c r="F11" s="42"/>
      <c r="G11" s="42">
        <f>[2]AUTO!AD12</f>
        <v>0</v>
      </c>
      <c r="H11" s="42">
        <f>[2]AUTO!AE12</f>
        <v>0</v>
      </c>
      <c r="I11" s="42">
        <f>[2]AUTO!AF12</f>
        <v>0</v>
      </c>
      <c r="J11" s="42">
        <f>[2]AUTO!AG12</f>
        <v>0</v>
      </c>
      <c r="K11" s="42">
        <f>[2]AUTO!AJ12</f>
        <v>0</v>
      </c>
      <c r="L11" s="42">
        <f>[2]AUTO!AM12</f>
        <v>0</v>
      </c>
      <c r="M11" s="42">
        <f>[2]AUTO!AQ12</f>
        <v>0</v>
      </c>
      <c r="N11" s="42">
        <f>[2]AUTO!AR12</f>
        <v>0</v>
      </c>
      <c r="O11" s="42">
        <f t="shared" si="0"/>
        <v>52047</v>
      </c>
    </row>
    <row r="12" spans="1:15">
      <c r="A12" s="85" t="s">
        <v>207</v>
      </c>
      <c r="B12" s="42">
        <f t="shared" ref="B12:N12" si="1">+B13+B14</f>
        <v>26910591</v>
      </c>
      <c r="C12" s="42">
        <f t="shared" si="1"/>
        <v>0</v>
      </c>
      <c r="D12" s="42">
        <f t="shared" si="1"/>
        <v>0</v>
      </c>
      <c r="E12" s="42">
        <f t="shared" si="1"/>
        <v>81198</v>
      </c>
      <c r="F12" s="42"/>
      <c r="G12" s="42">
        <f t="shared" si="1"/>
        <v>0</v>
      </c>
      <c r="H12" s="42">
        <f t="shared" si="1"/>
        <v>0</v>
      </c>
      <c r="I12" s="42">
        <f t="shared" si="1"/>
        <v>0</v>
      </c>
      <c r="J12" s="42">
        <f t="shared" si="1"/>
        <v>0</v>
      </c>
      <c r="K12" s="42">
        <f t="shared" si="1"/>
        <v>0</v>
      </c>
      <c r="L12" s="42">
        <f t="shared" si="1"/>
        <v>0</v>
      </c>
      <c r="M12" s="42">
        <f t="shared" si="1"/>
        <v>0</v>
      </c>
      <c r="N12" s="42">
        <f t="shared" si="1"/>
        <v>0</v>
      </c>
      <c r="O12" s="42">
        <f>+O13+O14</f>
        <v>26991789</v>
      </c>
    </row>
    <row r="13" spans="1:15" hidden="1">
      <c r="A13" s="85" t="s">
        <v>208</v>
      </c>
      <c r="B13" s="42">
        <f>[2]AUTO!F14</f>
        <v>52557</v>
      </c>
      <c r="C13" s="42">
        <f>[2]AUTO!K14</f>
        <v>0</v>
      </c>
      <c r="D13" s="42">
        <f>[2]AUTO!N14</f>
        <v>0</v>
      </c>
      <c r="E13" s="42">
        <f>[2]AUTO!S14</f>
        <v>81198</v>
      </c>
      <c r="F13" s="42"/>
      <c r="G13" s="42">
        <f>[2]AUTO!AD14</f>
        <v>0</v>
      </c>
      <c r="H13" s="42">
        <f>[2]AUTO!AE14</f>
        <v>0</v>
      </c>
      <c r="I13" s="42">
        <f>[2]AUTO!AF14</f>
        <v>0</v>
      </c>
      <c r="J13" s="42">
        <f>[2]AUTO!AG14</f>
        <v>0</v>
      </c>
      <c r="K13" s="42">
        <f>[2]AUTO!AJ14</f>
        <v>0</v>
      </c>
      <c r="L13" s="42">
        <f>[2]AUTO!AM14</f>
        <v>0</v>
      </c>
      <c r="M13" s="42">
        <f>[2]AUTO!AQ14</f>
        <v>0</v>
      </c>
      <c r="N13" s="42">
        <f>[2]AUTO!AR14</f>
        <v>0</v>
      </c>
      <c r="O13" s="42">
        <f t="shared" ref="O13:O19" si="2">SUM(B13:N13)</f>
        <v>133755</v>
      </c>
    </row>
    <row r="14" spans="1:15" hidden="1">
      <c r="A14" s="85" t="s">
        <v>209</v>
      </c>
      <c r="B14" s="42">
        <f>[2]AUTO!F15</f>
        <v>26858034</v>
      </c>
      <c r="C14" s="42">
        <f>[2]AUTO!K15</f>
        <v>0</v>
      </c>
      <c r="D14" s="42">
        <f>[2]AUTO!N15</f>
        <v>0</v>
      </c>
      <c r="E14" s="42">
        <f>[2]AUTO!S15</f>
        <v>0</v>
      </c>
      <c r="F14" s="42"/>
      <c r="G14" s="42">
        <f>[2]AUTO!AD15</f>
        <v>0</v>
      </c>
      <c r="H14" s="42">
        <f>[2]AUTO!AE15</f>
        <v>0</v>
      </c>
      <c r="I14" s="42">
        <f>[2]AUTO!AF15</f>
        <v>0</v>
      </c>
      <c r="J14" s="42">
        <f>[2]AUTO!AG15</f>
        <v>0</v>
      </c>
      <c r="K14" s="42">
        <f>[2]AUTO!AJ15</f>
        <v>0</v>
      </c>
      <c r="L14" s="42">
        <f>[2]AUTO!AM15</f>
        <v>0</v>
      </c>
      <c r="M14" s="42">
        <f>[2]AUTO!AQ15</f>
        <v>0</v>
      </c>
      <c r="N14" s="42">
        <f>[2]AUTO!AR15</f>
        <v>0</v>
      </c>
      <c r="O14" s="42">
        <f t="shared" si="2"/>
        <v>26858034</v>
      </c>
    </row>
    <row r="15" spans="1:15">
      <c r="A15" s="85" t="s">
        <v>210</v>
      </c>
      <c r="B15" s="42">
        <f>[2]AUTO!F16</f>
        <v>3133995</v>
      </c>
      <c r="C15" s="42">
        <f>[2]AUTO!K16</f>
        <v>0</v>
      </c>
      <c r="D15" s="42">
        <f>[2]AUTO!N16</f>
        <v>0</v>
      </c>
      <c r="E15" s="42">
        <f>[2]AUTO!S16</f>
        <v>0</v>
      </c>
      <c r="F15" s="42"/>
      <c r="G15" s="42">
        <f>[2]AUTO!AD16</f>
        <v>0</v>
      </c>
      <c r="H15" s="42">
        <f>[2]AUTO!AE16</f>
        <v>0</v>
      </c>
      <c r="I15" s="42">
        <f>[2]AUTO!AF16</f>
        <v>0</v>
      </c>
      <c r="J15" s="42">
        <f>[2]AUTO!AG16</f>
        <v>0</v>
      </c>
      <c r="K15" s="42">
        <f>[2]AUTO!AJ16</f>
        <v>0</v>
      </c>
      <c r="L15" s="42">
        <f>[2]AUTO!AM16</f>
        <v>0</v>
      </c>
      <c r="M15" s="42">
        <f>[2]AUTO!AQ16</f>
        <v>0</v>
      </c>
      <c r="N15" s="42">
        <f>[2]AUTO!AR16</f>
        <v>0</v>
      </c>
      <c r="O15" s="42">
        <f t="shared" si="2"/>
        <v>3133995</v>
      </c>
    </row>
    <row r="16" spans="1:15">
      <c r="A16" s="85" t="s">
        <v>211</v>
      </c>
      <c r="B16" s="42">
        <f>[2]AUTO!F17</f>
        <v>42278</v>
      </c>
      <c r="C16" s="42">
        <f>[2]AUTO!K17</f>
        <v>0</v>
      </c>
      <c r="D16" s="42">
        <f>[2]AUTO!N17</f>
        <v>0</v>
      </c>
      <c r="E16" s="42">
        <f>[2]AUTO!S17</f>
        <v>0</v>
      </c>
      <c r="F16" s="42"/>
      <c r="G16" s="42">
        <f>[2]AUTO!AD17</f>
        <v>0</v>
      </c>
      <c r="H16" s="42">
        <f>[2]AUTO!AE17</f>
        <v>0</v>
      </c>
      <c r="I16" s="42">
        <f>[2]AUTO!AF17</f>
        <v>0</v>
      </c>
      <c r="J16" s="42">
        <f>[2]AUTO!AG17</f>
        <v>0</v>
      </c>
      <c r="K16" s="42">
        <f>[2]AUTO!AJ17</f>
        <v>0</v>
      </c>
      <c r="L16" s="42">
        <f>[2]AUTO!AM17</f>
        <v>0</v>
      </c>
      <c r="M16" s="42">
        <f>[2]AUTO!AQ17</f>
        <v>0</v>
      </c>
      <c r="N16" s="42">
        <f>[2]AUTO!AR17</f>
        <v>0</v>
      </c>
      <c r="O16" s="42">
        <f t="shared" si="2"/>
        <v>42278</v>
      </c>
    </row>
    <row r="17" spans="1:15">
      <c r="A17" s="85" t="s">
        <v>212</v>
      </c>
      <c r="B17" s="42">
        <f>[2]AUTO!F18</f>
        <v>667196</v>
      </c>
      <c r="C17" s="42">
        <f>[2]AUTO!K18</f>
        <v>0</v>
      </c>
      <c r="D17" s="42">
        <f>[2]AUTO!N18</f>
        <v>0</v>
      </c>
      <c r="E17" s="42">
        <f>[2]AUTO!S18</f>
        <v>0</v>
      </c>
      <c r="F17" s="42"/>
      <c r="G17" s="42">
        <f>[2]AUTO!AD18</f>
        <v>0</v>
      </c>
      <c r="H17" s="42">
        <f>[2]AUTO!AE18</f>
        <v>0</v>
      </c>
      <c r="I17" s="42">
        <f>[2]AUTO!AF18</f>
        <v>0</v>
      </c>
      <c r="J17" s="42">
        <f>[2]AUTO!AG18</f>
        <v>0</v>
      </c>
      <c r="K17" s="42">
        <f>[2]AUTO!AJ18</f>
        <v>0</v>
      </c>
      <c r="L17" s="42">
        <f>[2]AUTO!AM18</f>
        <v>0</v>
      </c>
      <c r="M17" s="42">
        <f>[2]AUTO!AQ18</f>
        <v>0</v>
      </c>
      <c r="N17" s="42">
        <f>[2]AUTO!AR18</f>
        <v>0</v>
      </c>
      <c r="O17" s="42">
        <f t="shared" si="2"/>
        <v>667196</v>
      </c>
    </row>
    <row r="18" spans="1:15">
      <c r="A18" s="85" t="s">
        <v>213</v>
      </c>
      <c r="B18" s="42">
        <f>[2]AUTO!F19</f>
        <v>602265</v>
      </c>
      <c r="C18" s="42">
        <f>[2]AUTO!K19</f>
        <v>0</v>
      </c>
      <c r="D18" s="42">
        <f>[2]AUTO!N19</f>
        <v>1388554</v>
      </c>
      <c r="E18" s="42">
        <f>[2]AUTO!S19</f>
        <v>401308</v>
      </c>
      <c r="F18" s="42"/>
      <c r="G18" s="42">
        <f>[2]AUTO!AD19</f>
        <v>0</v>
      </c>
      <c r="H18" s="42">
        <f>[2]AUTO!AE19</f>
        <v>0</v>
      </c>
      <c r="I18" s="42">
        <f>[2]AUTO!AF19</f>
        <v>0</v>
      </c>
      <c r="J18" s="42">
        <f>[2]AUTO!AG19</f>
        <v>0</v>
      </c>
      <c r="K18" s="42">
        <f>[2]AUTO!AJ19</f>
        <v>0</v>
      </c>
      <c r="L18" s="42">
        <f>[2]AUTO!AM19</f>
        <v>0</v>
      </c>
      <c r="M18" s="42">
        <f>[2]AUTO!AQ19</f>
        <v>0</v>
      </c>
      <c r="N18" s="42">
        <f>[2]AUTO!AR19</f>
        <v>0</v>
      </c>
      <c r="O18" s="42">
        <f t="shared" si="2"/>
        <v>2392127</v>
      </c>
    </row>
    <row r="19" spans="1:15">
      <c r="A19" s="85" t="s">
        <v>214</v>
      </c>
      <c r="B19" s="42">
        <f>[2]AUTO!F20</f>
        <v>143199</v>
      </c>
      <c r="C19" s="42">
        <f>[2]AUTO!K20</f>
        <v>0</v>
      </c>
      <c r="D19" s="42">
        <f>[2]AUTO!N20</f>
        <v>0</v>
      </c>
      <c r="E19" s="42">
        <f>[2]AUTO!S20</f>
        <v>0</v>
      </c>
      <c r="F19" s="42"/>
      <c r="G19" s="42">
        <f>[2]AUTO!AD20</f>
        <v>0</v>
      </c>
      <c r="H19" s="42">
        <f>[2]AUTO!AE20</f>
        <v>0</v>
      </c>
      <c r="I19" s="42">
        <f>[2]AUTO!AF20</f>
        <v>0</v>
      </c>
      <c r="J19" s="42">
        <f>[2]AUTO!AG20</f>
        <v>0</v>
      </c>
      <c r="K19" s="42">
        <f>[2]AUTO!AJ20</f>
        <v>0</v>
      </c>
      <c r="L19" s="42">
        <f>[2]AUTO!AM20</f>
        <v>0</v>
      </c>
      <c r="M19" s="42">
        <f>[2]AUTO!AQ20</f>
        <v>0</v>
      </c>
      <c r="N19" s="42">
        <f>[2]AUTO!AR20</f>
        <v>0</v>
      </c>
      <c r="O19" s="42">
        <f t="shared" si="2"/>
        <v>143199</v>
      </c>
    </row>
    <row r="20" spans="1:15" ht="12.75" customHeight="1">
      <c r="A20" s="85" t="s">
        <v>215</v>
      </c>
      <c r="B20" s="42">
        <f t="shared" ref="B20:N20" si="3">+B21+B22</f>
        <v>2122988</v>
      </c>
      <c r="C20" s="42">
        <f t="shared" si="3"/>
        <v>0</v>
      </c>
      <c r="D20" s="42">
        <f t="shared" si="3"/>
        <v>0</v>
      </c>
      <c r="E20" s="42">
        <f t="shared" si="3"/>
        <v>67448</v>
      </c>
      <c r="F20" s="42"/>
      <c r="G20" s="42">
        <f t="shared" si="3"/>
        <v>0</v>
      </c>
      <c r="H20" s="42">
        <f t="shared" si="3"/>
        <v>0</v>
      </c>
      <c r="I20" s="42">
        <f t="shared" si="3"/>
        <v>0</v>
      </c>
      <c r="J20" s="42">
        <f t="shared" si="3"/>
        <v>0</v>
      </c>
      <c r="K20" s="42">
        <f t="shared" si="3"/>
        <v>0</v>
      </c>
      <c r="L20" s="42">
        <f t="shared" si="3"/>
        <v>0</v>
      </c>
      <c r="M20" s="42">
        <f t="shared" si="3"/>
        <v>0</v>
      </c>
      <c r="N20" s="42">
        <f t="shared" si="3"/>
        <v>0</v>
      </c>
      <c r="O20" s="42">
        <f>+O21+O22</f>
        <v>2190436</v>
      </c>
    </row>
    <row r="21" spans="1:15" hidden="1">
      <c r="A21" s="85" t="s">
        <v>208</v>
      </c>
      <c r="B21" s="42">
        <f>[2]AUTO!F22</f>
        <v>629764</v>
      </c>
      <c r="C21" s="42">
        <f>[2]AUTO!K22</f>
        <v>0</v>
      </c>
      <c r="D21" s="42">
        <f>[2]AUTO!N22</f>
        <v>0</v>
      </c>
      <c r="E21" s="42">
        <f>[2]AUTO!S22</f>
        <v>67448</v>
      </c>
      <c r="F21" s="42"/>
      <c r="G21" s="42">
        <f>[2]AUTO!AD22</f>
        <v>0</v>
      </c>
      <c r="H21" s="42">
        <f>[2]AUTO!AE22</f>
        <v>0</v>
      </c>
      <c r="I21" s="42">
        <f>[2]AUTO!AF22</f>
        <v>0</v>
      </c>
      <c r="J21" s="42">
        <f>[2]AUTO!AG22</f>
        <v>0</v>
      </c>
      <c r="K21" s="42">
        <f>[2]AUTO!AJ22</f>
        <v>0</v>
      </c>
      <c r="L21" s="42">
        <f>[2]AUTO!AM22</f>
        <v>0</v>
      </c>
      <c r="M21" s="42">
        <f>[2]AUTO!AQ22</f>
        <v>0</v>
      </c>
      <c r="N21" s="42">
        <f>[2]AUTO!AR22</f>
        <v>0</v>
      </c>
      <c r="O21" s="42">
        <f>SUM(B21:N21)</f>
        <v>697212</v>
      </c>
    </row>
    <row r="22" spans="1:15" hidden="1">
      <c r="A22" s="85" t="s">
        <v>209</v>
      </c>
      <c r="B22" s="42">
        <f>[2]AUTO!F23</f>
        <v>1493224</v>
      </c>
      <c r="C22" s="42">
        <f>[2]AUTO!K23</f>
        <v>0</v>
      </c>
      <c r="D22" s="42">
        <f>[2]AUTO!N23</f>
        <v>0</v>
      </c>
      <c r="E22" s="42">
        <f>[2]AUTO!S23</f>
        <v>0</v>
      </c>
      <c r="F22" s="42"/>
      <c r="G22" s="42">
        <f>[2]AUTO!AD23</f>
        <v>0</v>
      </c>
      <c r="H22" s="42">
        <f>[2]AUTO!AE23</f>
        <v>0</v>
      </c>
      <c r="I22" s="42">
        <f>[2]AUTO!AF23</f>
        <v>0</v>
      </c>
      <c r="J22" s="42">
        <f>[2]AUTO!AG23</f>
        <v>0</v>
      </c>
      <c r="K22" s="42">
        <f>[2]AUTO!AJ23</f>
        <v>0</v>
      </c>
      <c r="L22" s="42">
        <f>[2]AUTO!AM23</f>
        <v>0</v>
      </c>
      <c r="M22" s="42">
        <f>[2]AUTO!AQ23</f>
        <v>0</v>
      </c>
      <c r="N22" s="42">
        <f>[2]AUTO!AR23</f>
        <v>0</v>
      </c>
      <c r="O22" s="42">
        <f>SUM(B22:N22)</f>
        <v>1493224</v>
      </c>
    </row>
    <row r="23" spans="1:15">
      <c r="A23" s="85" t="s">
        <v>69</v>
      </c>
      <c r="B23" s="42">
        <f>[2]AUTO!F24</f>
        <v>63998</v>
      </c>
      <c r="C23" s="42">
        <f>[2]AUTO!K24</f>
        <v>0</v>
      </c>
      <c r="D23" s="42">
        <f>[2]AUTO!N24</f>
        <v>0</v>
      </c>
      <c r="E23" s="42">
        <f>[2]AUTO!S24</f>
        <v>0</v>
      </c>
      <c r="F23" s="42"/>
      <c r="G23" s="42">
        <f>[2]AUTO!AD24</f>
        <v>0</v>
      </c>
      <c r="H23" s="42">
        <f>[2]AUTO!AE24</f>
        <v>0</v>
      </c>
      <c r="I23" s="42">
        <f>[2]AUTO!AF24</f>
        <v>0</v>
      </c>
      <c r="J23" s="42">
        <f>[2]AUTO!AG24</f>
        <v>0</v>
      </c>
      <c r="K23" s="42">
        <f>[2]AUTO!AJ24</f>
        <v>0</v>
      </c>
      <c r="L23" s="42">
        <f>[2]AUTO!AM24</f>
        <v>0</v>
      </c>
      <c r="M23" s="42">
        <f>[2]AUTO!AQ24</f>
        <v>0</v>
      </c>
      <c r="N23" s="42">
        <f>[2]AUTO!AR24</f>
        <v>0</v>
      </c>
      <c r="O23" s="42">
        <f>SUM(B23:N23)</f>
        <v>63998</v>
      </c>
    </row>
    <row r="24" spans="1:15">
      <c r="A24" s="85" t="s">
        <v>216</v>
      </c>
      <c r="B24" s="42">
        <f>[2]AUTO!F25</f>
        <v>593720</v>
      </c>
      <c r="C24" s="42">
        <f>[2]AUTO!K25</f>
        <v>0</v>
      </c>
      <c r="D24" s="42">
        <f>[2]AUTO!N25</f>
        <v>0</v>
      </c>
      <c r="E24" s="42">
        <f>[2]AUTO!S25</f>
        <v>0</v>
      </c>
      <c r="F24" s="42"/>
      <c r="G24" s="42">
        <f>[2]AUTO!AD25</f>
        <v>0</v>
      </c>
      <c r="H24" s="42">
        <f>[2]AUTO!AE25</f>
        <v>0</v>
      </c>
      <c r="I24" s="42">
        <f>[2]AUTO!AF25</f>
        <v>0</v>
      </c>
      <c r="J24" s="42">
        <f>[2]AUTO!AG25</f>
        <v>0</v>
      </c>
      <c r="K24" s="42">
        <f>[2]AUTO!AJ25</f>
        <v>0</v>
      </c>
      <c r="L24" s="42">
        <f>[2]AUTO!AM25</f>
        <v>0</v>
      </c>
      <c r="M24" s="42">
        <f>[2]AUTO!AQ25</f>
        <v>0</v>
      </c>
      <c r="N24" s="42">
        <f>[2]AUTO!AR25</f>
        <v>0</v>
      </c>
      <c r="O24" s="42">
        <f>SUM(B24:N24)</f>
        <v>593720</v>
      </c>
    </row>
    <row r="25" spans="1:15">
      <c r="A25" s="85" t="s">
        <v>217</v>
      </c>
      <c r="B25" s="42">
        <f>[2]AUTO!F26</f>
        <v>763254</v>
      </c>
      <c r="C25" s="42">
        <f>[2]AUTO!K26</f>
        <v>0</v>
      </c>
      <c r="D25" s="42">
        <f>[2]AUTO!N26</f>
        <v>0</v>
      </c>
      <c r="E25" s="42">
        <f>[2]AUTO!S26</f>
        <v>434941</v>
      </c>
      <c r="F25" s="42"/>
      <c r="G25" s="42">
        <f>[2]AUTO!AD26</f>
        <v>0</v>
      </c>
      <c r="H25" s="42">
        <f>[2]AUTO!AE26</f>
        <v>0</v>
      </c>
      <c r="I25" s="42">
        <f>[2]AUTO!AF26</f>
        <v>0</v>
      </c>
      <c r="J25" s="42">
        <f>[2]AUTO!AG26</f>
        <v>0</v>
      </c>
      <c r="K25" s="42">
        <f>[2]AUTO!AJ26</f>
        <v>0</v>
      </c>
      <c r="L25" s="42">
        <f>[2]AUTO!AM26</f>
        <v>0</v>
      </c>
      <c r="M25" s="42">
        <f>[2]AUTO!AQ26</f>
        <v>0</v>
      </c>
      <c r="N25" s="42">
        <f>[2]AUTO!AR26</f>
        <v>0</v>
      </c>
      <c r="O25" s="42">
        <f>SUM(B25:N25)</f>
        <v>1198195</v>
      </c>
    </row>
    <row r="26" spans="1:15">
      <c r="A26" s="85" t="s">
        <v>218</v>
      </c>
      <c r="B26" s="42">
        <f t="shared" ref="B26:N26" si="4">+B27+B28</f>
        <v>262566</v>
      </c>
      <c r="C26" s="42">
        <f t="shared" si="4"/>
        <v>0</v>
      </c>
      <c r="D26" s="42">
        <f t="shared" si="4"/>
        <v>0</v>
      </c>
      <c r="E26" s="42">
        <f t="shared" si="4"/>
        <v>0</v>
      </c>
      <c r="F26" s="42"/>
      <c r="G26" s="42">
        <f t="shared" si="4"/>
        <v>0</v>
      </c>
      <c r="H26" s="42">
        <f t="shared" si="4"/>
        <v>0</v>
      </c>
      <c r="I26" s="42">
        <f t="shared" si="4"/>
        <v>0</v>
      </c>
      <c r="J26" s="42">
        <f t="shared" si="4"/>
        <v>0</v>
      </c>
      <c r="K26" s="42">
        <f t="shared" si="4"/>
        <v>0</v>
      </c>
      <c r="L26" s="42">
        <f t="shared" si="4"/>
        <v>0</v>
      </c>
      <c r="M26" s="42">
        <f t="shared" si="4"/>
        <v>0</v>
      </c>
      <c r="N26" s="42">
        <f t="shared" si="4"/>
        <v>0</v>
      </c>
      <c r="O26" s="42">
        <f>+O27+O28</f>
        <v>262566</v>
      </c>
    </row>
    <row r="27" spans="1:15" hidden="1">
      <c r="A27" s="85" t="s">
        <v>208</v>
      </c>
      <c r="B27" s="42">
        <f>[2]AUTO!F28</f>
        <v>262566</v>
      </c>
      <c r="C27" s="42">
        <f>[2]AUTO!K28</f>
        <v>0</v>
      </c>
      <c r="D27" s="42">
        <f>[2]AUTO!N28</f>
        <v>0</v>
      </c>
      <c r="E27" s="42">
        <f>[2]AUTO!S28</f>
        <v>0</v>
      </c>
      <c r="F27" s="42"/>
      <c r="G27" s="42">
        <f>[2]AUTO!AD28</f>
        <v>0</v>
      </c>
      <c r="H27" s="42">
        <f>[2]AUTO!AE28</f>
        <v>0</v>
      </c>
      <c r="I27" s="42">
        <f>[2]AUTO!AF28</f>
        <v>0</v>
      </c>
      <c r="J27" s="42">
        <f>[2]AUTO!AG28</f>
        <v>0</v>
      </c>
      <c r="K27" s="42">
        <f>[2]AUTO!AJ28</f>
        <v>0</v>
      </c>
      <c r="L27" s="42">
        <f>[2]AUTO!AM28</f>
        <v>0</v>
      </c>
      <c r="M27" s="42">
        <f>[2]AUTO!AQ28</f>
        <v>0</v>
      </c>
      <c r="N27" s="42">
        <f>[2]AUTO!AR28</f>
        <v>0</v>
      </c>
      <c r="O27" s="42">
        <f>SUM(B27:N27)</f>
        <v>262566</v>
      </c>
    </row>
    <row r="28" spans="1:15" hidden="1">
      <c r="A28" s="85" t="s">
        <v>209</v>
      </c>
      <c r="B28" s="42">
        <f>[2]AUTO!F29</f>
        <v>0</v>
      </c>
      <c r="C28" s="42">
        <f>[2]AUTO!K29</f>
        <v>0</v>
      </c>
      <c r="D28" s="42">
        <f>[2]AUTO!N29</f>
        <v>0</v>
      </c>
      <c r="E28" s="42">
        <f>[2]AUTO!S29</f>
        <v>0</v>
      </c>
      <c r="F28" s="42"/>
      <c r="G28" s="42">
        <f>[2]AUTO!AD29</f>
        <v>0</v>
      </c>
      <c r="H28" s="42">
        <f>[2]AUTO!AE29</f>
        <v>0</v>
      </c>
      <c r="I28" s="42">
        <f>[2]AUTO!AF29</f>
        <v>0</v>
      </c>
      <c r="J28" s="42">
        <f>[2]AUTO!AG29</f>
        <v>0</v>
      </c>
      <c r="K28" s="42">
        <f>[2]AUTO!AJ29</f>
        <v>0</v>
      </c>
      <c r="L28" s="42">
        <f>[2]AUTO!AM29</f>
        <v>0</v>
      </c>
      <c r="M28" s="42">
        <f>[2]AUTO!AQ29</f>
        <v>0</v>
      </c>
      <c r="N28" s="42">
        <f>[2]AUTO!AR29</f>
        <v>0</v>
      </c>
      <c r="O28" s="42">
        <f>SUM(B28:N28)</f>
        <v>0</v>
      </c>
    </row>
    <row r="29" spans="1:15">
      <c r="A29" s="85" t="s">
        <v>219</v>
      </c>
      <c r="B29" s="42">
        <f>[2]AUTO!F30</f>
        <v>284425</v>
      </c>
      <c r="C29" s="42">
        <f>[2]AUTO!K30</f>
        <v>0</v>
      </c>
      <c r="D29" s="42">
        <f>[2]AUTO!N30</f>
        <v>24205</v>
      </c>
      <c r="E29" s="42">
        <f>[2]AUTO!S30</f>
        <v>0</v>
      </c>
      <c r="F29" s="42"/>
      <c r="G29" s="42">
        <f>[2]AUTO!AD30</f>
        <v>0</v>
      </c>
      <c r="H29" s="42">
        <f>[2]AUTO!AE30</f>
        <v>0</v>
      </c>
      <c r="I29" s="42">
        <f>[2]AUTO!AF30</f>
        <v>0</v>
      </c>
      <c r="J29" s="42">
        <f>[2]AUTO!AG30</f>
        <v>0</v>
      </c>
      <c r="K29" s="42">
        <f>[2]AUTO!AJ30</f>
        <v>0</v>
      </c>
      <c r="L29" s="42">
        <f>[2]AUTO!AM30</f>
        <v>0</v>
      </c>
      <c r="M29" s="42">
        <f>[2]AUTO!AQ30</f>
        <v>0</v>
      </c>
      <c r="N29" s="42">
        <f>[2]AUTO!AR30</f>
        <v>0</v>
      </c>
      <c r="O29" s="42">
        <f>SUM(B29:N29)</f>
        <v>308630</v>
      </c>
    </row>
    <row r="30" spans="1:15">
      <c r="A30" s="85" t="s">
        <v>220</v>
      </c>
      <c r="B30" s="42">
        <f t="shared" ref="B30:N30" si="5">+B31+B32</f>
        <v>736447</v>
      </c>
      <c r="C30" s="42">
        <f t="shared" si="5"/>
        <v>0</v>
      </c>
      <c r="D30" s="42">
        <f t="shared" si="5"/>
        <v>0</v>
      </c>
      <c r="E30" s="42">
        <f t="shared" si="5"/>
        <v>0</v>
      </c>
      <c r="F30" s="42">
        <f t="shared" si="5"/>
        <v>0</v>
      </c>
      <c r="G30" s="42">
        <f t="shared" si="5"/>
        <v>0</v>
      </c>
      <c r="H30" s="42">
        <f t="shared" si="5"/>
        <v>0</v>
      </c>
      <c r="I30" s="42">
        <f t="shared" si="5"/>
        <v>0</v>
      </c>
      <c r="J30" s="42">
        <f t="shared" si="5"/>
        <v>0</v>
      </c>
      <c r="K30" s="42">
        <f t="shared" si="5"/>
        <v>0</v>
      </c>
      <c r="L30" s="42">
        <f t="shared" si="5"/>
        <v>0</v>
      </c>
      <c r="M30" s="42">
        <f t="shared" si="5"/>
        <v>0</v>
      </c>
      <c r="N30" s="42">
        <f t="shared" si="5"/>
        <v>0</v>
      </c>
      <c r="O30" s="42">
        <f>+O31+O32</f>
        <v>736447</v>
      </c>
    </row>
    <row r="31" spans="1:15" hidden="1">
      <c r="A31" s="85" t="s">
        <v>208</v>
      </c>
      <c r="B31" s="42">
        <f>[2]AUTO!F32</f>
        <v>148748</v>
      </c>
      <c r="C31" s="42">
        <f>[2]AUTO!K32</f>
        <v>0</v>
      </c>
      <c r="D31" s="42">
        <f>[2]AUTO!N32</f>
        <v>0</v>
      </c>
      <c r="E31" s="42">
        <f>[2]AUTO!S32</f>
        <v>0</v>
      </c>
      <c r="F31" s="42">
        <f>[2]AUTO!W32</f>
        <v>0</v>
      </c>
      <c r="G31" s="42">
        <f>[2]AUTO!AD32</f>
        <v>0</v>
      </c>
      <c r="H31" s="42">
        <f>[2]AUTO!AE32</f>
        <v>0</v>
      </c>
      <c r="I31" s="42">
        <f>[2]AUTO!AF32</f>
        <v>0</v>
      </c>
      <c r="J31" s="42">
        <f>[2]AUTO!AG32</f>
        <v>0</v>
      </c>
      <c r="K31" s="42">
        <f>[2]AUTO!AJ32</f>
        <v>0</v>
      </c>
      <c r="L31" s="42">
        <f>[2]AUTO!AM32</f>
        <v>0</v>
      </c>
      <c r="M31" s="42">
        <f>[2]AUTO!AQ32</f>
        <v>0</v>
      </c>
      <c r="N31" s="42">
        <f>[2]AUTO!AR32</f>
        <v>0</v>
      </c>
      <c r="O31" s="42">
        <f t="shared" ref="O31:O47" si="6">SUM(B31:N31)</f>
        <v>148748</v>
      </c>
    </row>
    <row r="32" spans="1:15" hidden="1">
      <c r="A32" s="85" t="s">
        <v>209</v>
      </c>
      <c r="B32" s="42">
        <f>[2]AUTO!F33</f>
        <v>587699</v>
      </c>
      <c r="C32" s="42">
        <f>[2]AUTO!K33</f>
        <v>0</v>
      </c>
      <c r="D32" s="42">
        <f>[2]AUTO!N33</f>
        <v>0</v>
      </c>
      <c r="E32" s="42">
        <f>[2]AUTO!S33</f>
        <v>0</v>
      </c>
      <c r="F32" s="42">
        <f>[2]AUTO!W33</f>
        <v>0</v>
      </c>
      <c r="G32" s="42">
        <f>[2]AUTO!AD33</f>
        <v>0</v>
      </c>
      <c r="H32" s="42">
        <f>[2]AUTO!AE33</f>
        <v>0</v>
      </c>
      <c r="I32" s="42">
        <f>[2]AUTO!AF33</f>
        <v>0</v>
      </c>
      <c r="J32" s="42">
        <f>[2]AUTO!AG33</f>
        <v>0</v>
      </c>
      <c r="K32" s="42">
        <f>[2]AUTO!AJ33</f>
        <v>0</v>
      </c>
      <c r="L32" s="42">
        <f>[2]AUTO!AM33</f>
        <v>0</v>
      </c>
      <c r="M32" s="42">
        <f>[2]AUTO!AQ33</f>
        <v>0</v>
      </c>
      <c r="N32" s="42">
        <f>[2]AUTO!AR33</f>
        <v>0</v>
      </c>
      <c r="O32" s="42">
        <f t="shared" si="6"/>
        <v>587699</v>
      </c>
    </row>
    <row r="33" spans="1:15">
      <c r="A33" s="85" t="s">
        <v>221</v>
      </c>
      <c r="B33" s="42">
        <f>[2]AUTO!F34</f>
        <v>211045</v>
      </c>
      <c r="C33" s="42">
        <f>[2]AUTO!K34</f>
        <v>0</v>
      </c>
      <c r="D33" s="42">
        <f>[2]AUTO!N34</f>
        <v>0</v>
      </c>
      <c r="E33" s="42">
        <f>[2]AUTO!S34</f>
        <v>0</v>
      </c>
      <c r="F33" s="42"/>
      <c r="G33" s="42">
        <f>[2]AUTO!AD34</f>
        <v>0</v>
      </c>
      <c r="H33" s="42">
        <f>[2]AUTO!AE34</f>
        <v>0</v>
      </c>
      <c r="I33" s="42">
        <f>[2]AUTO!AF34</f>
        <v>0</v>
      </c>
      <c r="J33" s="42">
        <f>[2]AUTO!AG34</f>
        <v>0</v>
      </c>
      <c r="K33" s="42">
        <f>[2]AUTO!AJ34</f>
        <v>0</v>
      </c>
      <c r="L33" s="42">
        <f>[2]AUTO!AM34</f>
        <v>0</v>
      </c>
      <c r="M33" s="42">
        <f>[2]AUTO!AQ34</f>
        <v>0</v>
      </c>
      <c r="N33" s="42">
        <f>[2]AUTO!AR34</f>
        <v>0</v>
      </c>
      <c r="O33" s="42">
        <f t="shared" si="6"/>
        <v>211045</v>
      </c>
    </row>
    <row r="34" spans="1:15">
      <c r="A34" s="85" t="s">
        <v>222</v>
      </c>
      <c r="B34" s="42">
        <f>[2]AUTO!F35</f>
        <v>122939</v>
      </c>
      <c r="C34" s="42">
        <f>[2]AUTO!K35</f>
        <v>0</v>
      </c>
      <c r="D34" s="42">
        <f>[2]AUTO!N35</f>
        <v>0</v>
      </c>
      <c r="E34" s="42">
        <f>[2]AUTO!S35</f>
        <v>0</v>
      </c>
      <c r="F34" s="42"/>
      <c r="G34" s="42">
        <f>[2]AUTO!AD35</f>
        <v>0</v>
      </c>
      <c r="H34" s="42">
        <f>[2]AUTO!AE35</f>
        <v>0</v>
      </c>
      <c r="I34" s="42">
        <f>[2]AUTO!AF35</f>
        <v>0</v>
      </c>
      <c r="J34" s="42">
        <f>[2]AUTO!AG35</f>
        <v>0</v>
      </c>
      <c r="K34" s="42">
        <f>[2]AUTO!AJ35</f>
        <v>0</v>
      </c>
      <c r="L34" s="42">
        <f>[2]AUTO!AM35</f>
        <v>0</v>
      </c>
      <c r="M34" s="42">
        <f>[2]AUTO!AQ35</f>
        <v>0</v>
      </c>
      <c r="N34" s="42">
        <f>[2]AUTO!AR35</f>
        <v>0</v>
      </c>
      <c r="O34" s="42">
        <f t="shared" si="6"/>
        <v>122939</v>
      </c>
    </row>
    <row r="35" spans="1:15">
      <c r="A35" s="85" t="s">
        <v>223</v>
      </c>
      <c r="B35" s="42">
        <f>[2]AUTO!F36</f>
        <v>35132</v>
      </c>
      <c r="C35" s="42">
        <f>[2]AUTO!K36</f>
        <v>0</v>
      </c>
      <c r="D35" s="42">
        <f>[2]AUTO!N36</f>
        <v>0</v>
      </c>
      <c r="E35" s="42">
        <f>[2]AUTO!S36</f>
        <v>0</v>
      </c>
      <c r="F35" s="42"/>
      <c r="G35" s="42">
        <f>[2]AUTO!AD36</f>
        <v>0</v>
      </c>
      <c r="H35" s="42">
        <f>[2]AUTO!AE36</f>
        <v>0</v>
      </c>
      <c r="I35" s="42">
        <f>[2]AUTO!AF36</f>
        <v>0</v>
      </c>
      <c r="J35" s="42">
        <f>[2]AUTO!AG36</f>
        <v>0</v>
      </c>
      <c r="K35" s="42">
        <f>[2]AUTO!AJ36</f>
        <v>0</v>
      </c>
      <c r="L35" s="42">
        <f>[2]AUTO!AM36</f>
        <v>0</v>
      </c>
      <c r="M35" s="42">
        <f>[2]AUTO!AQ36</f>
        <v>0</v>
      </c>
      <c r="N35" s="42">
        <f>[2]AUTO!AR36</f>
        <v>0</v>
      </c>
      <c r="O35" s="42">
        <f t="shared" si="6"/>
        <v>35132</v>
      </c>
    </row>
    <row r="36" spans="1:15">
      <c r="A36" s="85" t="s">
        <v>224</v>
      </c>
      <c r="B36" s="42">
        <f>[2]AUTO!F37</f>
        <v>140590</v>
      </c>
      <c r="C36" s="42">
        <f>[2]AUTO!K37</f>
        <v>0</v>
      </c>
      <c r="D36" s="42">
        <f>[2]AUTO!N37</f>
        <v>0</v>
      </c>
      <c r="E36" s="42">
        <f>[2]AUTO!S37</f>
        <v>0</v>
      </c>
      <c r="F36" s="42"/>
      <c r="G36" s="42">
        <f>[2]AUTO!AD37</f>
        <v>0</v>
      </c>
      <c r="H36" s="42">
        <f>[2]AUTO!AE37</f>
        <v>0</v>
      </c>
      <c r="I36" s="42">
        <f>[2]AUTO!AF37</f>
        <v>0</v>
      </c>
      <c r="J36" s="42">
        <f>[2]AUTO!AG37</f>
        <v>0</v>
      </c>
      <c r="K36" s="42">
        <f>[2]AUTO!AJ37</f>
        <v>0</v>
      </c>
      <c r="L36" s="42">
        <f>[2]AUTO!AM37</f>
        <v>0</v>
      </c>
      <c r="M36" s="42">
        <f>[2]AUTO!AQ37</f>
        <v>0</v>
      </c>
      <c r="N36" s="42">
        <f>[2]AUTO!AR37</f>
        <v>0</v>
      </c>
      <c r="O36" s="42">
        <f t="shared" si="6"/>
        <v>140590</v>
      </c>
    </row>
    <row r="37" spans="1:15">
      <c r="A37" s="85" t="s">
        <v>225</v>
      </c>
      <c r="B37" s="42">
        <f>[2]AUTO!F38</f>
        <v>173726</v>
      </c>
      <c r="C37" s="42">
        <f>[2]AUTO!K38</f>
        <v>0</v>
      </c>
      <c r="D37" s="42">
        <f>[2]AUTO!N38</f>
        <v>36086</v>
      </c>
      <c r="E37" s="42">
        <f>[2]AUTO!S38</f>
        <v>711573</v>
      </c>
      <c r="F37" s="42">
        <f>[2]AUTO!W38</f>
        <v>0</v>
      </c>
      <c r="G37" s="42">
        <f>[2]AUTO!AD38</f>
        <v>0</v>
      </c>
      <c r="H37" s="42">
        <f>[2]AUTO!AE38</f>
        <v>0</v>
      </c>
      <c r="I37" s="42">
        <f>[2]AUTO!AF38</f>
        <v>0</v>
      </c>
      <c r="J37" s="42">
        <f>[2]AUTO!AG38</f>
        <v>0</v>
      </c>
      <c r="K37" s="42">
        <f>[2]AUTO!AJ38</f>
        <v>0</v>
      </c>
      <c r="L37" s="42">
        <f>[2]AUTO!AM38</f>
        <v>0</v>
      </c>
      <c r="M37" s="42">
        <f>[2]AUTO!AQ38</f>
        <v>0</v>
      </c>
      <c r="N37" s="42">
        <f>[2]AUTO!AR38</f>
        <v>0</v>
      </c>
      <c r="O37" s="42">
        <f t="shared" si="6"/>
        <v>921385</v>
      </c>
    </row>
    <row r="38" spans="1:15">
      <c r="A38" s="85" t="s">
        <v>226</v>
      </c>
      <c r="B38" s="42">
        <f>[2]AUTO!F39</f>
        <v>159378</v>
      </c>
      <c r="C38" s="42">
        <f>[2]AUTO!K39</f>
        <v>6205</v>
      </c>
      <c r="D38" s="42">
        <f>[2]AUTO!N39</f>
        <v>0</v>
      </c>
      <c r="E38" s="42">
        <f>[2]AUTO!S39</f>
        <v>5700</v>
      </c>
      <c r="F38" s="42"/>
      <c r="G38" s="42">
        <f>[2]AUTO!AD39</f>
        <v>0</v>
      </c>
      <c r="H38" s="42">
        <f>[2]AUTO!AE39</f>
        <v>0</v>
      </c>
      <c r="I38" s="42">
        <f>[2]AUTO!AF39</f>
        <v>0</v>
      </c>
      <c r="J38" s="42">
        <f>[2]AUTO!AG39</f>
        <v>0</v>
      </c>
      <c r="K38" s="42">
        <f>[2]AUTO!AJ39</f>
        <v>0</v>
      </c>
      <c r="L38" s="42">
        <f>[2]AUTO!AM39</f>
        <v>0</v>
      </c>
      <c r="M38" s="42">
        <f>[2]AUTO!AQ39</f>
        <v>0</v>
      </c>
      <c r="N38" s="42">
        <f>[2]AUTO!AR39</f>
        <v>0</v>
      </c>
      <c r="O38" s="42">
        <f t="shared" si="6"/>
        <v>171283</v>
      </c>
    </row>
    <row r="39" spans="1:15">
      <c r="A39" s="85" t="s">
        <v>227</v>
      </c>
      <c r="B39" s="42">
        <f>[2]AUTO!F40</f>
        <v>53556</v>
      </c>
      <c r="C39" s="42">
        <f>[2]AUTO!K40</f>
        <v>0</v>
      </c>
      <c r="D39" s="42">
        <f>[2]AUTO!N40</f>
        <v>0</v>
      </c>
      <c r="E39" s="42">
        <f>[2]AUTO!S40</f>
        <v>0</v>
      </c>
      <c r="F39" s="42"/>
      <c r="G39" s="42">
        <f>[2]AUTO!AD40</f>
        <v>0</v>
      </c>
      <c r="H39" s="42">
        <f>[2]AUTO!AE40</f>
        <v>0</v>
      </c>
      <c r="I39" s="42">
        <f>[2]AUTO!AF40</f>
        <v>0</v>
      </c>
      <c r="J39" s="42">
        <f>[2]AUTO!AG40</f>
        <v>0</v>
      </c>
      <c r="K39" s="42">
        <f>[2]AUTO!AJ40</f>
        <v>0</v>
      </c>
      <c r="L39" s="42">
        <f>[2]AUTO!AM40</f>
        <v>0</v>
      </c>
      <c r="M39" s="42">
        <f>[2]AUTO!AQ40</f>
        <v>0</v>
      </c>
      <c r="N39" s="42">
        <f>[2]AUTO!AR40</f>
        <v>0</v>
      </c>
      <c r="O39" s="42">
        <f t="shared" si="6"/>
        <v>53556</v>
      </c>
    </row>
    <row r="40" spans="1:15">
      <c r="A40" s="85" t="s">
        <v>228</v>
      </c>
      <c r="B40" s="42">
        <f>[2]AUTO!F41</f>
        <v>250777</v>
      </c>
      <c r="C40" s="42">
        <f>[2]AUTO!K41</f>
        <v>0</v>
      </c>
      <c r="D40" s="42">
        <f>[2]AUTO!N41</f>
        <v>0</v>
      </c>
      <c r="E40" s="42">
        <f>[2]AUTO!S41</f>
        <v>0</v>
      </c>
      <c r="F40" s="42"/>
      <c r="G40" s="42">
        <f>[2]AUTO!AD41</f>
        <v>0</v>
      </c>
      <c r="H40" s="42">
        <f>[2]AUTO!AE41</f>
        <v>0</v>
      </c>
      <c r="I40" s="42">
        <f>[2]AUTO!AF41</f>
        <v>0</v>
      </c>
      <c r="J40" s="42">
        <f>[2]AUTO!AG41</f>
        <v>0</v>
      </c>
      <c r="K40" s="42">
        <f>[2]AUTO!AJ41</f>
        <v>0</v>
      </c>
      <c r="L40" s="42">
        <f>[2]AUTO!AM41</f>
        <v>0</v>
      </c>
      <c r="M40" s="42">
        <f>[2]AUTO!AQ41</f>
        <v>0</v>
      </c>
      <c r="N40" s="42">
        <f>[2]AUTO!AR41</f>
        <v>0</v>
      </c>
      <c r="O40" s="42">
        <f t="shared" si="6"/>
        <v>250777</v>
      </c>
    </row>
    <row r="41" spans="1:15">
      <c r="A41" s="85" t="s">
        <v>229</v>
      </c>
      <c r="B41" s="42">
        <f>[2]AUTO!F42</f>
        <v>254</v>
      </c>
      <c r="C41" s="42">
        <f>[2]AUTO!K42</f>
        <v>0</v>
      </c>
      <c r="D41" s="42">
        <f>[2]AUTO!N42</f>
        <v>0</v>
      </c>
      <c r="E41" s="42">
        <f>[2]AUTO!S42</f>
        <v>0</v>
      </c>
      <c r="F41" s="42"/>
      <c r="G41" s="42">
        <f>[2]AUTO!AD42</f>
        <v>0</v>
      </c>
      <c r="H41" s="42">
        <f>[2]AUTO!AE42</f>
        <v>0</v>
      </c>
      <c r="I41" s="42">
        <f>[2]AUTO!AF42</f>
        <v>0</v>
      </c>
      <c r="J41" s="42">
        <f>[2]AUTO!AG42</f>
        <v>0</v>
      </c>
      <c r="K41" s="42">
        <f>[2]AUTO!AJ42</f>
        <v>0</v>
      </c>
      <c r="L41" s="42">
        <f>[2]AUTO!AM42</f>
        <v>0</v>
      </c>
      <c r="M41" s="42">
        <f>[2]AUTO!AQ42</f>
        <v>0</v>
      </c>
      <c r="N41" s="42">
        <f>[2]AUTO!AR42</f>
        <v>0</v>
      </c>
      <c r="O41" s="42">
        <f t="shared" si="6"/>
        <v>254</v>
      </c>
    </row>
    <row r="42" spans="1:15">
      <c r="A42" s="85" t="s">
        <v>230</v>
      </c>
      <c r="B42" s="42">
        <f>[2]AUTO!F43</f>
        <v>990962</v>
      </c>
      <c r="C42" s="42">
        <f>[2]AUTO!K43</f>
        <v>0</v>
      </c>
      <c r="D42" s="42">
        <f>[2]AUTO!N43</f>
        <v>0</v>
      </c>
      <c r="E42" s="42">
        <f>[2]AUTO!S43</f>
        <v>0</v>
      </c>
      <c r="F42" s="42"/>
      <c r="G42" s="42">
        <f>[2]AUTO!AD43</f>
        <v>0</v>
      </c>
      <c r="H42" s="42">
        <f>[2]AUTO!AE43</f>
        <v>0</v>
      </c>
      <c r="I42" s="42">
        <f>[2]AUTO!AF43</f>
        <v>0</v>
      </c>
      <c r="J42" s="42">
        <f>[2]AUTO!AG43</f>
        <v>0</v>
      </c>
      <c r="K42" s="42">
        <f>[2]AUTO!AJ43</f>
        <v>0</v>
      </c>
      <c r="L42" s="42">
        <f>[2]AUTO!AM43</f>
        <v>0</v>
      </c>
      <c r="M42" s="42">
        <f>[2]AUTO!AQ43</f>
        <v>0</v>
      </c>
      <c r="N42" s="42">
        <f>[2]AUTO!AR43</f>
        <v>0</v>
      </c>
      <c r="O42" s="42">
        <f t="shared" si="6"/>
        <v>990962</v>
      </c>
    </row>
    <row r="43" spans="1:15">
      <c r="A43" s="85" t="s">
        <v>231</v>
      </c>
      <c r="B43" s="42">
        <f>[2]AUTO!F44</f>
        <v>97004</v>
      </c>
      <c r="C43" s="42">
        <f>[2]AUTO!K44</f>
        <v>0</v>
      </c>
      <c r="D43" s="42">
        <f>[2]AUTO!N44</f>
        <v>0</v>
      </c>
      <c r="E43" s="42">
        <f>[2]AUTO!S44</f>
        <v>0</v>
      </c>
      <c r="F43" s="42"/>
      <c r="G43" s="42">
        <f>[2]AUTO!AD44</f>
        <v>0</v>
      </c>
      <c r="H43" s="42">
        <f>[2]AUTO!AE44</f>
        <v>0</v>
      </c>
      <c r="I43" s="42">
        <f>[2]AUTO!AF44</f>
        <v>0</v>
      </c>
      <c r="J43" s="42">
        <f>[2]AUTO!AG44</f>
        <v>0</v>
      </c>
      <c r="K43" s="42">
        <f>[2]AUTO!AJ44</f>
        <v>0</v>
      </c>
      <c r="L43" s="42">
        <f>[2]AUTO!AM44</f>
        <v>0</v>
      </c>
      <c r="M43" s="42">
        <f>[2]AUTO!AQ44</f>
        <v>0</v>
      </c>
      <c r="N43" s="42">
        <f>[2]AUTO!AR44</f>
        <v>0</v>
      </c>
      <c r="O43" s="42">
        <f t="shared" si="6"/>
        <v>97004</v>
      </c>
    </row>
    <row r="44" spans="1:15">
      <c r="A44" s="85" t="s">
        <v>232</v>
      </c>
      <c r="B44" s="42">
        <f>[2]AUTO!F45</f>
        <v>924232</v>
      </c>
      <c r="C44" s="42">
        <f>[2]AUTO!K45</f>
        <v>0</v>
      </c>
      <c r="D44" s="42">
        <f>[2]AUTO!N45</f>
        <v>0</v>
      </c>
      <c r="E44" s="42">
        <f>[2]AUTO!S45</f>
        <v>0</v>
      </c>
      <c r="F44" s="42"/>
      <c r="G44" s="42">
        <f>[2]AUTO!AD45</f>
        <v>0</v>
      </c>
      <c r="H44" s="42">
        <f>[2]AUTO!AE45</f>
        <v>0</v>
      </c>
      <c r="I44" s="42">
        <f>[2]AUTO!AF45</f>
        <v>0</v>
      </c>
      <c r="J44" s="42">
        <f>[2]AUTO!AG45</f>
        <v>0</v>
      </c>
      <c r="K44" s="42">
        <f>[2]AUTO!AJ45</f>
        <v>0</v>
      </c>
      <c r="L44" s="42">
        <f>[2]AUTO!AM45</f>
        <v>0</v>
      </c>
      <c r="M44" s="42">
        <f>[2]AUTO!AQ45</f>
        <v>0</v>
      </c>
      <c r="N44" s="42">
        <f>[2]AUTO!AR45</f>
        <v>0</v>
      </c>
      <c r="O44" s="42">
        <f t="shared" si="6"/>
        <v>924232</v>
      </c>
    </row>
    <row r="45" spans="1:15">
      <c r="A45" s="85" t="s">
        <v>233</v>
      </c>
      <c r="B45" s="42">
        <f>[2]AUTO!F46</f>
        <v>219013</v>
      </c>
      <c r="C45" s="42">
        <f>[2]AUTO!K46</f>
        <v>0</v>
      </c>
      <c r="D45" s="42">
        <f>[2]AUTO!N46</f>
        <v>0</v>
      </c>
      <c r="E45" s="42">
        <f>[2]AUTO!S46</f>
        <v>0</v>
      </c>
      <c r="F45" s="42"/>
      <c r="G45" s="42">
        <f>[2]AUTO!AD46</f>
        <v>0</v>
      </c>
      <c r="H45" s="42">
        <f>[2]AUTO!AE46</f>
        <v>0</v>
      </c>
      <c r="I45" s="42">
        <f>[2]AUTO!AF46</f>
        <v>0</v>
      </c>
      <c r="J45" s="42">
        <f>[2]AUTO!AG46</f>
        <v>0</v>
      </c>
      <c r="K45" s="42">
        <f>[2]AUTO!AJ46</f>
        <v>0</v>
      </c>
      <c r="L45" s="42">
        <f>[2]AUTO!AM46</f>
        <v>0</v>
      </c>
      <c r="M45" s="42">
        <f>[2]AUTO!AQ46</f>
        <v>0</v>
      </c>
      <c r="N45" s="42">
        <f>[2]AUTO!AR46</f>
        <v>0</v>
      </c>
      <c r="O45" s="42">
        <f t="shared" si="6"/>
        <v>219013</v>
      </c>
    </row>
    <row r="46" spans="1:15">
      <c r="A46" s="85" t="s">
        <v>234</v>
      </c>
      <c r="B46" s="42">
        <f>[2]AUTO!F47</f>
        <v>91084</v>
      </c>
      <c r="C46" s="42">
        <f>[2]AUTO!K47</f>
        <v>0</v>
      </c>
      <c r="D46" s="42">
        <f>[2]AUTO!N47</f>
        <v>0</v>
      </c>
      <c r="E46" s="42">
        <f>[2]AUTO!S47</f>
        <v>0</v>
      </c>
      <c r="F46" s="42"/>
      <c r="G46" s="42">
        <f>[2]AUTO!AD47</f>
        <v>0</v>
      </c>
      <c r="H46" s="42">
        <f>[2]AUTO!AE47</f>
        <v>0</v>
      </c>
      <c r="I46" s="42">
        <f>[2]AUTO!AF47</f>
        <v>0</v>
      </c>
      <c r="J46" s="42">
        <f>[2]AUTO!AG47</f>
        <v>0</v>
      </c>
      <c r="K46" s="42">
        <f>[2]AUTO!AJ47</f>
        <v>0</v>
      </c>
      <c r="L46" s="42">
        <f>[2]AUTO!AM47</f>
        <v>0</v>
      </c>
      <c r="M46" s="42">
        <f>[2]AUTO!AQ47</f>
        <v>0</v>
      </c>
      <c r="N46" s="42">
        <f>[2]AUTO!AR47</f>
        <v>0</v>
      </c>
      <c r="O46" s="42">
        <f t="shared" si="6"/>
        <v>91084</v>
      </c>
    </row>
    <row r="47" spans="1:15">
      <c r="A47" s="85" t="s">
        <v>235</v>
      </c>
      <c r="B47" s="42">
        <f>[2]AUTO!F48</f>
        <v>26104</v>
      </c>
      <c r="C47" s="42">
        <f>[2]AUTO!K48</f>
        <v>0</v>
      </c>
      <c r="D47" s="42">
        <f>[2]AUTO!N48</f>
        <v>0</v>
      </c>
      <c r="E47" s="42">
        <f>[2]AUTO!S48</f>
        <v>0</v>
      </c>
      <c r="F47" s="42"/>
      <c r="G47" s="42">
        <f>[2]AUTO!AD48</f>
        <v>0</v>
      </c>
      <c r="H47" s="42">
        <f>[2]AUTO!AE48</f>
        <v>0</v>
      </c>
      <c r="I47" s="42">
        <f>[2]AUTO!AF48</f>
        <v>0</v>
      </c>
      <c r="J47" s="42">
        <f>[2]AUTO!AG48</f>
        <v>0</v>
      </c>
      <c r="K47" s="42">
        <f>[2]AUTO!AJ48</f>
        <v>0</v>
      </c>
      <c r="L47" s="42">
        <f>[2]AUTO!AM48</f>
        <v>0</v>
      </c>
      <c r="M47" s="42">
        <f>[2]AUTO!AQ48</f>
        <v>0</v>
      </c>
      <c r="N47" s="42">
        <f>[2]AUTO!AR48</f>
        <v>0</v>
      </c>
      <c r="O47" s="42">
        <f t="shared" si="6"/>
        <v>26104</v>
      </c>
    </row>
    <row r="48" spans="1:15" hidden="1">
      <c r="A48" s="85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</row>
    <row r="49" spans="1:15">
      <c r="A49" s="85" t="s">
        <v>314</v>
      </c>
      <c r="B49" s="51">
        <f>SUM(B50:B53)+SUM(B56:B69)+SUM(B74:B90)</f>
        <v>602427</v>
      </c>
      <c r="C49" s="51">
        <f t="shared" ref="C49:O49" si="7">SUM(C50:C53)+SUM(C56:C69)+SUM(C74:C90)</f>
        <v>0</v>
      </c>
      <c r="D49" s="51">
        <f t="shared" si="7"/>
        <v>0</v>
      </c>
      <c r="E49" s="51">
        <f t="shared" si="7"/>
        <v>1977772</v>
      </c>
      <c r="F49" s="51">
        <f t="shared" si="7"/>
        <v>0</v>
      </c>
      <c r="G49" s="51">
        <f t="shared" si="7"/>
        <v>0</v>
      </c>
      <c r="H49" s="51">
        <f t="shared" si="7"/>
        <v>0</v>
      </c>
      <c r="I49" s="51">
        <f t="shared" si="7"/>
        <v>0</v>
      </c>
      <c r="J49" s="51">
        <f t="shared" si="7"/>
        <v>0</v>
      </c>
      <c r="K49" s="51">
        <f t="shared" si="7"/>
        <v>0</v>
      </c>
      <c r="L49" s="51">
        <f t="shared" si="7"/>
        <v>0</v>
      </c>
      <c r="M49" s="51">
        <f t="shared" si="7"/>
        <v>0</v>
      </c>
      <c r="N49" s="51">
        <f t="shared" si="7"/>
        <v>0</v>
      </c>
      <c r="O49" s="51">
        <f t="shared" si="7"/>
        <v>2580199</v>
      </c>
    </row>
    <row r="50" spans="1:15" hidden="1">
      <c r="A50" s="85" t="s">
        <v>91</v>
      </c>
      <c r="B50" s="42">
        <f>[2]AUTO!F51</f>
        <v>0</v>
      </c>
      <c r="C50" s="42">
        <f>[2]AUTO!K51</f>
        <v>0</v>
      </c>
      <c r="D50" s="42">
        <f>[2]AUTO!N51</f>
        <v>0</v>
      </c>
      <c r="E50" s="42">
        <f>[2]AUTO!S51</f>
        <v>0</v>
      </c>
      <c r="F50" s="42"/>
      <c r="G50" s="42">
        <f>[2]AUTO!AD51</f>
        <v>0</v>
      </c>
      <c r="H50" s="42">
        <f>[2]AUTO!AE51</f>
        <v>0</v>
      </c>
      <c r="I50" s="42">
        <f>[2]AUTO!AF51</f>
        <v>0</v>
      </c>
      <c r="J50" s="42">
        <f>[2]AUTO!AG51</f>
        <v>0</v>
      </c>
      <c r="K50" s="42">
        <f>[2]AUTO!AJ51</f>
        <v>0</v>
      </c>
      <c r="L50" s="42">
        <f>[2]AUTO!AM51</f>
        <v>0</v>
      </c>
      <c r="M50" s="42">
        <f>[2]AUTO!AQ51</f>
        <v>0</v>
      </c>
      <c r="N50" s="42">
        <f>[2]AUTO!AR51</f>
        <v>0</v>
      </c>
      <c r="O50" s="42">
        <f>SUM(B50:N50)</f>
        <v>0</v>
      </c>
    </row>
    <row r="51" spans="1:15">
      <c r="A51" s="85" t="s">
        <v>92</v>
      </c>
      <c r="B51" s="42">
        <f>[2]AUTO!F52</f>
        <v>2773</v>
      </c>
      <c r="C51" s="42">
        <f>[2]AUTO!K52</f>
        <v>0</v>
      </c>
      <c r="D51" s="42">
        <f>[2]AUTO!N52</f>
        <v>0</v>
      </c>
      <c r="E51" s="42">
        <f>[2]AUTO!S52</f>
        <v>0</v>
      </c>
      <c r="F51" s="42"/>
      <c r="G51" s="42">
        <f>[2]AUTO!AD52</f>
        <v>0</v>
      </c>
      <c r="H51" s="42">
        <f>[2]AUTO!AE52</f>
        <v>0</v>
      </c>
      <c r="I51" s="42">
        <f>[2]AUTO!AF52</f>
        <v>0</v>
      </c>
      <c r="J51" s="42">
        <f>[2]AUTO!AG52</f>
        <v>0</v>
      </c>
      <c r="K51" s="42">
        <f>[2]AUTO!AJ52</f>
        <v>0</v>
      </c>
      <c r="L51" s="42">
        <f>[2]AUTO!AM52</f>
        <v>0</v>
      </c>
      <c r="M51" s="42">
        <f>[2]AUTO!AQ52</f>
        <v>0</v>
      </c>
      <c r="N51" s="42">
        <f>[2]AUTO!AR52</f>
        <v>0</v>
      </c>
      <c r="O51" s="42">
        <f>SUM(B51:N51)</f>
        <v>2773</v>
      </c>
    </row>
    <row r="52" spans="1:15">
      <c r="A52" s="85" t="s">
        <v>93</v>
      </c>
      <c r="B52" s="42">
        <f>[2]AUTO!F53</f>
        <v>2784</v>
      </c>
      <c r="C52" s="42">
        <f>[2]AUTO!K53</f>
        <v>0</v>
      </c>
      <c r="D52" s="42">
        <f>[2]AUTO!N53</f>
        <v>0</v>
      </c>
      <c r="E52" s="42">
        <f>[2]AUTO!S53</f>
        <v>0</v>
      </c>
      <c r="F52" s="42"/>
      <c r="G52" s="42">
        <f>[2]AUTO!AD53</f>
        <v>0</v>
      </c>
      <c r="H52" s="42">
        <f>[2]AUTO!AE53</f>
        <v>0</v>
      </c>
      <c r="I52" s="42">
        <f>[2]AUTO!AF53</f>
        <v>0</v>
      </c>
      <c r="J52" s="42">
        <f>[2]AUTO!AG53</f>
        <v>0</v>
      </c>
      <c r="K52" s="42">
        <f>[2]AUTO!AJ53</f>
        <v>0</v>
      </c>
      <c r="L52" s="42">
        <f>[2]AUTO!AM53</f>
        <v>0</v>
      </c>
      <c r="M52" s="42">
        <f>[2]AUTO!AQ53</f>
        <v>0</v>
      </c>
      <c r="N52" s="42">
        <f>[2]AUTO!AR53</f>
        <v>0</v>
      </c>
      <c r="O52" s="42">
        <f>SUM(B52:N52)</f>
        <v>2784</v>
      </c>
    </row>
    <row r="53" spans="1:15" ht="14.25" customHeight="1">
      <c r="A53" s="85" t="s">
        <v>94</v>
      </c>
      <c r="B53" s="42">
        <f t="shared" ref="B53:M53" si="8">+B54+B55</f>
        <v>34066</v>
      </c>
      <c r="C53" s="42">
        <f t="shared" si="8"/>
        <v>0</v>
      </c>
      <c r="D53" s="42">
        <f t="shared" si="8"/>
        <v>0</v>
      </c>
      <c r="E53" s="42">
        <f t="shared" si="8"/>
        <v>1073691</v>
      </c>
      <c r="F53" s="42"/>
      <c r="G53" s="42">
        <f t="shared" si="8"/>
        <v>0</v>
      </c>
      <c r="H53" s="42">
        <f t="shared" si="8"/>
        <v>0</v>
      </c>
      <c r="I53" s="42">
        <f t="shared" si="8"/>
        <v>0</v>
      </c>
      <c r="J53" s="42">
        <f t="shared" si="8"/>
        <v>0</v>
      </c>
      <c r="K53" s="42">
        <f t="shared" si="8"/>
        <v>0</v>
      </c>
      <c r="L53" s="42">
        <f t="shared" si="8"/>
        <v>0</v>
      </c>
      <c r="M53" s="42">
        <f t="shared" si="8"/>
        <v>0</v>
      </c>
      <c r="N53" s="42">
        <f>+N54+N55</f>
        <v>0</v>
      </c>
      <c r="O53" s="42">
        <f>+O54+O55</f>
        <v>1107757</v>
      </c>
    </row>
    <row r="54" spans="1:15" ht="15" hidden="1" customHeight="1">
      <c r="A54" s="85" t="s">
        <v>95</v>
      </c>
      <c r="B54" s="42">
        <f>[2]AUTO!F55</f>
        <v>12531</v>
      </c>
      <c r="C54" s="42">
        <f>[2]AUTO!K55</f>
        <v>0</v>
      </c>
      <c r="D54" s="42">
        <f>[2]AUTO!N55</f>
        <v>0</v>
      </c>
      <c r="E54" s="42">
        <f>[2]AUTO!S55</f>
        <v>1073691</v>
      </c>
      <c r="F54" s="42"/>
      <c r="G54" s="42">
        <f>[2]AUTO!AD55</f>
        <v>0</v>
      </c>
      <c r="H54" s="42">
        <f>[2]AUTO!AE55</f>
        <v>0</v>
      </c>
      <c r="I54" s="42">
        <f>[2]AUTO!AF55</f>
        <v>0</v>
      </c>
      <c r="J54" s="42">
        <f>[2]AUTO!AG55</f>
        <v>0</v>
      </c>
      <c r="K54" s="42">
        <f>[2]AUTO!AJ55</f>
        <v>0</v>
      </c>
      <c r="L54" s="42">
        <f>[2]AUTO!AM55</f>
        <v>0</v>
      </c>
      <c r="M54" s="42">
        <f>[2]AUTO!AQ55</f>
        <v>0</v>
      </c>
      <c r="N54" s="42">
        <f>[2]AUTO!AR55</f>
        <v>0</v>
      </c>
      <c r="O54" s="42">
        <f t="shared" ref="O54:O68" si="9">SUM(B54:N54)</f>
        <v>1086222</v>
      </c>
    </row>
    <row r="55" spans="1:15" ht="13.5" hidden="1" customHeight="1">
      <c r="A55" s="85" t="s">
        <v>96</v>
      </c>
      <c r="B55" s="42">
        <f>[2]AUTO!F56</f>
        <v>21535</v>
      </c>
      <c r="C55" s="42">
        <f>[2]AUTO!K56</f>
        <v>0</v>
      </c>
      <c r="D55" s="42">
        <f>[2]AUTO!N56</f>
        <v>0</v>
      </c>
      <c r="E55" s="42">
        <f>[2]AUTO!S56</f>
        <v>0</v>
      </c>
      <c r="F55" s="42"/>
      <c r="G55" s="42">
        <f>[2]AUTO!AD56</f>
        <v>0</v>
      </c>
      <c r="H55" s="42">
        <f>[2]AUTO!AE56</f>
        <v>0</v>
      </c>
      <c r="I55" s="42">
        <f>[2]AUTO!AF56</f>
        <v>0</v>
      </c>
      <c r="J55" s="42">
        <f>[2]AUTO!AG56</f>
        <v>0</v>
      </c>
      <c r="K55" s="42">
        <f>[2]AUTO!AJ56</f>
        <v>0</v>
      </c>
      <c r="L55" s="42">
        <f>[2]AUTO!AM56</f>
        <v>0</v>
      </c>
      <c r="M55" s="42">
        <f>[2]AUTO!AQ56</f>
        <v>0</v>
      </c>
      <c r="N55" s="42">
        <f>[2]AUTO!AR56</f>
        <v>0</v>
      </c>
      <c r="O55" s="42">
        <f t="shared" si="9"/>
        <v>21535</v>
      </c>
    </row>
    <row r="56" spans="1:15">
      <c r="A56" s="85" t="s">
        <v>97</v>
      </c>
      <c r="B56" s="42">
        <f>[2]AUTO!F57</f>
        <v>3653</v>
      </c>
      <c r="C56" s="42">
        <f>[2]AUTO!K57</f>
        <v>0</v>
      </c>
      <c r="D56" s="42">
        <f>[2]AUTO!N57</f>
        <v>0</v>
      </c>
      <c r="E56" s="42">
        <f>[2]AUTO!S57</f>
        <v>0</v>
      </c>
      <c r="F56" s="42"/>
      <c r="G56" s="42">
        <f>[2]AUTO!AD57</f>
        <v>0</v>
      </c>
      <c r="H56" s="42">
        <f>[2]AUTO!AE57</f>
        <v>0</v>
      </c>
      <c r="I56" s="42">
        <f>[2]AUTO!AF57</f>
        <v>0</v>
      </c>
      <c r="J56" s="42">
        <f>[2]AUTO!AG57</f>
        <v>0</v>
      </c>
      <c r="K56" s="42">
        <f>[2]AUTO!AJ57</f>
        <v>0</v>
      </c>
      <c r="L56" s="42">
        <f>[2]AUTO!AM57</f>
        <v>0</v>
      </c>
      <c r="M56" s="42">
        <f>[2]AUTO!AQ57</f>
        <v>0</v>
      </c>
      <c r="N56" s="42">
        <f>[2]AUTO!AR57</f>
        <v>0</v>
      </c>
      <c r="O56" s="42">
        <f t="shared" si="9"/>
        <v>3653</v>
      </c>
    </row>
    <row r="57" spans="1:15">
      <c r="A57" s="85" t="s">
        <v>98</v>
      </c>
      <c r="B57" s="42">
        <f>[2]AUTO!F58</f>
        <v>29086</v>
      </c>
      <c r="C57" s="42">
        <f>[2]AUTO!K58</f>
        <v>0</v>
      </c>
      <c r="D57" s="42">
        <f>[2]AUTO!N58</f>
        <v>0</v>
      </c>
      <c r="E57" s="42">
        <f>[2]AUTO!S58</f>
        <v>0</v>
      </c>
      <c r="F57" s="42"/>
      <c r="G57" s="42">
        <f>[2]AUTO!AD58</f>
        <v>0</v>
      </c>
      <c r="H57" s="42">
        <f>[2]AUTO!AE58</f>
        <v>0</v>
      </c>
      <c r="I57" s="42">
        <f>[2]AUTO!AF58</f>
        <v>0</v>
      </c>
      <c r="J57" s="42">
        <f>[2]AUTO!AG58</f>
        <v>0</v>
      </c>
      <c r="K57" s="42">
        <f>[2]AUTO!AJ58</f>
        <v>0</v>
      </c>
      <c r="L57" s="42">
        <f>[2]AUTO!AM58</f>
        <v>0</v>
      </c>
      <c r="M57" s="42">
        <f>[2]AUTO!AQ58</f>
        <v>0</v>
      </c>
      <c r="N57" s="42">
        <f>[2]AUTO!AR58</f>
        <v>0</v>
      </c>
      <c r="O57" s="42">
        <f t="shared" si="9"/>
        <v>29086</v>
      </c>
    </row>
    <row r="58" spans="1:15">
      <c r="A58" s="85" t="s">
        <v>99</v>
      </c>
      <c r="B58" s="42">
        <f>[2]AUTO!F59</f>
        <v>4337</v>
      </c>
      <c r="C58" s="42">
        <f>[2]AUTO!K59</f>
        <v>0</v>
      </c>
      <c r="D58" s="42">
        <f>[2]AUTO!N59</f>
        <v>0</v>
      </c>
      <c r="E58" s="42">
        <f>[2]AUTO!S59</f>
        <v>0</v>
      </c>
      <c r="F58" s="42"/>
      <c r="G58" s="42">
        <f>[2]AUTO!AD59</f>
        <v>0</v>
      </c>
      <c r="H58" s="42">
        <f>[2]AUTO!AE59</f>
        <v>0</v>
      </c>
      <c r="I58" s="42">
        <f>[2]AUTO!AF59</f>
        <v>0</v>
      </c>
      <c r="J58" s="42">
        <f>[2]AUTO!AG59</f>
        <v>0</v>
      </c>
      <c r="K58" s="42">
        <f>[2]AUTO!AJ59</f>
        <v>0</v>
      </c>
      <c r="L58" s="42">
        <f>[2]AUTO!AM59</f>
        <v>0</v>
      </c>
      <c r="M58" s="42">
        <f>[2]AUTO!AQ59</f>
        <v>0</v>
      </c>
      <c r="N58" s="42">
        <f>[2]AUTO!AR59</f>
        <v>0</v>
      </c>
      <c r="O58" s="42">
        <f t="shared" si="9"/>
        <v>4337</v>
      </c>
    </row>
    <row r="59" spans="1:15">
      <c r="A59" s="85" t="s">
        <v>100</v>
      </c>
      <c r="B59" s="42">
        <f>[2]AUTO!F60</f>
        <v>14047</v>
      </c>
      <c r="C59" s="42">
        <f>[2]AUTO!K60</f>
        <v>0</v>
      </c>
      <c r="D59" s="42">
        <f>[2]AUTO!N60</f>
        <v>0</v>
      </c>
      <c r="E59" s="42">
        <f>[2]AUTO!S60</f>
        <v>0</v>
      </c>
      <c r="F59" s="42"/>
      <c r="G59" s="42">
        <f>[2]AUTO!AD60</f>
        <v>0</v>
      </c>
      <c r="H59" s="42">
        <f>[2]AUTO!AE60</f>
        <v>0</v>
      </c>
      <c r="I59" s="42">
        <f>[2]AUTO!AF60</f>
        <v>0</v>
      </c>
      <c r="J59" s="42">
        <f>[2]AUTO!AG60</f>
        <v>0</v>
      </c>
      <c r="K59" s="42">
        <f>[2]AUTO!AJ60</f>
        <v>0</v>
      </c>
      <c r="L59" s="42">
        <f>[2]AUTO!AM60</f>
        <v>0</v>
      </c>
      <c r="M59" s="42">
        <f>[2]AUTO!AQ60</f>
        <v>0</v>
      </c>
      <c r="N59" s="42">
        <f>[2]AUTO!AR60</f>
        <v>0</v>
      </c>
      <c r="O59" s="42">
        <f t="shared" si="9"/>
        <v>14047</v>
      </c>
    </row>
    <row r="60" spans="1:15">
      <c r="A60" s="85" t="s">
        <v>101</v>
      </c>
      <c r="B60" s="42">
        <f>[2]AUTO!F61</f>
        <v>1365</v>
      </c>
      <c r="C60" s="42">
        <f>[2]AUTO!K61</f>
        <v>0</v>
      </c>
      <c r="D60" s="42">
        <f>[2]AUTO!N61</f>
        <v>0</v>
      </c>
      <c r="E60" s="42">
        <f>[2]AUTO!S61</f>
        <v>8372</v>
      </c>
      <c r="F60" s="42"/>
      <c r="G60" s="42">
        <f>[2]AUTO!AD61</f>
        <v>0</v>
      </c>
      <c r="H60" s="42">
        <f>[2]AUTO!AE61</f>
        <v>0</v>
      </c>
      <c r="I60" s="42">
        <f>[2]AUTO!AF61</f>
        <v>0</v>
      </c>
      <c r="J60" s="42">
        <f>[2]AUTO!AG61</f>
        <v>0</v>
      </c>
      <c r="K60" s="42">
        <f>[2]AUTO!AJ61</f>
        <v>0</v>
      </c>
      <c r="L60" s="42">
        <f>[2]AUTO!AM61</f>
        <v>0</v>
      </c>
      <c r="M60" s="42">
        <f>[2]AUTO!AQ61</f>
        <v>0</v>
      </c>
      <c r="N60" s="42">
        <f>[2]AUTO!AR61</f>
        <v>0</v>
      </c>
      <c r="O60" s="42">
        <f t="shared" si="9"/>
        <v>9737</v>
      </c>
    </row>
    <row r="61" spans="1:15">
      <c r="A61" s="85" t="s">
        <v>102</v>
      </c>
      <c r="B61" s="42">
        <f>[2]AUTO!F62</f>
        <v>4450</v>
      </c>
      <c r="C61" s="42">
        <f>[2]AUTO!K62</f>
        <v>0</v>
      </c>
      <c r="D61" s="42">
        <f>[2]AUTO!N62</f>
        <v>0</v>
      </c>
      <c r="E61" s="42">
        <f>[2]AUTO!S62</f>
        <v>0</v>
      </c>
      <c r="F61" s="42"/>
      <c r="G61" s="42">
        <f>[2]AUTO!AD62</f>
        <v>0</v>
      </c>
      <c r="H61" s="42">
        <f>[2]AUTO!AE62</f>
        <v>0</v>
      </c>
      <c r="I61" s="42">
        <f>[2]AUTO!AF62</f>
        <v>0</v>
      </c>
      <c r="J61" s="42">
        <f>[2]AUTO!AG62</f>
        <v>0</v>
      </c>
      <c r="K61" s="42">
        <f>[2]AUTO!AJ62</f>
        <v>0</v>
      </c>
      <c r="L61" s="42">
        <f>[2]AUTO!AM62</f>
        <v>0</v>
      </c>
      <c r="M61" s="42">
        <f>[2]AUTO!AQ62</f>
        <v>0</v>
      </c>
      <c r="N61" s="42">
        <f>[2]AUTO!AR62</f>
        <v>0</v>
      </c>
      <c r="O61" s="42">
        <f t="shared" si="9"/>
        <v>4450</v>
      </c>
    </row>
    <row r="62" spans="1:15">
      <c r="A62" s="85" t="s">
        <v>103</v>
      </c>
      <c r="B62" s="42">
        <f>[2]AUTO!F63</f>
        <v>6376</v>
      </c>
      <c r="C62" s="42">
        <f>[2]AUTO!K63</f>
        <v>0</v>
      </c>
      <c r="D62" s="42">
        <f>[2]AUTO!N63</f>
        <v>0</v>
      </c>
      <c r="E62" s="42">
        <f>[2]AUTO!S63</f>
        <v>0</v>
      </c>
      <c r="F62" s="42"/>
      <c r="G62" s="42">
        <f>[2]AUTO!AD63</f>
        <v>0</v>
      </c>
      <c r="H62" s="42">
        <f>[2]AUTO!AE63</f>
        <v>0</v>
      </c>
      <c r="I62" s="42">
        <f>[2]AUTO!AF63</f>
        <v>0</v>
      </c>
      <c r="J62" s="42">
        <f>[2]AUTO!AG63</f>
        <v>0</v>
      </c>
      <c r="K62" s="42">
        <f>[2]AUTO!AJ63</f>
        <v>0</v>
      </c>
      <c r="L62" s="42">
        <f>[2]AUTO!AM63</f>
        <v>0</v>
      </c>
      <c r="M62" s="42">
        <f>[2]AUTO!AQ63</f>
        <v>0</v>
      </c>
      <c r="N62" s="42">
        <f>[2]AUTO!AR63</f>
        <v>0</v>
      </c>
      <c r="O62" s="42">
        <f t="shared" si="9"/>
        <v>6376</v>
      </c>
    </row>
    <row r="63" spans="1:15">
      <c r="A63" s="85" t="s">
        <v>104</v>
      </c>
      <c r="B63" s="42">
        <f>[2]AUTO!F64</f>
        <v>5848</v>
      </c>
      <c r="C63" s="42">
        <f>[2]AUTO!K64</f>
        <v>0</v>
      </c>
      <c r="D63" s="42">
        <f>[2]AUTO!N64</f>
        <v>0</v>
      </c>
      <c r="E63" s="42">
        <f>[2]AUTO!S64</f>
        <v>0</v>
      </c>
      <c r="F63" s="42"/>
      <c r="G63" s="42">
        <f>[2]AUTO!AD64</f>
        <v>0</v>
      </c>
      <c r="H63" s="42">
        <f>[2]AUTO!AE64</f>
        <v>0</v>
      </c>
      <c r="I63" s="42">
        <f>[2]AUTO!AF64</f>
        <v>0</v>
      </c>
      <c r="J63" s="42">
        <f>[2]AUTO!AG64</f>
        <v>0</v>
      </c>
      <c r="K63" s="42">
        <f>[2]AUTO!AJ64</f>
        <v>0</v>
      </c>
      <c r="L63" s="42">
        <f>[2]AUTO!AM64</f>
        <v>0</v>
      </c>
      <c r="M63" s="42">
        <f>[2]AUTO!AQ64</f>
        <v>0</v>
      </c>
      <c r="N63" s="42">
        <f>[2]AUTO!AR64</f>
        <v>0</v>
      </c>
      <c r="O63" s="42">
        <f t="shared" si="9"/>
        <v>5848</v>
      </c>
    </row>
    <row r="64" spans="1:15">
      <c r="A64" s="85" t="s">
        <v>105</v>
      </c>
      <c r="B64" s="42">
        <f>[2]AUTO!F65</f>
        <v>21887</v>
      </c>
      <c r="C64" s="42">
        <f>[2]AUTO!K65</f>
        <v>0</v>
      </c>
      <c r="D64" s="42">
        <f>[2]AUTO!N65</f>
        <v>0</v>
      </c>
      <c r="E64" s="42">
        <f>[2]AUTO!S65</f>
        <v>280128</v>
      </c>
      <c r="F64" s="42"/>
      <c r="G64" s="42">
        <f>[2]AUTO!AD65</f>
        <v>0</v>
      </c>
      <c r="H64" s="42">
        <f>[2]AUTO!AE65</f>
        <v>0</v>
      </c>
      <c r="I64" s="42">
        <f>[2]AUTO!AF65</f>
        <v>0</v>
      </c>
      <c r="J64" s="42">
        <f>[2]AUTO!AG65</f>
        <v>0</v>
      </c>
      <c r="K64" s="42">
        <f>[2]AUTO!AJ65</f>
        <v>0</v>
      </c>
      <c r="L64" s="42">
        <f>[2]AUTO!AM65</f>
        <v>0</v>
      </c>
      <c r="M64" s="42">
        <f>[2]AUTO!AQ65</f>
        <v>0</v>
      </c>
      <c r="N64" s="42">
        <f>[2]AUTO!AR65</f>
        <v>0</v>
      </c>
      <c r="O64" s="42">
        <f t="shared" si="9"/>
        <v>302015</v>
      </c>
    </row>
    <row r="65" spans="1:15">
      <c r="A65" s="85" t="s">
        <v>106</v>
      </c>
      <c r="B65" s="42">
        <f>[2]AUTO!F66</f>
        <v>3899</v>
      </c>
      <c r="C65" s="42">
        <f>[2]AUTO!K66</f>
        <v>0</v>
      </c>
      <c r="D65" s="42">
        <f>[2]AUTO!N66</f>
        <v>0</v>
      </c>
      <c r="E65" s="42">
        <f>[2]AUTO!S66</f>
        <v>0</v>
      </c>
      <c r="F65" s="42"/>
      <c r="G65" s="42">
        <f>[2]AUTO!AD66</f>
        <v>0</v>
      </c>
      <c r="H65" s="42">
        <f>[2]AUTO!AE66</f>
        <v>0</v>
      </c>
      <c r="I65" s="42">
        <f>[2]AUTO!AF66</f>
        <v>0</v>
      </c>
      <c r="J65" s="42">
        <f>[2]AUTO!AG66</f>
        <v>0</v>
      </c>
      <c r="K65" s="42">
        <f>[2]AUTO!AJ66</f>
        <v>0</v>
      </c>
      <c r="L65" s="42">
        <f>[2]AUTO!AM66</f>
        <v>0</v>
      </c>
      <c r="M65" s="42">
        <f>[2]AUTO!AQ66</f>
        <v>0</v>
      </c>
      <c r="N65" s="42">
        <f>[2]AUTO!AR66</f>
        <v>0</v>
      </c>
      <c r="O65" s="42">
        <f t="shared" si="9"/>
        <v>3899</v>
      </c>
    </row>
    <row r="66" spans="1:15">
      <c r="A66" s="85" t="s">
        <v>107</v>
      </c>
      <c r="B66" s="42">
        <f>[2]AUTO!F67</f>
        <v>5294</v>
      </c>
      <c r="C66" s="42">
        <f>[2]AUTO!K67</f>
        <v>0</v>
      </c>
      <c r="D66" s="42">
        <f>[2]AUTO!N67</f>
        <v>0</v>
      </c>
      <c r="E66" s="42">
        <f>[2]AUTO!S67</f>
        <v>0</v>
      </c>
      <c r="F66" s="42"/>
      <c r="G66" s="42">
        <f>[2]AUTO!AD67</f>
        <v>0</v>
      </c>
      <c r="H66" s="42">
        <f>[2]AUTO!AE67</f>
        <v>0</v>
      </c>
      <c r="I66" s="42">
        <f>[2]AUTO!AF67</f>
        <v>0</v>
      </c>
      <c r="J66" s="42">
        <f>[2]AUTO!AG67</f>
        <v>0</v>
      </c>
      <c r="K66" s="42">
        <f>[2]AUTO!AJ67</f>
        <v>0</v>
      </c>
      <c r="L66" s="42">
        <f>[2]AUTO!AM67</f>
        <v>0</v>
      </c>
      <c r="M66" s="42">
        <f>[2]AUTO!AQ67</f>
        <v>0</v>
      </c>
      <c r="N66" s="42">
        <f>[2]AUTO!AR67</f>
        <v>0</v>
      </c>
      <c r="O66" s="42">
        <f t="shared" si="9"/>
        <v>5294</v>
      </c>
    </row>
    <row r="67" spans="1:15">
      <c r="A67" s="85" t="s">
        <v>108</v>
      </c>
      <c r="B67" s="42">
        <f>[2]AUTO!F68</f>
        <v>2047</v>
      </c>
      <c r="C67" s="42">
        <f>[2]AUTO!K68</f>
        <v>0</v>
      </c>
      <c r="D67" s="42">
        <f>[2]AUTO!N68</f>
        <v>0</v>
      </c>
      <c r="E67" s="42">
        <f>[2]AUTO!S68</f>
        <v>27103</v>
      </c>
      <c r="F67" s="42"/>
      <c r="G67" s="42">
        <f>[2]AUTO!AD68</f>
        <v>0</v>
      </c>
      <c r="H67" s="42">
        <f>[2]AUTO!AE68</f>
        <v>0</v>
      </c>
      <c r="I67" s="42">
        <f>[2]AUTO!AF68</f>
        <v>0</v>
      </c>
      <c r="J67" s="42">
        <f>[2]AUTO!AG68</f>
        <v>0</v>
      </c>
      <c r="K67" s="42">
        <f>[2]AUTO!AJ68</f>
        <v>0</v>
      </c>
      <c r="L67" s="42">
        <f>[2]AUTO!AM68</f>
        <v>0</v>
      </c>
      <c r="M67" s="42">
        <f>[2]AUTO!AQ68</f>
        <v>0</v>
      </c>
      <c r="N67" s="42">
        <f>[2]AUTO!AR68</f>
        <v>0</v>
      </c>
      <c r="O67" s="42">
        <f t="shared" si="9"/>
        <v>29150</v>
      </c>
    </row>
    <row r="68" spans="1:15">
      <c r="A68" s="85" t="s">
        <v>109</v>
      </c>
      <c r="B68" s="42">
        <f>[2]AUTO!F69</f>
        <v>3737</v>
      </c>
      <c r="C68" s="42">
        <f>[2]AUTO!K69</f>
        <v>0</v>
      </c>
      <c r="D68" s="42">
        <f>[2]AUTO!N69</f>
        <v>0</v>
      </c>
      <c r="E68" s="42">
        <f>[2]AUTO!S69</f>
        <v>0</v>
      </c>
      <c r="F68" s="42"/>
      <c r="G68" s="42">
        <f>[2]AUTO!AD69</f>
        <v>0</v>
      </c>
      <c r="H68" s="42">
        <f>[2]AUTO!AE69</f>
        <v>0</v>
      </c>
      <c r="I68" s="42">
        <f>[2]AUTO!AF69</f>
        <v>0</v>
      </c>
      <c r="J68" s="42">
        <f>[2]AUTO!AG69</f>
        <v>0</v>
      </c>
      <c r="K68" s="42">
        <f>[2]AUTO!AJ69</f>
        <v>0</v>
      </c>
      <c r="L68" s="42">
        <f>[2]AUTO!AM69</f>
        <v>0</v>
      </c>
      <c r="M68" s="42">
        <f>[2]AUTO!AQ69</f>
        <v>0</v>
      </c>
      <c r="N68" s="42">
        <f>[2]AUTO!AR69</f>
        <v>0</v>
      </c>
      <c r="O68" s="42">
        <f t="shared" si="9"/>
        <v>3737</v>
      </c>
    </row>
    <row r="69" spans="1:15">
      <c r="A69" s="150" t="s">
        <v>110</v>
      </c>
      <c r="B69" s="51">
        <f t="shared" ref="B69:N69" si="10">SUM(B70:B73)</f>
        <v>18136</v>
      </c>
      <c r="C69" s="51">
        <f t="shared" si="10"/>
        <v>0</v>
      </c>
      <c r="D69" s="51">
        <f t="shared" si="10"/>
        <v>0</v>
      </c>
      <c r="E69" s="51">
        <f t="shared" si="10"/>
        <v>588478</v>
      </c>
      <c r="F69" s="51"/>
      <c r="G69" s="51">
        <f t="shared" si="10"/>
        <v>0</v>
      </c>
      <c r="H69" s="51">
        <f t="shared" si="10"/>
        <v>0</v>
      </c>
      <c r="I69" s="51">
        <f t="shared" si="10"/>
        <v>0</v>
      </c>
      <c r="J69" s="51">
        <f t="shared" si="10"/>
        <v>0</v>
      </c>
      <c r="K69" s="51">
        <f t="shared" si="10"/>
        <v>0</v>
      </c>
      <c r="L69" s="51">
        <f t="shared" si="10"/>
        <v>0</v>
      </c>
      <c r="M69" s="51">
        <f t="shared" si="10"/>
        <v>0</v>
      </c>
      <c r="N69" s="51">
        <f t="shared" si="10"/>
        <v>0</v>
      </c>
      <c r="O69" s="51">
        <f>SUM(O70:O73)</f>
        <v>606614</v>
      </c>
    </row>
    <row r="70" spans="1:15">
      <c r="A70" s="150" t="s">
        <v>111</v>
      </c>
      <c r="B70" s="42">
        <f>[2]AUTO!F71</f>
        <v>1960</v>
      </c>
      <c r="C70" s="42">
        <f>[2]AUTO!K71</f>
        <v>0</v>
      </c>
      <c r="D70" s="42">
        <f>[2]AUTO!N71</f>
        <v>0</v>
      </c>
      <c r="E70" s="42">
        <f>[2]AUTO!S71</f>
        <v>588478</v>
      </c>
      <c r="F70" s="42"/>
      <c r="G70" s="42">
        <f>[2]AUTO!AD71</f>
        <v>0</v>
      </c>
      <c r="H70" s="42">
        <f>[2]AUTO!AE71</f>
        <v>0</v>
      </c>
      <c r="I70" s="42">
        <f>[2]AUTO!AF71</f>
        <v>0</v>
      </c>
      <c r="J70" s="42">
        <f>[2]AUTO!AG71</f>
        <v>0</v>
      </c>
      <c r="K70" s="42">
        <f>[2]AUTO!AJ71</f>
        <v>0</v>
      </c>
      <c r="L70" s="42">
        <f>[2]AUTO!AM71</f>
        <v>0</v>
      </c>
      <c r="M70" s="42">
        <f>[2]AUTO!AQ71</f>
        <v>0</v>
      </c>
      <c r="N70" s="42">
        <f>[2]AUTO!AR71</f>
        <v>0</v>
      </c>
      <c r="O70" s="42">
        <f t="shared" ref="O70:O92" si="11">SUM(B70:N70)</f>
        <v>590438</v>
      </c>
    </row>
    <row r="71" spans="1:15">
      <c r="A71" s="150" t="s">
        <v>112</v>
      </c>
      <c r="B71" s="42">
        <f>[2]AUTO!F72</f>
        <v>5937</v>
      </c>
      <c r="C71" s="42">
        <f>[2]AUTO!K72</f>
        <v>0</v>
      </c>
      <c r="D71" s="42">
        <f>[2]AUTO!N72</f>
        <v>0</v>
      </c>
      <c r="E71" s="42">
        <f>[2]AUTO!S72</f>
        <v>0</v>
      </c>
      <c r="F71" s="42"/>
      <c r="G71" s="42">
        <f>[2]AUTO!AD72</f>
        <v>0</v>
      </c>
      <c r="H71" s="42">
        <f>[2]AUTO!AE72</f>
        <v>0</v>
      </c>
      <c r="I71" s="42">
        <f>[2]AUTO!AF72</f>
        <v>0</v>
      </c>
      <c r="J71" s="42">
        <f>[2]AUTO!AG72</f>
        <v>0</v>
      </c>
      <c r="K71" s="42">
        <f>[2]AUTO!AJ72</f>
        <v>0</v>
      </c>
      <c r="L71" s="42">
        <f>[2]AUTO!AM72</f>
        <v>0</v>
      </c>
      <c r="M71" s="42">
        <f>[2]AUTO!AQ72</f>
        <v>0</v>
      </c>
      <c r="N71" s="42">
        <f>[2]AUTO!AR72</f>
        <v>0</v>
      </c>
      <c r="O71" s="42">
        <f t="shared" si="11"/>
        <v>5937</v>
      </c>
    </row>
    <row r="72" spans="1:15">
      <c r="A72" s="150" t="s">
        <v>113</v>
      </c>
      <c r="B72" s="42">
        <f>[2]AUTO!F73</f>
        <v>5632</v>
      </c>
      <c r="C72" s="42">
        <f>[2]AUTO!K73</f>
        <v>0</v>
      </c>
      <c r="D72" s="42">
        <f>[2]AUTO!N73</f>
        <v>0</v>
      </c>
      <c r="E72" s="42">
        <f>[2]AUTO!S73</f>
        <v>0</v>
      </c>
      <c r="F72" s="42"/>
      <c r="G72" s="42">
        <f>[2]AUTO!AD73</f>
        <v>0</v>
      </c>
      <c r="H72" s="42">
        <f>[2]AUTO!AE73</f>
        <v>0</v>
      </c>
      <c r="I72" s="42">
        <f>[2]AUTO!AF73</f>
        <v>0</v>
      </c>
      <c r="J72" s="42">
        <f>[2]AUTO!AG73</f>
        <v>0</v>
      </c>
      <c r="K72" s="42">
        <f>[2]AUTO!AJ73</f>
        <v>0</v>
      </c>
      <c r="L72" s="42">
        <f>[2]AUTO!AM73</f>
        <v>0</v>
      </c>
      <c r="M72" s="42">
        <f>[2]AUTO!AQ73</f>
        <v>0</v>
      </c>
      <c r="N72" s="42">
        <f>[2]AUTO!AR73</f>
        <v>0</v>
      </c>
      <c r="O72" s="42">
        <f t="shared" si="11"/>
        <v>5632</v>
      </c>
    </row>
    <row r="73" spans="1:15">
      <c r="A73" s="150" t="s">
        <v>114</v>
      </c>
      <c r="B73" s="42">
        <f>[2]AUTO!F74</f>
        <v>4607</v>
      </c>
      <c r="C73" s="42">
        <f>[2]AUTO!K74</f>
        <v>0</v>
      </c>
      <c r="D73" s="42">
        <f>[2]AUTO!N74</f>
        <v>0</v>
      </c>
      <c r="E73" s="42">
        <f>[2]AUTO!S74</f>
        <v>0</v>
      </c>
      <c r="F73" s="42"/>
      <c r="G73" s="42">
        <f>[2]AUTO!AD74</f>
        <v>0</v>
      </c>
      <c r="H73" s="42">
        <f>[2]AUTO!AE74</f>
        <v>0</v>
      </c>
      <c r="I73" s="42">
        <f>[2]AUTO!AF74</f>
        <v>0</v>
      </c>
      <c r="J73" s="42">
        <f>[2]AUTO!AG74</f>
        <v>0</v>
      </c>
      <c r="K73" s="42">
        <f>[2]AUTO!AJ74</f>
        <v>0</v>
      </c>
      <c r="L73" s="42">
        <f>[2]AUTO!AM74</f>
        <v>0</v>
      </c>
      <c r="M73" s="42">
        <f>[2]AUTO!AQ74</f>
        <v>0</v>
      </c>
      <c r="N73" s="42">
        <f>[2]AUTO!AR74</f>
        <v>0</v>
      </c>
      <c r="O73" s="42">
        <f t="shared" si="11"/>
        <v>4607</v>
      </c>
    </row>
    <row r="74" spans="1:15">
      <c r="A74" s="150" t="s">
        <v>115</v>
      </c>
      <c r="B74" s="42">
        <f>[2]AUTO!F75</f>
        <v>55424</v>
      </c>
      <c r="C74" s="42">
        <f>[2]AUTO!K75</f>
        <v>0</v>
      </c>
      <c r="D74" s="42">
        <f>[2]AUTO!N75</f>
        <v>0</v>
      </c>
      <c r="E74" s="42">
        <f>[2]AUTO!S75</f>
        <v>0</v>
      </c>
      <c r="F74" s="42"/>
      <c r="G74" s="42">
        <f>[2]AUTO!AD75</f>
        <v>0</v>
      </c>
      <c r="H74" s="42">
        <f>[2]AUTO!AE75</f>
        <v>0</v>
      </c>
      <c r="I74" s="42">
        <f>[2]AUTO!AF75</f>
        <v>0</v>
      </c>
      <c r="J74" s="42">
        <f>[2]AUTO!AG75</f>
        <v>0</v>
      </c>
      <c r="K74" s="42">
        <f>[2]AUTO!AJ75</f>
        <v>0</v>
      </c>
      <c r="L74" s="42">
        <f>[2]AUTO!AM75</f>
        <v>0</v>
      </c>
      <c r="M74" s="42">
        <f>[2]AUTO!AQ75</f>
        <v>0</v>
      </c>
      <c r="N74" s="42">
        <f>[2]AUTO!AR75</f>
        <v>0</v>
      </c>
      <c r="O74" s="42">
        <f t="shared" si="11"/>
        <v>55424</v>
      </c>
    </row>
    <row r="75" spans="1:15">
      <c r="A75" s="150" t="s">
        <v>116</v>
      </c>
      <c r="B75" s="42">
        <f>[2]AUTO!F76</f>
        <v>38796</v>
      </c>
      <c r="C75" s="42">
        <f>[2]AUTO!K76</f>
        <v>0</v>
      </c>
      <c r="D75" s="42">
        <f>[2]AUTO!N76</f>
        <v>0</v>
      </c>
      <c r="E75" s="42">
        <f>[2]AUTO!S76</f>
        <v>0</v>
      </c>
      <c r="F75" s="42"/>
      <c r="G75" s="42">
        <f>[2]AUTO!AD76</f>
        <v>0</v>
      </c>
      <c r="H75" s="42">
        <f>[2]AUTO!AE76</f>
        <v>0</v>
      </c>
      <c r="I75" s="42">
        <f>[2]AUTO!AF76</f>
        <v>0</v>
      </c>
      <c r="J75" s="42">
        <f>[2]AUTO!AG76</f>
        <v>0</v>
      </c>
      <c r="K75" s="42">
        <f>[2]AUTO!AJ76</f>
        <v>0</v>
      </c>
      <c r="L75" s="42">
        <f>[2]AUTO!AM76</f>
        <v>0</v>
      </c>
      <c r="M75" s="42">
        <f>[2]AUTO!AQ76</f>
        <v>0</v>
      </c>
      <c r="N75" s="42">
        <f>[2]AUTO!AR76</f>
        <v>0</v>
      </c>
      <c r="O75" s="42">
        <f t="shared" si="11"/>
        <v>38796</v>
      </c>
    </row>
    <row r="76" spans="1:15">
      <c r="A76" s="150" t="s">
        <v>117</v>
      </c>
      <c r="B76" s="42">
        <f>[2]AUTO!F77</f>
        <v>45042</v>
      </c>
      <c r="C76" s="42">
        <f>[2]AUTO!K77</f>
        <v>0</v>
      </c>
      <c r="D76" s="42">
        <f>[2]AUTO!N77</f>
        <v>0</v>
      </c>
      <c r="E76" s="42">
        <f>[2]AUTO!S77</f>
        <v>0</v>
      </c>
      <c r="F76" s="42"/>
      <c r="G76" s="42">
        <f>[2]AUTO!AD77</f>
        <v>0</v>
      </c>
      <c r="H76" s="42">
        <f>[2]AUTO!AE77</f>
        <v>0</v>
      </c>
      <c r="I76" s="42">
        <f>[2]AUTO!AF77</f>
        <v>0</v>
      </c>
      <c r="J76" s="42">
        <f>[2]AUTO!AG77</f>
        <v>0</v>
      </c>
      <c r="K76" s="42">
        <f>[2]AUTO!AJ77</f>
        <v>0</v>
      </c>
      <c r="L76" s="42">
        <f>[2]AUTO!AM77</f>
        <v>0</v>
      </c>
      <c r="M76" s="42">
        <f>[2]AUTO!AQ77</f>
        <v>0</v>
      </c>
      <c r="N76" s="42">
        <f>[2]AUTO!AR77</f>
        <v>0</v>
      </c>
      <c r="O76" s="42">
        <f t="shared" si="11"/>
        <v>45042</v>
      </c>
    </row>
    <row r="77" spans="1:15">
      <c r="A77" s="150" t="s">
        <v>118</v>
      </c>
      <c r="B77" s="42">
        <f>[2]AUTO!F78</f>
        <v>6523</v>
      </c>
      <c r="C77" s="42">
        <f>[2]AUTO!K78</f>
        <v>0</v>
      </c>
      <c r="D77" s="42">
        <f>[2]AUTO!N78</f>
        <v>0</v>
      </c>
      <c r="E77" s="42">
        <f>[2]AUTO!S78</f>
        <v>0</v>
      </c>
      <c r="F77" s="42"/>
      <c r="G77" s="42">
        <f>[2]AUTO!AD78</f>
        <v>0</v>
      </c>
      <c r="H77" s="42">
        <f>[2]AUTO!AE78</f>
        <v>0</v>
      </c>
      <c r="I77" s="42">
        <f>[2]AUTO!AF78</f>
        <v>0</v>
      </c>
      <c r="J77" s="42">
        <f>[2]AUTO!AG78</f>
        <v>0</v>
      </c>
      <c r="K77" s="42">
        <f>[2]AUTO!AJ78</f>
        <v>0</v>
      </c>
      <c r="L77" s="42">
        <f>[2]AUTO!AM78</f>
        <v>0</v>
      </c>
      <c r="M77" s="42">
        <f>[2]AUTO!AQ78</f>
        <v>0</v>
      </c>
      <c r="N77" s="42">
        <f>[2]AUTO!AR78</f>
        <v>0</v>
      </c>
      <c r="O77" s="42">
        <f t="shared" si="11"/>
        <v>6523</v>
      </c>
    </row>
    <row r="78" spans="1:15">
      <c r="A78" s="150" t="s">
        <v>119</v>
      </c>
      <c r="B78" s="42">
        <f>[2]AUTO!F79</f>
        <v>3791</v>
      </c>
      <c r="C78" s="42">
        <f>[2]AUTO!K79</f>
        <v>0</v>
      </c>
      <c r="D78" s="42">
        <f>[2]AUTO!N79</f>
        <v>0</v>
      </c>
      <c r="E78" s="42">
        <f>[2]AUTO!S79</f>
        <v>0</v>
      </c>
      <c r="F78" s="42"/>
      <c r="G78" s="42">
        <f>[2]AUTO!AD79</f>
        <v>0</v>
      </c>
      <c r="H78" s="42">
        <f>[2]AUTO!AE79</f>
        <v>0</v>
      </c>
      <c r="I78" s="42">
        <f>[2]AUTO!AF79</f>
        <v>0</v>
      </c>
      <c r="J78" s="42">
        <f>[2]AUTO!AG79</f>
        <v>0</v>
      </c>
      <c r="K78" s="42">
        <f>[2]AUTO!AJ79</f>
        <v>0</v>
      </c>
      <c r="L78" s="42">
        <f>[2]AUTO!AM79</f>
        <v>0</v>
      </c>
      <c r="M78" s="42">
        <f>[2]AUTO!AQ79</f>
        <v>0</v>
      </c>
      <c r="N78" s="42">
        <f>[2]AUTO!AR79</f>
        <v>0</v>
      </c>
      <c r="O78" s="42">
        <f t="shared" si="11"/>
        <v>3791</v>
      </c>
    </row>
    <row r="79" spans="1:15" hidden="1">
      <c r="A79" s="150" t="s">
        <v>120</v>
      </c>
      <c r="B79" s="42">
        <f>[2]AUTO!F80</f>
        <v>0</v>
      </c>
      <c r="C79" s="42">
        <f>[2]AUTO!K80</f>
        <v>0</v>
      </c>
      <c r="D79" s="42">
        <f>[2]AUTO!N80</f>
        <v>0</v>
      </c>
      <c r="E79" s="42">
        <f>[2]AUTO!S80</f>
        <v>0</v>
      </c>
      <c r="F79" s="42"/>
      <c r="G79" s="42">
        <f>[2]AUTO!AD80</f>
        <v>0</v>
      </c>
      <c r="H79" s="42">
        <f>[2]AUTO!AE80</f>
        <v>0</v>
      </c>
      <c r="I79" s="42">
        <f>[2]AUTO!AF80</f>
        <v>0</v>
      </c>
      <c r="J79" s="42">
        <f>[2]AUTO!AG80</f>
        <v>0</v>
      </c>
      <c r="K79" s="42">
        <f>[2]AUTO!AJ80</f>
        <v>0</v>
      </c>
      <c r="L79" s="42">
        <f>[2]AUTO!AM80</f>
        <v>0</v>
      </c>
      <c r="M79" s="42">
        <f>[2]AUTO!AQ80</f>
        <v>0</v>
      </c>
      <c r="N79" s="42">
        <f>[2]AUTO!AR80</f>
        <v>0</v>
      </c>
      <c r="O79" s="42">
        <f t="shared" si="11"/>
        <v>0</v>
      </c>
    </row>
    <row r="80" spans="1:15">
      <c r="A80" s="150" t="s">
        <v>267</v>
      </c>
      <c r="B80" s="42">
        <f>[2]AUTO!F81</f>
        <v>3084</v>
      </c>
      <c r="C80" s="42">
        <f>[2]AUTO!K81</f>
        <v>0</v>
      </c>
      <c r="D80" s="42">
        <f>[2]AUTO!N81</f>
        <v>0</v>
      </c>
      <c r="E80" s="42">
        <f>[2]AUTO!S81</f>
        <v>0</v>
      </c>
      <c r="F80" s="42"/>
      <c r="G80" s="42">
        <f>[2]AUTO!AD81</f>
        <v>0</v>
      </c>
      <c r="H80" s="42">
        <f>[2]AUTO!AE81</f>
        <v>0</v>
      </c>
      <c r="I80" s="42">
        <f>[2]AUTO!AF81</f>
        <v>0</v>
      </c>
      <c r="J80" s="42">
        <f>[2]AUTO!AG81</f>
        <v>0</v>
      </c>
      <c r="K80" s="42">
        <f>[2]AUTO!AJ81</f>
        <v>0</v>
      </c>
      <c r="L80" s="42">
        <f>[2]AUTO!AM81</f>
        <v>0</v>
      </c>
      <c r="M80" s="42">
        <f>[2]AUTO!AQ81</f>
        <v>0</v>
      </c>
      <c r="N80" s="42">
        <f>[2]AUTO!AR81</f>
        <v>0</v>
      </c>
      <c r="O80" s="42">
        <f t="shared" si="11"/>
        <v>3084</v>
      </c>
    </row>
    <row r="81" spans="1:15">
      <c r="A81" s="150" t="s">
        <v>123</v>
      </c>
      <c r="B81" s="42">
        <f>[2]AUTO!F82</f>
        <v>1385</v>
      </c>
      <c r="C81" s="42">
        <f>[2]AUTO!K82</f>
        <v>0</v>
      </c>
      <c r="D81" s="42">
        <f>[2]AUTO!N82</f>
        <v>0</v>
      </c>
      <c r="E81" s="42">
        <f>[2]AUTO!S82</f>
        <v>0</v>
      </c>
      <c r="F81" s="42"/>
      <c r="G81" s="42">
        <f>[2]AUTO!AD82</f>
        <v>0</v>
      </c>
      <c r="H81" s="42">
        <f>[2]AUTO!AE82</f>
        <v>0</v>
      </c>
      <c r="I81" s="42">
        <f>[2]AUTO!AF82</f>
        <v>0</v>
      </c>
      <c r="J81" s="42">
        <f>[2]AUTO!AG82</f>
        <v>0</v>
      </c>
      <c r="K81" s="42">
        <f>[2]AUTO!AJ82</f>
        <v>0</v>
      </c>
      <c r="L81" s="42">
        <f>[2]AUTO!AM82</f>
        <v>0</v>
      </c>
      <c r="M81" s="42">
        <f>[2]AUTO!AQ82</f>
        <v>0</v>
      </c>
      <c r="N81" s="42">
        <f>[2]AUTO!AR82</f>
        <v>0</v>
      </c>
      <c r="O81" s="42">
        <f t="shared" si="11"/>
        <v>1385</v>
      </c>
    </row>
    <row r="82" spans="1:15">
      <c r="A82" s="150" t="s">
        <v>125</v>
      </c>
      <c r="B82" s="42">
        <f>[2]AUTO!F83</f>
        <v>3014</v>
      </c>
      <c r="C82" s="42">
        <f>[2]AUTO!K83</f>
        <v>0</v>
      </c>
      <c r="D82" s="42">
        <f>[2]AUTO!N83</f>
        <v>0</v>
      </c>
      <c r="E82" s="42">
        <f>[2]AUTO!S83</f>
        <v>0</v>
      </c>
      <c r="F82" s="42"/>
      <c r="G82" s="42">
        <f>[2]AUTO!AD83</f>
        <v>0</v>
      </c>
      <c r="H82" s="42">
        <f>[2]AUTO!AE83</f>
        <v>0</v>
      </c>
      <c r="I82" s="42">
        <f>[2]AUTO!AF83</f>
        <v>0</v>
      </c>
      <c r="J82" s="42">
        <f>[2]AUTO!AG83</f>
        <v>0</v>
      </c>
      <c r="K82" s="42">
        <f>[2]AUTO!AJ83</f>
        <v>0</v>
      </c>
      <c r="L82" s="42">
        <f>[2]AUTO!AM83</f>
        <v>0</v>
      </c>
      <c r="M82" s="42">
        <f>[2]AUTO!AQ83</f>
        <v>0</v>
      </c>
      <c r="N82" s="42">
        <f>[2]AUTO!AR83</f>
        <v>0</v>
      </c>
      <c r="O82" s="42">
        <f t="shared" si="11"/>
        <v>3014</v>
      </c>
    </row>
    <row r="83" spans="1:15">
      <c r="A83" s="150" t="s">
        <v>127</v>
      </c>
      <c r="B83" s="42">
        <f>[2]AUTO!F84</f>
        <v>13188</v>
      </c>
      <c r="C83" s="42">
        <f>[2]AUTO!K84</f>
        <v>0</v>
      </c>
      <c r="D83" s="42">
        <f>[2]AUTO!N84</f>
        <v>0</v>
      </c>
      <c r="E83" s="42">
        <f>[2]AUTO!S84</f>
        <v>0</v>
      </c>
      <c r="F83" s="42"/>
      <c r="G83" s="42">
        <f>[2]AUTO!AD84</f>
        <v>0</v>
      </c>
      <c r="H83" s="42">
        <f>[2]AUTO!AE84</f>
        <v>0</v>
      </c>
      <c r="I83" s="42">
        <f>[2]AUTO!AF84</f>
        <v>0</v>
      </c>
      <c r="J83" s="42">
        <f>[2]AUTO!AG84</f>
        <v>0</v>
      </c>
      <c r="K83" s="42">
        <f>[2]AUTO!AJ84</f>
        <v>0</v>
      </c>
      <c r="L83" s="42">
        <f>[2]AUTO!AM84</f>
        <v>0</v>
      </c>
      <c r="M83" s="42">
        <f>[2]AUTO!AQ84</f>
        <v>0</v>
      </c>
      <c r="N83" s="42">
        <f>[2]AUTO!AR84</f>
        <v>0</v>
      </c>
      <c r="O83" s="42">
        <f t="shared" si="11"/>
        <v>13188</v>
      </c>
    </row>
    <row r="84" spans="1:15">
      <c r="A84" s="150" t="s">
        <v>129</v>
      </c>
      <c r="B84" s="42">
        <f>[2]AUTO!F85</f>
        <v>73503</v>
      </c>
      <c r="C84" s="42">
        <f>[2]AUTO!K85</f>
        <v>0</v>
      </c>
      <c r="D84" s="42">
        <f>[2]AUTO!N85</f>
        <v>0</v>
      </c>
      <c r="E84" s="42">
        <f>[2]AUTO!S85</f>
        <v>0</v>
      </c>
      <c r="F84" s="42"/>
      <c r="G84" s="42">
        <f>[2]AUTO!AD85</f>
        <v>0</v>
      </c>
      <c r="H84" s="42">
        <f>[2]AUTO!AE85</f>
        <v>0</v>
      </c>
      <c r="I84" s="42">
        <f>[2]AUTO!AF85</f>
        <v>0</v>
      </c>
      <c r="J84" s="42">
        <f>[2]AUTO!AG85</f>
        <v>0</v>
      </c>
      <c r="K84" s="42">
        <f>[2]AUTO!AJ85</f>
        <v>0</v>
      </c>
      <c r="L84" s="42">
        <f>[2]AUTO!AM85</f>
        <v>0</v>
      </c>
      <c r="M84" s="42">
        <f>[2]AUTO!AQ85</f>
        <v>0</v>
      </c>
      <c r="N84" s="42">
        <f>[2]AUTO!AR85</f>
        <v>0</v>
      </c>
      <c r="O84" s="42">
        <f t="shared" si="11"/>
        <v>73503</v>
      </c>
    </row>
    <row r="85" spans="1:15">
      <c r="A85" s="150" t="s">
        <v>131</v>
      </c>
      <c r="B85" s="42">
        <f>[2]AUTO!F86</f>
        <v>3129</v>
      </c>
      <c r="C85" s="42">
        <f>[2]AUTO!K86</f>
        <v>0</v>
      </c>
      <c r="D85" s="42">
        <f>[2]AUTO!N86</f>
        <v>0</v>
      </c>
      <c r="E85" s="42">
        <f>[2]AUTO!S86</f>
        <v>0</v>
      </c>
      <c r="F85" s="42"/>
      <c r="G85" s="42">
        <f>[2]AUTO!AD86</f>
        <v>0</v>
      </c>
      <c r="H85" s="42">
        <f>[2]AUTO!AE86</f>
        <v>0</v>
      </c>
      <c r="I85" s="42">
        <f>[2]AUTO!AF86</f>
        <v>0</v>
      </c>
      <c r="J85" s="42">
        <f>[2]AUTO!AG86</f>
        <v>0</v>
      </c>
      <c r="K85" s="42">
        <f>[2]AUTO!AJ86</f>
        <v>0</v>
      </c>
      <c r="L85" s="42">
        <f>[2]AUTO!AM86</f>
        <v>0</v>
      </c>
      <c r="M85" s="42">
        <f>[2]AUTO!AQ86</f>
        <v>0</v>
      </c>
      <c r="N85" s="42">
        <f>[2]AUTO!AR86</f>
        <v>0</v>
      </c>
      <c r="O85" s="42">
        <f t="shared" si="11"/>
        <v>3129</v>
      </c>
    </row>
    <row r="86" spans="1:15" ht="14.25" customHeight="1">
      <c r="A86" s="150" t="s">
        <v>133</v>
      </c>
      <c r="B86" s="42">
        <f>[2]AUTO!F87</f>
        <v>5226</v>
      </c>
      <c r="C86" s="42">
        <f>[2]AUTO!K87</f>
        <v>0</v>
      </c>
      <c r="D86" s="42">
        <f>[2]AUTO!N87</f>
        <v>0</v>
      </c>
      <c r="E86" s="42">
        <f>[2]AUTO!S87</f>
        <v>0</v>
      </c>
      <c r="F86" s="42"/>
      <c r="G86" s="42">
        <f>[2]AUTO!AD87</f>
        <v>0</v>
      </c>
      <c r="H86" s="42">
        <f>[2]AUTO!AE87</f>
        <v>0</v>
      </c>
      <c r="I86" s="42">
        <f>[2]AUTO!AF87</f>
        <v>0</v>
      </c>
      <c r="J86" s="42">
        <f>[2]AUTO!AG87</f>
        <v>0</v>
      </c>
      <c r="K86" s="42">
        <f>[2]AUTO!AJ87</f>
        <v>0</v>
      </c>
      <c r="L86" s="42">
        <f>[2]AUTO!AM87</f>
        <v>0</v>
      </c>
      <c r="M86" s="42">
        <f>[2]AUTO!AQ87</f>
        <v>0</v>
      </c>
      <c r="N86" s="42">
        <f>[2]AUTO!AR87</f>
        <v>0</v>
      </c>
      <c r="O86" s="42">
        <f t="shared" si="11"/>
        <v>5226</v>
      </c>
    </row>
    <row r="87" spans="1:15">
      <c r="A87" s="150" t="s">
        <v>135</v>
      </c>
      <c r="B87" s="42">
        <f>[2]AUTO!F88</f>
        <v>7343</v>
      </c>
      <c r="C87" s="42">
        <f>[2]AUTO!K88</f>
        <v>0</v>
      </c>
      <c r="D87" s="42">
        <f>[2]AUTO!N88</f>
        <v>0</v>
      </c>
      <c r="E87" s="42">
        <f>[2]AUTO!S88</f>
        <v>0</v>
      </c>
      <c r="F87" s="42"/>
      <c r="G87" s="42">
        <f>[2]AUTO!AD88</f>
        <v>0</v>
      </c>
      <c r="H87" s="42">
        <f>[2]AUTO!AE88</f>
        <v>0</v>
      </c>
      <c r="I87" s="42">
        <f>[2]AUTO!AF88</f>
        <v>0</v>
      </c>
      <c r="J87" s="42">
        <f>[2]AUTO!AG88</f>
        <v>0</v>
      </c>
      <c r="K87" s="42">
        <f>[2]AUTO!AJ88</f>
        <v>0</v>
      </c>
      <c r="L87" s="42">
        <f>[2]AUTO!AM88</f>
        <v>0</v>
      </c>
      <c r="M87" s="42">
        <f>[2]AUTO!AQ88</f>
        <v>0</v>
      </c>
      <c r="N87" s="42">
        <f>[2]AUTO!AR88</f>
        <v>0</v>
      </c>
      <c r="O87" s="42">
        <f t="shared" si="11"/>
        <v>7343</v>
      </c>
    </row>
    <row r="88" spans="1:15">
      <c r="A88" s="150" t="s">
        <v>137</v>
      </c>
      <c r="B88" s="42">
        <f>[2]AUTO!F89</f>
        <v>3059</v>
      </c>
      <c r="C88" s="42">
        <f>[2]AUTO!K89</f>
        <v>0</v>
      </c>
      <c r="D88" s="42">
        <f>[2]AUTO!N89</f>
        <v>0</v>
      </c>
      <c r="E88" s="42">
        <f>[2]AUTO!S89</f>
        <v>0</v>
      </c>
      <c r="F88" s="42"/>
      <c r="G88" s="42">
        <f>[2]AUTO!AD89</f>
        <v>0</v>
      </c>
      <c r="H88" s="42">
        <f>[2]AUTO!AE89</f>
        <v>0</v>
      </c>
      <c r="I88" s="42">
        <f>[2]AUTO!AF89</f>
        <v>0</v>
      </c>
      <c r="J88" s="42">
        <f>[2]AUTO!AG89</f>
        <v>0</v>
      </c>
      <c r="K88" s="42">
        <f>[2]AUTO!AJ89</f>
        <v>0</v>
      </c>
      <c r="L88" s="42">
        <f>[2]AUTO!AM89</f>
        <v>0</v>
      </c>
      <c r="M88" s="42">
        <f>[2]AUTO!AQ89</f>
        <v>0</v>
      </c>
      <c r="N88" s="42">
        <f>[2]AUTO!AR89</f>
        <v>0</v>
      </c>
      <c r="O88" s="42">
        <f t="shared" si="11"/>
        <v>3059</v>
      </c>
    </row>
    <row r="89" spans="1:15" ht="14.25" customHeight="1">
      <c r="A89" s="150" t="s">
        <v>139</v>
      </c>
      <c r="B89" s="42">
        <f>[2]AUTO!F90</f>
        <v>19152</v>
      </c>
      <c r="C89" s="42">
        <f>[2]AUTO!K90</f>
        <v>0</v>
      </c>
      <c r="D89" s="42">
        <f>[2]AUTO!N90</f>
        <v>0</v>
      </c>
      <c r="E89" s="42">
        <f>[2]AUTO!S90</f>
        <v>0</v>
      </c>
      <c r="F89" s="42"/>
      <c r="G89" s="42">
        <f>[2]AUTO!AD90</f>
        <v>0</v>
      </c>
      <c r="H89" s="42">
        <f>[2]AUTO!AE90</f>
        <v>0</v>
      </c>
      <c r="I89" s="42">
        <f>[2]AUTO!AF90</f>
        <v>0</v>
      </c>
      <c r="J89" s="42">
        <f>[2]AUTO!AG90</f>
        <v>0</v>
      </c>
      <c r="K89" s="42">
        <f>[2]AUTO!AJ90</f>
        <v>0</v>
      </c>
      <c r="L89" s="42">
        <f>[2]AUTO!AM90</f>
        <v>0</v>
      </c>
      <c r="M89" s="42">
        <f>[2]AUTO!AQ90</f>
        <v>0</v>
      </c>
      <c r="N89" s="42">
        <f>[2]AUTO!AR90</f>
        <v>0</v>
      </c>
      <c r="O89" s="42">
        <f t="shared" si="11"/>
        <v>19152</v>
      </c>
    </row>
    <row r="90" spans="1:15">
      <c r="A90" s="248" t="s">
        <v>141</v>
      </c>
      <c r="B90" s="42">
        <f>[2]AUTO!F91</f>
        <v>156983</v>
      </c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>
        <f t="shared" si="11"/>
        <v>156983</v>
      </c>
    </row>
    <row r="91" spans="1:15" hidden="1">
      <c r="A91" s="248" t="s">
        <v>142</v>
      </c>
      <c r="B91" s="42">
        <f>[2]AUTO!F92</f>
        <v>15600</v>
      </c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>
        <f t="shared" si="11"/>
        <v>15600</v>
      </c>
    </row>
    <row r="92" spans="1:15" hidden="1">
      <c r="A92" s="248" t="s">
        <v>143</v>
      </c>
      <c r="B92" s="42">
        <f>[2]AUTO!F93</f>
        <v>141383</v>
      </c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>
        <f t="shared" si="11"/>
        <v>141383</v>
      </c>
    </row>
    <row r="93" spans="1:15" hidden="1">
      <c r="A93" s="248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15" hidden="1">
      <c r="A94" s="85" t="s">
        <v>238</v>
      </c>
      <c r="B94" s="42">
        <f>[2]AUTO!F95</f>
        <v>0</v>
      </c>
      <c r="C94" s="42">
        <f>[2]AUTO!K95</f>
        <v>0</v>
      </c>
      <c r="D94" s="42">
        <f>[2]AUTO!N95</f>
        <v>0</v>
      </c>
      <c r="E94" s="42">
        <f>[2]AUTO!S95</f>
        <v>0</v>
      </c>
      <c r="F94" s="42"/>
      <c r="G94" s="42">
        <f>[2]AUTO!AD95</f>
        <v>0</v>
      </c>
      <c r="H94" s="42">
        <f>[2]AUTO!AE95</f>
        <v>0</v>
      </c>
      <c r="I94" s="42">
        <f>[2]AUTO!AF95</f>
        <v>0</v>
      </c>
      <c r="J94" s="42">
        <f>[2]AUTO!AG95</f>
        <v>0</v>
      </c>
      <c r="K94" s="42">
        <f>[2]AUTO!AJ95</f>
        <v>0</v>
      </c>
      <c r="L94" s="42">
        <f>[2]AUTO!AM95</f>
        <v>0</v>
      </c>
      <c r="M94" s="42">
        <f>[2]AUTO!AQ95</f>
        <v>0</v>
      </c>
      <c r="N94" s="42">
        <f>[2]AUTO!AR95</f>
        <v>0</v>
      </c>
      <c r="O94" s="42">
        <f>SUM(B94:N94)</f>
        <v>0</v>
      </c>
    </row>
    <row r="95" spans="1:15" ht="13.5" customHeight="1">
      <c r="A95" s="250" t="s">
        <v>268</v>
      </c>
      <c r="B95" s="42">
        <f t="shared" ref="B95:K95" si="12">SUM(B96:B97)</f>
        <v>0</v>
      </c>
      <c r="C95" s="42">
        <f t="shared" si="12"/>
        <v>0</v>
      </c>
      <c r="D95" s="42">
        <f t="shared" si="12"/>
        <v>0</v>
      </c>
      <c r="E95" s="42">
        <f t="shared" si="12"/>
        <v>0</v>
      </c>
      <c r="F95" s="42"/>
      <c r="G95" s="42">
        <f t="shared" si="12"/>
        <v>0</v>
      </c>
      <c r="H95" s="42">
        <f t="shared" si="12"/>
        <v>0</v>
      </c>
      <c r="I95" s="42">
        <f t="shared" si="12"/>
        <v>0</v>
      </c>
      <c r="J95" s="42">
        <f t="shared" si="12"/>
        <v>0</v>
      </c>
      <c r="K95" s="42">
        <f t="shared" si="12"/>
        <v>0</v>
      </c>
      <c r="L95" s="42">
        <f>SUM(L96:L97)</f>
        <v>0</v>
      </c>
      <c r="M95" s="42">
        <f>SUM(M96:M97)</f>
        <v>522748165</v>
      </c>
      <c r="N95" s="42">
        <f>SUM(N96:N97)</f>
        <v>0</v>
      </c>
      <c r="O95" s="42">
        <f>SUM(O96:O97)</f>
        <v>522748165</v>
      </c>
    </row>
    <row r="96" spans="1:15" hidden="1">
      <c r="A96" s="250" t="s">
        <v>240</v>
      </c>
      <c r="B96" s="42">
        <f>[2]AUTO!F97</f>
        <v>0</v>
      </c>
      <c r="C96" s="42">
        <f>[2]AUTO!K97</f>
        <v>0</v>
      </c>
      <c r="D96" s="42">
        <f>[2]AUTO!N97</f>
        <v>0</v>
      </c>
      <c r="E96" s="42">
        <f>[2]AUTO!S97</f>
        <v>0</v>
      </c>
      <c r="F96" s="42"/>
      <c r="G96" s="42">
        <f>[2]AUTO!AD97</f>
        <v>0</v>
      </c>
      <c r="H96" s="42">
        <f>[2]AUTO!AE97</f>
        <v>0</v>
      </c>
      <c r="I96" s="42">
        <f>[2]AUTO!AF97</f>
        <v>0</v>
      </c>
      <c r="J96" s="42">
        <f>[2]AUTO!AG97</f>
        <v>0</v>
      </c>
      <c r="K96" s="42">
        <f>[2]AUTO!AJ97</f>
        <v>0</v>
      </c>
      <c r="L96" s="42">
        <f>[2]AUTO!AM97</f>
        <v>0</v>
      </c>
      <c r="M96" s="42">
        <f>[2]AUTO!AQ97</f>
        <v>522748165</v>
      </c>
      <c r="N96" s="42">
        <f>[2]AUTO!AR97</f>
        <v>0</v>
      </c>
      <c r="O96" s="42">
        <f>SUM(B96:N96)</f>
        <v>522748165</v>
      </c>
    </row>
    <row r="97" spans="1:15" hidden="1">
      <c r="A97" s="250" t="s">
        <v>241</v>
      </c>
      <c r="B97" s="42">
        <f>[2]AUTO!F98</f>
        <v>0</v>
      </c>
      <c r="C97" s="42">
        <f>[2]AUTO!K98</f>
        <v>0</v>
      </c>
      <c r="D97" s="42">
        <f>[2]AUTO!N98</f>
        <v>0</v>
      </c>
      <c r="E97" s="42">
        <f>[2]AUTO!S98</f>
        <v>0</v>
      </c>
      <c r="F97" s="42"/>
      <c r="G97" s="42">
        <f>[2]AUTO!AD98</f>
        <v>0</v>
      </c>
      <c r="H97" s="42">
        <f>[2]AUTO!AE98</f>
        <v>0</v>
      </c>
      <c r="I97" s="42">
        <f>[2]AUTO!AF98</f>
        <v>0</v>
      </c>
      <c r="J97" s="42">
        <f>[2]AUTO!AG98</f>
        <v>0</v>
      </c>
      <c r="K97" s="42">
        <f>[2]AUTO!AJ98</f>
        <v>0</v>
      </c>
      <c r="L97" s="42">
        <f>[2]AUTO!AM98</f>
        <v>0</v>
      </c>
      <c r="M97" s="42">
        <f>[2]AUTO!AQ98</f>
        <v>0</v>
      </c>
      <c r="N97" s="42">
        <f>[2]AUTO!AR98</f>
        <v>0</v>
      </c>
      <c r="O97" s="42">
        <f>SUM(B97:N97)</f>
        <v>0</v>
      </c>
    </row>
    <row r="98" spans="1:15">
      <c r="A98" s="85" t="s">
        <v>242</v>
      </c>
      <c r="B98" s="42">
        <f>[2]AUTO!F99</f>
        <v>4138</v>
      </c>
      <c r="C98" s="42">
        <f>[2]AUTO!K99</f>
        <v>0</v>
      </c>
      <c r="D98" s="42">
        <f>[2]AUTO!N99</f>
        <v>0</v>
      </c>
      <c r="E98" s="42">
        <f>[2]AUTO!S99</f>
        <v>0</v>
      </c>
      <c r="F98" s="42"/>
      <c r="G98" s="42">
        <f>[2]AUTO!AD99</f>
        <v>0</v>
      </c>
      <c r="H98" s="42">
        <f>[2]AUTO!AE99</f>
        <v>0</v>
      </c>
      <c r="I98" s="42">
        <f>[2]AUTO!AF99</f>
        <v>0</v>
      </c>
      <c r="J98" s="42">
        <f>[2]AUTO!AG99</f>
        <v>0</v>
      </c>
      <c r="K98" s="42">
        <f>[2]AUTO!AJ99</f>
        <v>0</v>
      </c>
      <c r="L98" s="42">
        <f>[2]AUTO!AM99</f>
        <v>0</v>
      </c>
      <c r="M98" s="42">
        <f>[2]AUTO!AQ99</f>
        <v>0</v>
      </c>
      <c r="N98" s="42">
        <f>[2]AUTO!AR99</f>
        <v>0</v>
      </c>
      <c r="O98" s="42">
        <f>SUM(B98:N98)</f>
        <v>4138</v>
      </c>
    </row>
    <row r="99" spans="1:15" ht="13.5" customHeight="1">
      <c r="A99" s="248" t="s">
        <v>252</v>
      </c>
      <c r="B99" s="42">
        <f>[2]AUTO!F100</f>
        <v>0</v>
      </c>
      <c r="C99" s="42">
        <f>[2]AUTO!K100</f>
        <v>0</v>
      </c>
      <c r="D99" s="42">
        <f>[2]AUTO!N100</f>
        <v>0</v>
      </c>
      <c r="E99" s="42">
        <f>[2]AUTO!S100</f>
        <v>0</v>
      </c>
      <c r="F99" s="42"/>
      <c r="G99" s="42">
        <f>[2]AUTO!AD100</f>
        <v>0</v>
      </c>
      <c r="H99" s="42">
        <f>[2]AUTO!AE100</f>
        <v>0</v>
      </c>
      <c r="I99" s="42">
        <f>[2]AUTO!AF100</f>
        <v>354010000</v>
      </c>
      <c r="J99" s="42">
        <f>[2]AUTO!AG100</f>
        <v>0</v>
      </c>
      <c r="K99" s="42">
        <f>[2]AUTO!AJ100</f>
        <v>0</v>
      </c>
      <c r="L99" s="42">
        <f>[2]AUTO!AM100</f>
        <v>0</v>
      </c>
      <c r="M99" s="42">
        <f>[2]AUTO!AQ100</f>
        <v>0</v>
      </c>
      <c r="N99" s="42">
        <f>[2]AUTO!AR100</f>
        <v>0</v>
      </c>
      <c r="O99" s="42">
        <f>SUM(B99:N99)</f>
        <v>354010000</v>
      </c>
    </row>
    <row r="100" spans="1:15" ht="17.25" customHeight="1" thickBot="1">
      <c r="A100" s="384" t="s">
        <v>39</v>
      </c>
      <c r="B100" s="383">
        <f>SUM(B6:B12)+SUM(B15:B20)+SUM(B23:B26)+SUM(B29:B30)+SUM(B33:B49)+B95+B99+B94+B98</f>
        <v>41775311</v>
      </c>
      <c r="C100" s="383">
        <f t="shared" ref="C100:O100" si="13">SUM(C6:C12)+SUM(C15:C20)+SUM(C23:C26)+SUM(C29:C30)+SUM(C33:C49)+C95+C99+C94+C98</f>
        <v>6205</v>
      </c>
      <c r="D100" s="383">
        <f t="shared" si="13"/>
        <v>1448845</v>
      </c>
      <c r="E100" s="383">
        <f t="shared" si="13"/>
        <v>3679940</v>
      </c>
      <c r="F100" s="383">
        <f t="shared" si="13"/>
        <v>0</v>
      </c>
      <c r="G100" s="383">
        <f t="shared" si="13"/>
        <v>0</v>
      </c>
      <c r="H100" s="383">
        <f t="shared" si="13"/>
        <v>0</v>
      </c>
      <c r="I100" s="383">
        <f t="shared" si="13"/>
        <v>354010000</v>
      </c>
      <c r="J100" s="383">
        <f t="shared" si="13"/>
        <v>0</v>
      </c>
      <c r="K100" s="383">
        <f t="shared" si="13"/>
        <v>0</v>
      </c>
      <c r="L100" s="383">
        <f t="shared" si="13"/>
        <v>0</v>
      </c>
      <c r="M100" s="383">
        <f t="shared" si="13"/>
        <v>522748165</v>
      </c>
      <c r="N100" s="383">
        <f t="shared" si="13"/>
        <v>0</v>
      </c>
      <c r="O100" s="383">
        <f t="shared" si="13"/>
        <v>923668466</v>
      </c>
    </row>
    <row r="101" spans="1:15" ht="13.5" thickTop="1"/>
  </sheetData>
  <printOptions gridLines="1"/>
  <pageMargins left="1.47" right="0.25" top="0.28000000000000003" bottom="0.35" header="0.17" footer="0.17"/>
  <pageSetup paperSize="9" scale="75" orientation="portrait" r:id="rId1"/>
  <headerFooter alignWithMargins="0"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Summary</vt:lpstr>
      <vt:lpstr>ByDepartment</vt:lpstr>
      <vt:lpstr>ProgramAdjustments</vt:lpstr>
      <vt:lpstr>AllSources</vt:lpstr>
      <vt:lpstr>SPFs</vt:lpstr>
      <vt:lpstr>Automatic</vt:lpstr>
      <vt:lpstr>AllSources!Print_Area</vt:lpstr>
      <vt:lpstr>Automatic!Print_Area</vt:lpstr>
      <vt:lpstr>ByDepartment!Print_Area</vt:lpstr>
      <vt:lpstr>ProgramAdjustments!Print_Area</vt:lpstr>
      <vt:lpstr>SPFs!Print_Area</vt:lpstr>
      <vt:lpstr>Summary!Print_Area</vt:lpstr>
      <vt:lpstr>AllSources!Print_Titles</vt:lpstr>
      <vt:lpstr>Automatic!Print_Titles</vt:lpstr>
      <vt:lpstr>ByDepartment!Print_Titles</vt:lpstr>
      <vt:lpstr>ProgramAdjustments!Print_Titles</vt:lpstr>
      <vt:lpstr>SPFs!Print_Titles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Regner</dc:creator>
  <cp:lastModifiedBy>s500</cp:lastModifiedBy>
  <cp:lastPrinted>2018-02-14T02:08:58Z</cp:lastPrinted>
  <dcterms:created xsi:type="dcterms:W3CDTF">2018-02-07T03:11:24Z</dcterms:created>
  <dcterms:modified xsi:type="dcterms:W3CDTF">2018-02-14T02:11:31Z</dcterms:modified>
</cp:coreProperties>
</file>