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SUM" sheetId="1" r:id="rId1"/>
    <sheet name="ByDepartment" sheetId="2" r:id="rId2"/>
    <sheet name="ByAllotmentClass" sheetId="7" r:id="rId3"/>
    <sheet name="ProgramAdjustments" sheetId="3" r:id="rId4"/>
    <sheet name="AllSources" sheetId="4" r:id="rId5"/>
    <sheet name="SPFs" sheetId="5" r:id="rId6"/>
    <sheet name="Automatic" sheetId="6" r:id="rId7"/>
  </sheets>
  <externalReferences>
    <externalReference r:id="rId8"/>
    <externalReference r:id="rId9"/>
    <externalReference r:id="rId10"/>
  </externalReferences>
  <definedNames>
    <definedName name="_xlnm.Print_Area" localSheetId="4">AllSources!$A$1:$I$101</definedName>
    <definedName name="_xlnm.Print_Area" localSheetId="6">Automatic!$A$1:$O$100</definedName>
    <definedName name="_xlnm.Print_Area" localSheetId="2">ByAllotmentClass!$A$1:$P$243</definedName>
    <definedName name="_xlnm.Print_Area" localSheetId="1">ByDepartment!$A$1:$L$243</definedName>
    <definedName name="_xlnm.Print_Area" localSheetId="3">ProgramAdjustments!$A$1:$M$29</definedName>
    <definedName name="_xlnm.Print_Area" localSheetId="5">SPFs!$A$1:$H$100</definedName>
    <definedName name="_xlnm.Print_Area" localSheetId="0">SUM!$A$1:$J$51</definedName>
    <definedName name="_xlnm.Print_Titles" localSheetId="4">AllSources!$1:$6</definedName>
    <definedName name="_xlnm.Print_Titles" localSheetId="6">Automatic!$A:$A,Automatic!$1:$5</definedName>
    <definedName name="_xlnm.Print_Titles" localSheetId="2">ByAllotmentClass!$A:$A,ByAllotmentClass!$1:$6</definedName>
    <definedName name="_xlnm.Print_Titles" localSheetId="1">ByDepartment!$1:$6</definedName>
    <definedName name="_xlnm.Print_Titles" localSheetId="3">ProgramAdjustments!$1:$8</definedName>
    <definedName name="_xlnm.Print_Titles" localSheetId="5">SPFs!$A:$A,SPFs!$1:$5</definedName>
    <definedName name="Z_5BA19E16_4FBA_4604_B3D1_F564165F1D65_.wvu.Cols" localSheetId="6" hidden="1">Automatic!#REF!</definedName>
    <definedName name="Z_5BA19E16_4FBA_4604_B3D1_F564165F1D65_.wvu.PrintArea" localSheetId="6" hidden="1">Automatic!$A$1:$O$100</definedName>
    <definedName name="Z_5BA19E16_4FBA_4604_B3D1_F564165F1D65_.wvu.PrintTitles" localSheetId="6" hidden="1">Automatic!$A:$A,Automatic!$1:$5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49" i="7"/>
  <c r="AA249"/>
  <c r="Z249"/>
  <c r="Y249"/>
  <c r="X249"/>
  <c r="AB248"/>
  <c r="AA248"/>
  <c r="Z248"/>
  <c r="Y248"/>
  <c r="X248"/>
  <c r="AB247"/>
  <c r="AA247"/>
  <c r="Z247"/>
  <c r="Y247"/>
  <c r="X247"/>
  <c r="AB246"/>
  <c r="AA246"/>
  <c r="Z246"/>
  <c r="Y246"/>
  <c r="X246"/>
  <c r="J242"/>
  <c r="AA242" s="1"/>
  <c r="I242"/>
  <c r="Z242" s="1"/>
  <c r="H242"/>
  <c r="Y242" s="1"/>
  <c r="G242"/>
  <c r="X242" s="1"/>
  <c r="E242"/>
  <c r="O242" s="1"/>
  <c r="D242"/>
  <c r="N242" s="1"/>
  <c r="C242"/>
  <c r="M242" s="1"/>
  <c r="B242"/>
  <c r="F242" s="1"/>
  <c r="J241"/>
  <c r="AA241" s="1"/>
  <c r="I241"/>
  <c r="Z241" s="1"/>
  <c r="H241"/>
  <c r="Y241" s="1"/>
  <c r="G241"/>
  <c r="X241" s="1"/>
  <c r="E241"/>
  <c r="O241" s="1"/>
  <c r="D241"/>
  <c r="N241" s="1"/>
  <c r="C241"/>
  <c r="M241" s="1"/>
  <c r="B241"/>
  <c r="F241" s="1"/>
  <c r="J240"/>
  <c r="AA240" s="1"/>
  <c r="I240"/>
  <c r="Z240" s="1"/>
  <c r="H240"/>
  <c r="Y240" s="1"/>
  <c r="G240"/>
  <c r="X240" s="1"/>
  <c r="E240"/>
  <c r="O240" s="1"/>
  <c r="D240"/>
  <c r="N240" s="1"/>
  <c r="C240"/>
  <c r="M240" s="1"/>
  <c r="B240"/>
  <c r="F240" s="1"/>
  <c r="J239"/>
  <c r="AA239" s="1"/>
  <c r="I239"/>
  <c r="Z239" s="1"/>
  <c r="H239"/>
  <c r="Y239" s="1"/>
  <c r="G239"/>
  <c r="X239" s="1"/>
  <c r="E239"/>
  <c r="O239" s="1"/>
  <c r="D239"/>
  <c r="N239" s="1"/>
  <c r="C239"/>
  <c r="M239" s="1"/>
  <c r="B239"/>
  <c r="F239" s="1"/>
  <c r="J238"/>
  <c r="AA238" s="1"/>
  <c r="I238"/>
  <c r="Z238" s="1"/>
  <c r="H238"/>
  <c r="Y238" s="1"/>
  <c r="G238"/>
  <c r="X238" s="1"/>
  <c r="E238"/>
  <c r="O238" s="1"/>
  <c r="D238"/>
  <c r="N238" s="1"/>
  <c r="C238"/>
  <c r="M238" s="1"/>
  <c r="B238"/>
  <c r="F238" s="1"/>
  <c r="J237"/>
  <c r="AA237" s="1"/>
  <c r="I237"/>
  <c r="Z237" s="1"/>
  <c r="H237"/>
  <c r="Y237" s="1"/>
  <c r="G237"/>
  <c r="X237" s="1"/>
  <c r="E237"/>
  <c r="O237" s="1"/>
  <c r="D237"/>
  <c r="N237" s="1"/>
  <c r="C237"/>
  <c r="M237" s="1"/>
  <c r="B237"/>
  <c r="J236"/>
  <c r="AA236" s="1"/>
  <c r="I236"/>
  <c r="Z236" s="1"/>
  <c r="H236"/>
  <c r="Y236" s="1"/>
  <c r="G236"/>
  <c r="X236" s="1"/>
  <c r="E236"/>
  <c r="O236" s="1"/>
  <c r="D236"/>
  <c r="N236" s="1"/>
  <c r="C236"/>
  <c r="M236" s="1"/>
  <c r="B236"/>
  <c r="F236" s="1"/>
  <c r="J235"/>
  <c r="AA235" s="1"/>
  <c r="I235"/>
  <c r="Z235" s="1"/>
  <c r="H235"/>
  <c r="Y235" s="1"/>
  <c r="G235"/>
  <c r="X235" s="1"/>
  <c r="E235"/>
  <c r="O235" s="1"/>
  <c r="D235"/>
  <c r="N235" s="1"/>
  <c r="C235"/>
  <c r="M235" s="1"/>
  <c r="B235"/>
  <c r="J234"/>
  <c r="AA234" s="1"/>
  <c r="I234"/>
  <c r="Z234" s="1"/>
  <c r="H234"/>
  <c r="Y234" s="1"/>
  <c r="G234"/>
  <c r="X234" s="1"/>
  <c r="E234"/>
  <c r="O234" s="1"/>
  <c r="D234"/>
  <c r="N234" s="1"/>
  <c r="C234"/>
  <c r="M234" s="1"/>
  <c r="B234"/>
  <c r="F234" s="1"/>
  <c r="J233"/>
  <c r="AA233" s="1"/>
  <c r="I233"/>
  <c r="H233"/>
  <c r="Y233" s="1"/>
  <c r="G233"/>
  <c r="E233"/>
  <c r="O233" s="1"/>
  <c r="D233"/>
  <c r="C233"/>
  <c r="M233" s="1"/>
  <c r="B233"/>
  <c r="J232"/>
  <c r="AA232" s="1"/>
  <c r="H232"/>
  <c r="Y232" s="1"/>
  <c r="E232"/>
  <c r="C232"/>
  <c r="AB231"/>
  <c r="AA231"/>
  <c r="Z231"/>
  <c r="Y231"/>
  <c r="X231"/>
  <c r="J230"/>
  <c r="AA230" s="1"/>
  <c r="I230"/>
  <c r="Z230" s="1"/>
  <c r="H230"/>
  <c r="Y230" s="1"/>
  <c r="G230"/>
  <c r="X230" s="1"/>
  <c r="E230"/>
  <c r="O230" s="1"/>
  <c r="D230"/>
  <c r="N230" s="1"/>
  <c r="C230"/>
  <c r="M230" s="1"/>
  <c r="B230"/>
  <c r="L230" s="1"/>
  <c r="AB229"/>
  <c r="AA229"/>
  <c r="Z229"/>
  <c r="Y229"/>
  <c r="X229"/>
  <c r="J228"/>
  <c r="AA228" s="1"/>
  <c r="I228"/>
  <c r="Z228" s="1"/>
  <c r="H228"/>
  <c r="Y228" s="1"/>
  <c r="G228"/>
  <c r="X228" s="1"/>
  <c r="E228"/>
  <c r="O228" s="1"/>
  <c r="D228"/>
  <c r="N228" s="1"/>
  <c r="C228"/>
  <c r="M228" s="1"/>
  <c r="B228"/>
  <c r="J227"/>
  <c r="AA227" s="1"/>
  <c r="I227"/>
  <c r="Z227" s="1"/>
  <c r="H227"/>
  <c r="Y227" s="1"/>
  <c r="G227"/>
  <c r="X227" s="1"/>
  <c r="E227"/>
  <c r="O227" s="1"/>
  <c r="D227"/>
  <c r="N227" s="1"/>
  <c r="C227"/>
  <c r="M227" s="1"/>
  <c r="B227"/>
  <c r="J226"/>
  <c r="AA226" s="1"/>
  <c r="I226"/>
  <c r="Z226" s="1"/>
  <c r="H226"/>
  <c r="Y226" s="1"/>
  <c r="G226"/>
  <c r="X226" s="1"/>
  <c r="E226"/>
  <c r="O226" s="1"/>
  <c r="D226"/>
  <c r="N226" s="1"/>
  <c r="C226"/>
  <c r="M226" s="1"/>
  <c r="B226"/>
  <c r="J225"/>
  <c r="AA225" s="1"/>
  <c r="I225"/>
  <c r="Z225" s="1"/>
  <c r="H225"/>
  <c r="Y225" s="1"/>
  <c r="G225"/>
  <c r="X225" s="1"/>
  <c r="E225"/>
  <c r="O225" s="1"/>
  <c r="D225"/>
  <c r="N225" s="1"/>
  <c r="C225"/>
  <c r="M225" s="1"/>
  <c r="B225"/>
  <c r="AB224"/>
  <c r="AA224"/>
  <c r="Z224"/>
  <c r="Y224"/>
  <c r="X224"/>
  <c r="J223"/>
  <c r="AA223" s="1"/>
  <c r="I223"/>
  <c r="Z223" s="1"/>
  <c r="H223"/>
  <c r="Y223" s="1"/>
  <c r="G223"/>
  <c r="X223" s="1"/>
  <c r="E223"/>
  <c r="O223" s="1"/>
  <c r="D223"/>
  <c r="N223" s="1"/>
  <c r="C223"/>
  <c r="M223" s="1"/>
  <c r="B223"/>
  <c r="L223" s="1"/>
  <c r="J222"/>
  <c r="AA222" s="1"/>
  <c r="I222"/>
  <c r="H222"/>
  <c r="Y222" s="1"/>
  <c r="G222"/>
  <c r="E222"/>
  <c r="O222" s="1"/>
  <c r="D222"/>
  <c r="N222" s="1"/>
  <c r="C222"/>
  <c r="M222" s="1"/>
  <c r="B222"/>
  <c r="J221"/>
  <c r="AA221" s="1"/>
  <c r="I221"/>
  <c r="Z221" s="1"/>
  <c r="H221"/>
  <c r="Y221" s="1"/>
  <c r="G221"/>
  <c r="X221" s="1"/>
  <c r="E221"/>
  <c r="O221" s="1"/>
  <c r="D221"/>
  <c r="N221" s="1"/>
  <c r="C221"/>
  <c r="M221" s="1"/>
  <c r="B221"/>
  <c r="J220"/>
  <c r="AA220" s="1"/>
  <c r="I220"/>
  <c r="Z220" s="1"/>
  <c r="H220"/>
  <c r="Y220" s="1"/>
  <c r="G220"/>
  <c r="X220" s="1"/>
  <c r="E220"/>
  <c r="O220" s="1"/>
  <c r="D220"/>
  <c r="N220" s="1"/>
  <c r="C220"/>
  <c r="M220" s="1"/>
  <c r="B220"/>
  <c r="J219"/>
  <c r="J218" s="1"/>
  <c r="J216" s="1"/>
  <c r="AA216" s="1"/>
  <c r="I219"/>
  <c r="Z219" s="1"/>
  <c r="H219"/>
  <c r="Y219" s="1"/>
  <c r="G219"/>
  <c r="X219" s="1"/>
  <c r="E219"/>
  <c r="D219"/>
  <c r="N219" s="1"/>
  <c r="C219"/>
  <c r="B219"/>
  <c r="AA218"/>
  <c r="D218"/>
  <c r="B218"/>
  <c r="J217"/>
  <c r="AA217" s="1"/>
  <c r="I217"/>
  <c r="Z217" s="1"/>
  <c r="H217"/>
  <c r="Y217" s="1"/>
  <c r="G217"/>
  <c r="X217" s="1"/>
  <c r="E217"/>
  <c r="O217" s="1"/>
  <c r="D217"/>
  <c r="N217" s="1"/>
  <c r="C217"/>
  <c r="M217" s="1"/>
  <c r="B217"/>
  <c r="F217" s="1"/>
  <c r="D216"/>
  <c r="AB215"/>
  <c r="AA215"/>
  <c r="Z215"/>
  <c r="Y215"/>
  <c r="X215"/>
  <c r="J214"/>
  <c r="AA214" s="1"/>
  <c r="I214"/>
  <c r="H214"/>
  <c r="Y214" s="1"/>
  <c r="G214"/>
  <c r="E214"/>
  <c r="O214" s="1"/>
  <c r="D214"/>
  <c r="C214"/>
  <c r="M214" s="1"/>
  <c r="B214"/>
  <c r="J213"/>
  <c r="AA213" s="1"/>
  <c r="I213"/>
  <c r="Z213" s="1"/>
  <c r="H213"/>
  <c r="Y213" s="1"/>
  <c r="G213"/>
  <c r="X213" s="1"/>
  <c r="E213"/>
  <c r="O213" s="1"/>
  <c r="D213"/>
  <c r="N213" s="1"/>
  <c r="C213"/>
  <c r="M213" s="1"/>
  <c r="M212" s="1"/>
  <c r="B213"/>
  <c r="L213" s="1"/>
  <c r="J212"/>
  <c r="AA212" s="1"/>
  <c r="J211"/>
  <c r="AA211" s="1"/>
  <c r="I211"/>
  <c r="Z211" s="1"/>
  <c r="H211"/>
  <c r="Y211" s="1"/>
  <c r="G211"/>
  <c r="X211" s="1"/>
  <c r="E211"/>
  <c r="O211" s="1"/>
  <c r="D211"/>
  <c r="N211" s="1"/>
  <c r="C211"/>
  <c r="M211" s="1"/>
  <c r="B211"/>
  <c r="L211" s="1"/>
  <c r="J210"/>
  <c r="AA210" s="1"/>
  <c r="I210"/>
  <c r="Z210" s="1"/>
  <c r="H210"/>
  <c r="Y210" s="1"/>
  <c r="G210"/>
  <c r="X210" s="1"/>
  <c r="E210"/>
  <c r="O210" s="1"/>
  <c r="D210"/>
  <c r="N210" s="1"/>
  <c r="C210"/>
  <c r="M210" s="1"/>
  <c r="B210"/>
  <c r="L210" s="1"/>
  <c r="J209"/>
  <c r="AA209" s="1"/>
  <c r="I209"/>
  <c r="Z209" s="1"/>
  <c r="H209"/>
  <c r="Y209" s="1"/>
  <c r="G209"/>
  <c r="X209" s="1"/>
  <c r="E209"/>
  <c r="O209" s="1"/>
  <c r="D209"/>
  <c r="N209" s="1"/>
  <c r="C209"/>
  <c r="M209" s="1"/>
  <c r="B209"/>
  <c r="L209" s="1"/>
  <c r="J208"/>
  <c r="AA208" s="1"/>
  <c r="I208"/>
  <c r="Z208" s="1"/>
  <c r="H208"/>
  <c r="Y208" s="1"/>
  <c r="G208"/>
  <c r="X208" s="1"/>
  <c r="E208"/>
  <c r="O208" s="1"/>
  <c r="D208"/>
  <c r="N208" s="1"/>
  <c r="C208"/>
  <c r="M208" s="1"/>
  <c r="B208"/>
  <c r="L208" s="1"/>
  <c r="J207"/>
  <c r="AA207" s="1"/>
  <c r="I207"/>
  <c r="Z207" s="1"/>
  <c r="H207"/>
  <c r="Y207" s="1"/>
  <c r="G207"/>
  <c r="X207" s="1"/>
  <c r="E207"/>
  <c r="O207" s="1"/>
  <c r="D207"/>
  <c r="N207" s="1"/>
  <c r="C207"/>
  <c r="M207" s="1"/>
  <c r="B207"/>
  <c r="L207" s="1"/>
  <c r="J206"/>
  <c r="AA206" s="1"/>
  <c r="I206"/>
  <c r="Z206" s="1"/>
  <c r="H206"/>
  <c r="Y206" s="1"/>
  <c r="G206"/>
  <c r="X206" s="1"/>
  <c r="E206"/>
  <c r="O206" s="1"/>
  <c r="D206"/>
  <c r="N206" s="1"/>
  <c r="C206"/>
  <c r="M206" s="1"/>
  <c r="B206"/>
  <c r="L206" s="1"/>
  <c r="J205"/>
  <c r="AA205" s="1"/>
  <c r="I205"/>
  <c r="Z205" s="1"/>
  <c r="H205"/>
  <c r="Y205" s="1"/>
  <c r="G205"/>
  <c r="X205" s="1"/>
  <c r="E205"/>
  <c r="O205" s="1"/>
  <c r="D205"/>
  <c r="N205" s="1"/>
  <c r="C205"/>
  <c r="M205" s="1"/>
  <c r="B205"/>
  <c r="L205" s="1"/>
  <c r="J204"/>
  <c r="AA204" s="1"/>
  <c r="I204"/>
  <c r="Z204" s="1"/>
  <c r="H204"/>
  <c r="Y204" s="1"/>
  <c r="G204"/>
  <c r="X204" s="1"/>
  <c r="E204"/>
  <c r="O204" s="1"/>
  <c r="D204"/>
  <c r="N204" s="1"/>
  <c r="C204"/>
  <c r="M204" s="1"/>
  <c r="B204"/>
  <c r="L204" s="1"/>
  <c r="J203"/>
  <c r="AA203" s="1"/>
  <c r="I203"/>
  <c r="Z203" s="1"/>
  <c r="H203"/>
  <c r="Y203" s="1"/>
  <c r="G203"/>
  <c r="X203" s="1"/>
  <c r="E203"/>
  <c r="O203" s="1"/>
  <c r="D203"/>
  <c r="N203" s="1"/>
  <c r="C203"/>
  <c r="M203" s="1"/>
  <c r="B203"/>
  <c r="L203" s="1"/>
  <c r="J202"/>
  <c r="AA202" s="1"/>
  <c r="I202"/>
  <c r="Z202" s="1"/>
  <c r="H202"/>
  <c r="Y202" s="1"/>
  <c r="G202"/>
  <c r="X202" s="1"/>
  <c r="E202"/>
  <c r="O202" s="1"/>
  <c r="D202"/>
  <c r="N202" s="1"/>
  <c r="C202"/>
  <c r="M202" s="1"/>
  <c r="B202"/>
  <c r="L202" s="1"/>
  <c r="J201"/>
  <c r="AA201" s="1"/>
  <c r="I201"/>
  <c r="Z201" s="1"/>
  <c r="H201"/>
  <c r="Y201" s="1"/>
  <c r="G201"/>
  <c r="X201" s="1"/>
  <c r="E201"/>
  <c r="O201" s="1"/>
  <c r="D201"/>
  <c r="N201" s="1"/>
  <c r="C201"/>
  <c r="M201" s="1"/>
  <c r="B201"/>
  <c r="L201" s="1"/>
  <c r="J200"/>
  <c r="AA200" s="1"/>
  <c r="I200"/>
  <c r="Z200" s="1"/>
  <c r="H200"/>
  <c r="Y200" s="1"/>
  <c r="G200"/>
  <c r="X200" s="1"/>
  <c r="E200"/>
  <c r="O200" s="1"/>
  <c r="D200"/>
  <c r="N200" s="1"/>
  <c r="C200"/>
  <c r="M200" s="1"/>
  <c r="B200"/>
  <c r="L200" s="1"/>
  <c r="J199"/>
  <c r="AA199" s="1"/>
  <c r="I199"/>
  <c r="Z199" s="1"/>
  <c r="H199"/>
  <c r="Y199" s="1"/>
  <c r="G199"/>
  <c r="X199" s="1"/>
  <c r="E199"/>
  <c r="O199" s="1"/>
  <c r="D199"/>
  <c r="N199" s="1"/>
  <c r="C199"/>
  <c r="M199" s="1"/>
  <c r="B199"/>
  <c r="L199" s="1"/>
  <c r="J198"/>
  <c r="AA198" s="1"/>
  <c r="I198"/>
  <c r="Z198" s="1"/>
  <c r="H198"/>
  <c r="Y198" s="1"/>
  <c r="G198"/>
  <c r="X198" s="1"/>
  <c r="E198"/>
  <c r="O198" s="1"/>
  <c r="D198"/>
  <c r="N198" s="1"/>
  <c r="C198"/>
  <c r="M198" s="1"/>
  <c r="B198"/>
  <c r="L198" s="1"/>
  <c r="J197"/>
  <c r="AA197" s="1"/>
  <c r="I197"/>
  <c r="Z197" s="1"/>
  <c r="H197"/>
  <c r="Y197" s="1"/>
  <c r="G197"/>
  <c r="X197" s="1"/>
  <c r="E197"/>
  <c r="O197" s="1"/>
  <c r="D197"/>
  <c r="N197" s="1"/>
  <c r="C197"/>
  <c r="M197" s="1"/>
  <c r="B197"/>
  <c r="L197" s="1"/>
  <c r="J196"/>
  <c r="AA196" s="1"/>
  <c r="I196"/>
  <c r="Z196" s="1"/>
  <c r="H196"/>
  <c r="Y196" s="1"/>
  <c r="G196"/>
  <c r="X196" s="1"/>
  <c r="E196"/>
  <c r="O196" s="1"/>
  <c r="D196"/>
  <c r="N196" s="1"/>
  <c r="C196"/>
  <c r="M196" s="1"/>
  <c r="B196"/>
  <c r="L196" s="1"/>
  <c r="J195"/>
  <c r="AA195" s="1"/>
  <c r="I195"/>
  <c r="Z195" s="1"/>
  <c r="H195"/>
  <c r="Y195" s="1"/>
  <c r="G195"/>
  <c r="X195" s="1"/>
  <c r="E195"/>
  <c r="O195" s="1"/>
  <c r="D195"/>
  <c r="N195" s="1"/>
  <c r="C195"/>
  <c r="M195" s="1"/>
  <c r="B195"/>
  <c r="L195" s="1"/>
  <c r="J194"/>
  <c r="AA194" s="1"/>
  <c r="I194"/>
  <c r="Z194" s="1"/>
  <c r="H194"/>
  <c r="Y194" s="1"/>
  <c r="G194"/>
  <c r="X194" s="1"/>
  <c r="E194"/>
  <c r="O194" s="1"/>
  <c r="D194"/>
  <c r="N194" s="1"/>
  <c r="C194"/>
  <c r="M194" s="1"/>
  <c r="B194"/>
  <c r="L194" s="1"/>
  <c r="J193"/>
  <c r="AA193" s="1"/>
  <c r="I193"/>
  <c r="Z193" s="1"/>
  <c r="H193"/>
  <c r="Y193" s="1"/>
  <c r="G193"/>
  <c r="X193" s="1"/>
  <c r="E193"/>
  <c r="O193" s="1"/>
  <c r="D193"/>
  <c r="N193" s="1"/>
  <c r="C193"/>
  <c r="M193" s="1"/>
  <c r="B193"/>
  <c r="L193" s="1"/>
  <c r="J192"/>
  <c r="I192"/>
  <c r="H192"/>
  <c r="Y192" s="1"/>
  <c r="G192"/>
  <c r="E192"/>
  <c r="D192"/>
  <c r="N192" s="1"/>
  <c r="C192"/>
  <c r="B192"/>
  <c r="L192" s="1"/>
  <c r="H191"/>
  <c r="Y191" s="1"/>
  <c r="D191"/>
  <c r="B191"/>
  <c r="J190"/>
  <c r="AA190" s="1"/>
  <c r="I190"/>
  <c r="Z190" s="1"/>
  <c r="H190"/>
  <c r="Y190" s="1"/>
  <c r="G190"/>
  <c r="X190" s="1"/>
  <c r="E190"/>
  <c r="O190" s="1"/>
  <c r="D190"/>
  <c r="N190" s="1"/>
  <c r="C190"/>
  <c r="M190" s="1"/>
  <c r="B190"/>
  <c r="L190" s="1"/>
  <c r="J189"/>
  <c r="AA189" s="1"/>
  <c r="I189"/>
  <c r="Z189" s="1"/>
  <c r="H189"/>
  <c r="Y189" s="1"/>
  <c r="G189"/>
  <c r="X189" s="1"/>
  <c r="E189"/>
  <c r="O189" s="1"/>
  <c r="D189"/>
  <c r="N189" s="1"/>
  <c r="C189"/>
  <c r="M189" s="1"/>
  <c r="B189"/>
  <c r="L189" s="1"/>
  <c r="J188"/>
  <c r="AA188" s="1"/>
  <c r="I188"/>
  <c r="Z188" s="1"/>
  <c r="H188"/>
  <c r="Y188" s="1"/>
  <c r="G188"/>
  <c r="X188" s="1"/>
  <c r="E188"/>
  <c r="O188" s="1"/>
  <c r="D188"/>
  <c r="N188" s="1"/>
  <c r="C188"/>
  <c r="M188" s="1"/>
  <c r="B188"/>
  <c r="L188" s="1"/>
  <c r="J187"/>
  <c r="AA187" s="1"/>
  <c r="I187"/>
  <c r="Z187" s="1"/>
  <c r="H187"/>
  <c r="Y187" s="1"/>
  <c r="G187"/>
  <c r="X187" s="1"/>
  <c r="E187"/>
  <c r="O187" s="1"/>
  <c r="D187"/>
  <c r="N187" s="1"/>
  <c r="C187"/>
  <c r="M187" s="1"/>
  <c r="B187"/>
  <c r="L187" s="1"/>
  <c r="J186"/>
  <c r="AA186" s="1"/>
  <c r="I186"/>
  <c r="H186"/>
  <c r="Y186" s="1"/>
  <c r="G186"/>
  <c r="E186"/>
  <c r="O186" s="1"/>
  <c r="D186"/>
  <c r="N186" s="1"/>
  <c r="C186"/>
  <c r="M186" s="1"/>
  <c r="B186"/>
  <c r="L186" s="1"/>
  <c r="J185"/>
  <c r="AA185" s="1"/>
  <c r="I185"/>
  <c r="Z185" s="1"/>
  <c r="H185"/>
  <c r="Y185" s="1"/>
  <c r="G185"/>
  <c r="X185" s="1"/>
  <c r="E185"/>
  <c r="O185" s="1"/>
  <c r="D185"/>
  <c r="N185" s="1"/>
  <c r="C185"/>
  <c r="M185" s="1"/>
  <c r="B185"/>
  <c r="L185" s="1"/>
  <c r="J184"/>
  <c r="AA184" s="1"/>
  <c r="I184"/>
  <c r="Z184" s="1"/>
  <c r="H184"/>
  <c r="Y184" s="1"/>
  <c r="G184"/>
  <c r="X184" s="1"/>
  <c r="E184"/>
  <c r="O184" s="1"/>
  <c r="D184"/>
  <c r="N184" s="1"/>
  <c r="C184"/>
  <c r="M184" s="1"/>
  <c r="B184"/>
  <c r="L184" s="1"/>
  <c r="J183"/>
  <c r="AA183" s="1"/>
  <c r="I183"/>
  <c r="Z183" s="1"/>
  <c r="H183"/>
  <c r="Y183" s="1"/>
  <c r="G183"/>
  <c r="X183" s="1"/>
  <c r="E183"/>
  <c r="O183" s="1"/>
  <c r="D183"/>
  <c r="N183" s="1"/>
  <c r="C183"/>
  <c r="M183" s="1"/>
  <c r="B183"/>
  <c r="L183" s="1"/>
  <c r="J182"/>
  <c r="AA182" s="1"/>
  <c r="I182"/>
  <c r="Z182" s="1"/>
  <c r="H182"/>
  <c r="Y182" s="1"/>
  <c r="G182"/>
  <c r="K182" s="1"/>
  <c r="AB182" s="1"/>
  <c r="E182"/>
  <c r="O182" s="1"/>
  <c r="D182"/>
  <c r="N182" s="1"/>
  <c r="C182"/>
  <c r="M182" s="1"/>
  <c r="B182"/>
  <c r="L182" s="1"/>
  <c r="J181"/>
  <c r="AA181" s="1"/>
  <c r="I181"/>
  <c r="Z181" s="1"/>
  <c r="H181"/>
  <c r="Y181" s="1"/>
  <c r="G181"/>
  <c r="E181"/>
  <c r="O181" s="1"/>
  <c r="D181"/>
  <c r="N181" s="1"/>
  <c r="C181"/>
  <c r="M181" s="1"/>
  <c r="B181"/>
  <c r="L181" s="1"/>
  <c r="J180"/>
  <c r="AA180" s="1"/>
  <c r="I180"/>
  <c r="Z180" s="1"/>
  <c r="H180"/>
  <c r="Y180" s="1"/>
  <c r="G180"/>
  <c r="E180"/>
  <c r="O180" s="1"/>
  <c r="D180"/>
  <c r="N180" s="1"/>
  <c r="C180"/>
  <c r="M180" s="1"/>
  <c r="B180"/>
  <c r="L180" s="1"/>
  <c r="J179"/>
  <c r="AA179" s="1"/>
  <c r="I179"/>
  <c r="Z179" s="1"/>
  <c r="H179"/>
  <c r="Y179" s="1"/>
  <c r="G179"/>
  <c r="E179"/>
  <c r="O179" s="1"/>
  <c r="D179"/>
  <c r="N179" s="1"/>
  <c r="C179"/>
  <c r="M179" s="1"/>
  <c r="B179"/>
  <c r="L179" s="1"/>
  <c r="J178"/>
  <c r="AA178" s="1"/>
  <c r="I178"/>
  <c r="Z178" s="1"/>
  <c r="H178"/>
  <c r="Y178" s="1"/>
  <c r="G178"/>
  <c r="E178"/>
  <c r="O178" s="1"/>
  <c r="D178"/>
  <c r="N178" s="1"/>
  <c r="C178"/>
  <c r="M178" s="1"/>
  <c r="B178"/>
  <c r="L178" s="1"/>
  <c r="J177"/>
  <c r="AA177" s="1"/>
  <c r="I177"/>
  <c r="Z177" s="1"/>
  <c r="H177"/>
  <c r="Y177" s="1"/>
  <c r="G177"/>
  <c r="X177" s="1"/>
  <c r="E177"/>
  <c r="O177" s="1"/>
  <c r="D177"/>
  <c r="N177" s="1"/>
  <c r="C177"/>
  <c r="M177" s="1"/>
  <c r="B177"/>
  <c r="L177" s="1"/>
  <c r="J176"/>
  <c r="AA176" s="1"/>
  <c r="I176"/>
  <c r="Z176" s="1"/>
  <c r="H176"/>
  <c r="Y176" s="1"/>
  <c r="G176"/>
  <c r="E176"/>
  <c r="D176"/>
  <c r="N176" s="1"/>
  <c r="N175" s="1"/>
  <c r="C176"/>
  <c r="B176"/>
  <c r="L176" s="1"/>
  <c r="J175"/>
  <c r="AA175" s="1"/>
  <c r="I175"/>
  <c r="Z175" s="1"/>
  <c r="H175"/>
  <c r="Y175" s="1"/>
  <c r="G175"/>
  <c r="J174"/>
  <c r="AA174" s="1"/>
  <c r="I174"/>
  <c r="Z174" s="1"/>
  <c r="H174"/>
  <c r="Y174" s="1"/>
  <c r="G174"/>
  <c r="E174"/>
  <c r="O174" s="1"/>
  <c r="D174"/>
  <c r="N174" s="1"/>
  <c r="C174"/>
  <c r="M174" s="1"/>
  <c r="B174"/>
  <c r="L174" s="1"/>
  <c r="J173"/>
  <c r="AA173" s="1"/>
  <c r="I173"/>
  <c r="Z173" s="1"/>
  <c r="H173"/>
  <c r="Y173" s="1"/>
  <c r="G173"/>
  <c r="E173"/>
  <c r="O173" s="1"/>
  <c r="D173"/>
  <c r="N173" s="1"/>
  <c r="C173"/>
  <c r="M173" s="1"/>
  <c r="B173"/>
  <c r="L173" s="1"/>
  <c r="J172"/>
  <c r="AA172" s="1"/>
  <c r="I172"/>
  <c r="Z172" s="1"/>
  <c r="H172"/>
  <c r="Y172" s="1"/>
  <c r="G172"/>
  <c r="E172"/>
  <c r="D172"/>
  <c r="N172" s="1"/>
  <c r="C172"/>
  <c r="B172"/>
  <c r="L172" s="1"/>
  <c r="AB170"/>
  <c r="AA170"/>
  <c r="Z170"/>
  <c r="Y170"/>
  <c r="X170"/>
  <c r="J169"/>
  <c r="AA169" s="1"/>
  <c r="I169"/>
  <c r="Z169" s="1"/>
  <c r="H169"/>
  <c r="Y169" s="1"/>
  <c r="G169"/>
  <c r="X169" s="1"/>
  <c r="E169"/>
  <c r="D169"/>
  <c r="N169" s="1"/>
  <c r="C169"/>
  <c r="B169"/>
  <c r="L169" s="1"/>
  <c r="J168"/>
  <c r="AA168" s="1"/>
  <c r="I168"/>
  <c r="Z168" s="1"/>
  <c r="H168"/>
  <c r="Y168" s="1"/>
  <c r="G168"/>
  <c r="X168" s="1"/>
  <c r="E168"/>
  <c r="D168"/>
  <c r="N168" s="1"/>
  <c r="C168"/>
  <c r="B168"/>
  <c r="L168" s="1"/>
  <c r="J167"/>
  <c r="AA167" s="1"/>
  <c r="I167"/>
  <c r="Z167" s="1"/>
  <c r="H167"/>
  <c r="Y167" s="1"/>
  <c r="G167"/>
  <c r="X167" s="1"/>
  <c r="E167"/>
  <c r="D167"/>
  <c r="N167" s="1"/>
  <c r="C167"/>
  <c r="B167"/>
  <c r="L167" s="1"/>
  <c r="J166"/>
  <c r="AA166" s="1"/>
  <c r="I166"/>
  <c r="Z166" s="1"/>
  <c r="H166"/>
  <c r="Y166" s="1"/>
  <c r="G166"/>
  <c r="X166" s="1"/>
  <c r="E166"/>
  <c r="D166"/>
  <c r="N166" s="1"/>
  <c r="C166"/>
  <c r="B166"/>
  <c r="L166" s="1"/>
  <c r="J165"/>
  <c r="AA165" s="1"/>
  <c r="I165"/>
  <c r="Z165" s="1"/>
  <c r="H165"/>
  <c r="Y165" s="1"/>
  <c r="G165"/>
  <c r="X165" s="1"/>
  <c r="E165"/>
  <c r="D165"/>
  <c r="N165" s="1"/>
  <c r="C165"/>
  <c r="B165"/>
  <c r="L165" s="1"/>
  <c r="J164"/>
  <c r="AA164" s="1"/>
  <c r="I164"/>
  <c r="Z164" s="1"/>
  <c r="H164"/>
  <c r="Y164" s="1"/>
  <c r="G164"/>
  <c r="X164" s="1"/>
  <c r="E164"/>
  <c r="D164"/>
  <c r="N164" s="1"/>
  <c r="C164"/>
  <c r="B164"/>
  <c r="L164" s="1"/>
  <c r="J163"/>
  <c r="AA163" s="1"/>
  <c r="I163"/>
  <c r="Z163" s="1"/>
  <c r="H163"/>
  <c r="Y163" s="1"/>
  <c r="G163"/>
  <c r="X163" s="1"/>
  <c r="E163"/>
  <c r="D163"/>
  <c r="N163" s="1"/>
  <c r="C163"/>
  <c r="B163"/>
  <c r="L163" s="1"/>
  <c r="J162"/>
  <c r="AA162" s="1"/>
  <c r="I162"/>
  <c r="Z162" s="1"/>
  <c r="H162"/>
  <c r="Y162" s="1"/>
  <c r="G162"/>
  <c r="X162" s="1"/>
  <c r="E162"/>
  <c r="D162"/>
  <c r="N162" s="1"/>
  <c r="C162"/>
  <c r="B162"/>
  <c r="L162" s="1"/>
  <c r="J161"/>
  <c r="AA161" s="1"/>
  <c r="I161"/>
  <c r="Z161" s="1"/>
  <c r="H161"/>
  <c r="Y161" s="1"/>
  <c r="G161"/>
  <c r="X161" s="1"/>
  <c r="E161"/>
  <c r="D161"/>
  <c r="N161" s="1"/>
  <c r="C161"/>
  <c r="B161"/>
  <c r="L161" s="1"/>
  <c r="J160"/>
  <c r="AA160" s="1"/>
  <c r="I160"/>
  <c r="Z160" s="1"/>
  <c r="H160"/>
  <c r="Y160" s="1"/>
  <c r="G160"/>
  <c r="X160" s="1"/>
  <c r="E160"/>
  <c r="D160"/>
  <c r="N160" s="1"/>
  <c r="C160"/>
  <c r="B160"/>
  <c r="L160" s="1"/>
  <c r="J159"/>
  <c r="AA159" s="1"/>
  <c r="I159"/>
  <c r="Z159" s="1"/>
  <c r="H159"/>
  <c r="Y159" s="1"/>
  <c r="G159"/>
  <c r="X159" s="1"/>
  <c r="E159"/>
  <c r="D159"/>
  <c r="N159" s="1"/>
  <c r="C159"/>
  <c r="B159"/>
  <c r="L159" s="1"/>
  <c r="J158"/>
  <c r="AA158" s="1"/>
  <c r="I158"/>
  <c r="Z158" s="1"/>
  <c r="H158"/>
  <c r="Y158" s="1"/>
  <c r="G158"/>
  <c r="X158" s="1"/>
  <c r="E158"/>
  <c r="D158"/>
  <c r="N158" s="1"/>
  <c r="C158"/>
  <c r="B158"/>
  <c r="L158" s="1"/>
  <c r="J157"/>
  <c r="AA157" s="1"/>
  <c r="I157"/>
  <c r="Z157" s="1"/>
  <c r="H157"/>
  <c r="Y157" s="1"/>
  <c r="G157"/>
  <c r="X157" s="1"/>
  <c r="E157"/>
  <c r="D157"/>
  <c r="N157" s="1"/>
  <c r="C157"/>
  <c r="B157"/>
  <c r="L157" s="1"/>
  <c r="J156"/>
  <c r="AA156" s="1"/>
  <c r="I156"/>
  <c r="Z156" s="1"/>
  <c r="H156"/>
  <c r="Y156" s="1"/>
  <c r="G156"/>
  <c r="X156" s="1"/>
  <c r="E156"/>
  <c r="D156"/>
  <c r="N156" s="1"/>
  <c r="C156"/>
  <c r="B156"/>
  <c r="L156" s="1"/>
  <c r="J155"/>
  <c r="AA155" s="1"/>
  <c r="I155"/>
  <c r="Z155" s="1"/>
  <c r="H155"/>
  <c r="Y155" s="1"/>
  <c r="G155"/>
  <c r="X155" s="1"/>
  <c r="E155"/>
  <c r="D155"/>
  <c r="N155" s="1"/>
  <c r="C155"/>
  <c r="B155"/>
  <c r="L155" s="1"/>
  <c r="J154"/>
  <c r="AA154" s="1"/>
  <c r="I154"/>
  <c r="Z154" s="1"/>
  <c r="H154"/>
  <c r="Y154" s="1"/>
  <c r="G154"/>
  <c r="X154" s="1"/>
  <c r="E154"/>
  <c r="D154"/>
  <c r="N154" s="1"/>
  <c r="C154"/>
  <c r="B154"/>
  <c r="L154" s="1"/>
  <c r="J153"/>
  <c r="I153"/>
  <c r="Z153" s="1"/>
  <c r="H153"/>
  <c r="H152" s="1"/>
  <c r="Y152" s="1"/>
  <c r="G153"/>
  <c r="X153" s="1"/>
  <c r="E153"/>
  <c r="D153"/>
  <c r="C153"/>
  <c r="B153"/>
  <c r="G152"/>
  <c r="X152" s="1"/>
  <c r="E152"/>
  <c r="C152"/>
  <c r="J151"/>
  <c r="AA151" s="1"/>
  <c r="I151"/>
  <c r="Z151" s="1"/>
  <c r="H151"/>
  <c r="Y151" s="1"/>
  <c r="G151"/>
  <c r="X151" s="1"/>
  <c r="E151"/>
  <c r="D151"/>
  <c r="N151" s="1"/>
  <c r="C151"/>
  <c r="B151"/>
  <c r="L151" s="1"/>
  <c r="J150"/>
  <c r="AA150" s="1"/>
  <c r="I150"/>
  <c r="Z150" s="1"/>
  <c r="H150"/>
  <c r="Y150" s="1"/>
  <c r="G150"/>
  <c r="X150" s="1"/>
  <c r="E150"/>
  <c r="D150"/>
  <c r="N150" s="1"/>
  <c r="C150"/>
  <c r="B150"/>
  <c r="L150" s="1"/>
  <c r="J149"/>
  <c r="I149"/>
  <c r="Z149" s="1"/>
  <c r="H149"/>
  <c r="H148" s="1"/>
  <c r="Y148" s="1"/>
  <c r="G149"/>
  <c r="X149" s="1"/>
  <c r="E149"/>
  <c r="D149"/>
  <c r="C149"/>
  <c r="C148" s="1"/>
  <c r="B149"/>
  <c r="E148"/>
  <c r="J147"/>
  <c r="AA147" s="1"/>
  <c r="I147"/>
  <c r="Z147" s="1"/>
  <c r="H147"/>
  <c r="Y147" s="1"/>
  <c r="G147"/>
  <c r="X147" s="1"/>
  <c r="E147"/>
  <c r="D147"/>
  <c r="N147" s="1"/>
  <c r="C147"/>
  <c r="B147"/>
  <c r="L147" s="1"/>
  <c r="J146"/>
  <c r="AA146" s="1"/>
  <c r="I146"/>
  <c r="Z146" s="1"/>
  <c r="H146"/>
  <c r="Y146" s="1"/>
  <c r="G146"/>
  <c r="X146" s="1"/>
  <c r="E146"/>
  <c r="D146"/>
  <c r="N146" s="1"/>
  <c r="C146"/>
  <c r="B146"/>
  <c r="L146" s="1"/>
  <c r="J145"/>
  <c r="AA145" s="1"/>
  <c r="I145"/>
  <c r="Z145" s="1"/>
  <c r="H145"/>
  <c r="Y145" s="1"/>
  <c r="G145"/>
  <c r="X145" s="1"/>
  <c r="E145"/>
  <c r="D145"/>
  <c r="N145" s="1"/>
  <c r="C145"/>
  <c r="B145"/>
  <c r="L145" s="1"/>
  <c r="J144"/>
  <c r="AA144" s="1"/>
  <c r="I144"/>
  <c r="Z144" s="1"/>
  <c r="H144"/>
  <c r="Y144" s="1"/>
  <c r="G144"/>
  <c r="X144" s="1"/>
  <c r="E144"/>
  <c r="D144"/>
  <c r="N144" s="1"/>
  <c r="C144"/>
  <c r="B144"/>
  <c r="L144" s="1"/>
  <c r="J143"/>
  <c r="I143"/>
  <c r="Z143" s="1"/>
  <c r="H143"/>
  <c r="H142" s="1"/>
  <c r="Y142" s="1"/>
  <c r="G143"/>
  <c r="X143" s="1"/>
  <c r="E143"/>
  <c r="D143"/>
  <c r="C143"/>
  <c r="C142" s="1"/>
  <c r="B143"/>
  <c r="I142"/>
  <c r="Z142" s="1"/>
  <c r="G142"/>
  <c r="X142" s="1"/>
  <c r="E142"/>
  <c r="J141"/>
  <c r="AA141" s="1"/>
  <c r="I141"/>
  <c r="Z141" s="1"/>
  <c r="H141"/>
  <c r="Y141" s="1"/>
  <c r="G141"/>
  <c r="X141" s="1"/>
  <c r="E141"/>
  <c r="D141"/>
  <c r="N141" s="1"/>
  <c r="C141"/>
  <c r="B141"/>
  <c r="L141" s="1"/>
  <c r="J140"/>
  <c r="AA140" s="1"/>
  <c r="I140"/>
  <c r="Z140" s="1"/>
  <c r="H140"/>
  <c r="Y140" s="1"/>
  <c r="G140"/>
  <c r="X140" s="1"/>
  <c r="E140"/>
  <c r="D140"/>
  <c r="N140" s="1"/>
  <c r="C140"/>
  <c r="B140"/>
  <c r="L140" s="1"/>
  <c r="J139"/>
  <c r="AA139" s="1"/>
  <c r="I139"/>
  <c r="Z139" s="1"/>
  <c r="H139"/>
  <c r="Y139" s="1"/>
  <c r="G139"/>
  <c r="X139" s="1"/>
  <c r="E139"/>
  <c r="D139"/>
  <c r="N139" s="1"/>
  <c r="C139"/>
  <c r="B139"/>
  <c r="L139" s="1"/>
  <c r="J138"/>
  <c r="AA138" s="1"/>
  <c r="I138"/>
  <c r="Z138" s="1"/>
  <c r="H138"/>
  <c r="Y138" s="1"/>
  <c r="G138"/>
  <c r="X138" s="1"/>
  <c r="E138"/>
  <c r="D138"/>
  <c r="N138" s="1"/>
  <c r="C138"/>
  <c r="B138"/>
  <c r="L138" s="1"/>
  <c r="J137"/>
  <c r="AA137" s="1"/>
  <c r="I137"/>
  <c r="Z137" s="1"/>
  <c r="H137"/>
  <c r="Y137" s="1"/>
  <c r="G137"/>
  <c r="X137" s="1"/>
  <c r="E137"/>
  <c r="D137"/>
  <c r="N137" s="1"/>
  <c r="C137"/>
  <c r="B137"/>
  <c r="L137" s="1"/>
  <c r="J136"/>
  <c r="AA136" s="1"/>
  <c r="I136"/>
  <c r="Z136" s="1"/>
  <c r="H136"/>
  <c r="Y136" s="1"/>
  <c r="G136"/>
  <c r="X136" s="1"/>
  <c r="E136"/>
  <c r="D136"/>
  <c r="N136" s="1"/>
  <c r="C136"/>
  <c r="B136"/>
  <c r="L136" s="1"/>
  <c r="J135"/>
  <c r="AA135" s="1"/>
  <c r="I135"/>
  <c r="Z135" s="1"/>
  <c r="H135"/>
  <c r="Y135" s="1"/>
  <c r="G135"/>
  <c r="X135" s="1"/>
  <c r="E135"/>
  <c r="D135"/>
  <c r="N135" s="1"/>
  <c r="N134" s="1"/>
  <c r="C135"/>
  <c r="B135"/>
  <c r="L135" s="1"/>
  <c r="J134"/>
  <c r="AA134" s="1"/>
  <c r="I134"/>
  <c r="Z134" s="1"/>
  <c r="H134"/>
  <c r="Y134" s="1"/>
  <c r="G134"/>
  <c r="X134" s="1"/>
  <c r="E134"/>
  <c r="D134"/>
  <c r="C134"/>
  <c r="B134"/>
  <c r="J133"/>
  <c r="AA133" s="1"/>
  <c r="I133"/>
  <c r="Z133" s="1"/>
  <c r="H133"/>
  <c r="Y133" s="1"/>
  <c r="G133"/>
  <c r="X133" s="1"/>
  <c r="E133"/>
  <c r="D133"/>
  <c r="N133" s="1"/>
  <c r="C133"/>
  <c r="B133"/>
  <c r="L133" s="1"/>
  <c r="J132"/>
  <c r="AA132" s="1"/>
  <c r="I132"/>
  <c r="Z132" s="1"/>
  <c r="H132"/>
  <c r="Y132" s="1"/>
  <c r="G132"/>
  <c r="X132" s="1"/>
  <c r="E132"/>
  <c r="D132"/>
  <c r="N132" s="1"/>
  <c r="C132"/>
  <c r="B132"/>
  <c r="L132" s="1"/>
  <c r="J131"/>
  <c r="AA131" s="1"/>
  <c r="I131"/>
  <c r="Z131" s="1"/>
  <c r="H131"/>
  <c r="Y131" s="1"/>
  <c r="G131"/>
  <c r="X131" s="1"/>
  <c r="E131"/>
  <c r="D131"/>
  <c r="N131" s="1"/>
  <c r="C131"/>
  <c r="B131"/>
  <c r="L131" s="1"/>
  <c r="J130"/>
  <c r="AA130" s="1"/>
  <c r="I130"/>
  <c r="Z130" s="1"/>
  <c r="H130"/>
  <c r="Y130" s="1"/>
  <c r="G130"/>
  <c r="X130" s="1"/>
  <c r="E130"/>
  <c r="D130"/>
  <c r="N130" s="1"/>
  <c r="C130"/>
  <c r="B130"/>
  <c r="L130" s="1"/>
  <c r="J129"/>
  <c r="AA129" s="1"/>
  <c r="I129"/>
  <c r="Z129" s="1"/>
  <c r="H129"/>
  <c r="Y129" s="1"/>
  <c r="G129"/>
  <c r="X129" s="1"/>
  <c r="E129"/>
  <c r="D129"/>
  <c r="N129" s="1"/>
  <c r="C129"/>
  <c r="B129"/>
  <c r="L129" s="1"/>
  <c r="J128"/>
  <c r="AA128" s="1"/>
  <c r="I128"/>
  <c r="Z128" s="1"/>
  <c r="H128"/>
  <c r="G128"/>
  <c r="X128" s="1"/>
  <c r="E128"/>
  <c r="D128"/>
  <c r="C128"/>
  <c r="B128"/>
  <c r="AB124"/>
  <c r="AA124"/>
  <c r="Z124"/>
  <c r="Y124"/>
  <c r="X124"/>
  <c r="AB122"/>
  <c r="AA122"/>
  <c r="Z122"/>
  <c r="Y122"/>
  <c r="X122"/>
  <c r="U121"/>
  <c r="T121"/>
  <c r="S121"/>
  <c r="R121"/>
  <c r="V121" s="1"/>
  <c r="J121"/>
  <c r="AA121" s="1"/>
  <c r="I121"/>
  <c r="H121"/>
  <c r="Y121" s="1"/>
  <c r="G121"/>
  <c r="E121"/>
  <c r="O121" s="1"/>
  <c r="D121"/>
  <c r="N121" s="1"/>
  <c r="C121"/>
  <c r="M121" s="1"/>
  <c r="B121"/>
  <c r="L121" s="1"/>
  <c r="J120"/>
  <c r="AA120" s="1"/>
  <c r="I120"/>
  <c r="Z120" s="1"/>
  <c r="H120"/>
  <c r="Y120" s="1"/>
  <c r="G120"/>
  <c r="K120" s="1"/>
  <c r="AB120" s="1"/>
  <c r="E120"/>
  <c r="O120" s="1"/>
  <c r="D120"/>
  <c r="N120" s="1"/>
  <c r="C120"/>
  <c r="M120" s="1"/>
  <c r="B120"/>
  <c r="L120" s="1"/>
  <c r="J119"/>
  <c r="AA119" s="1"/>
  <c r="I119"/>
  <c r="Z119" s="1"/>
  <c r="H119"/>
  <c r="Y119" s="1"/>
  <c r="G119"/>
  <c r="K119" s="1"/>
  <c r="AB119" s="1"/>
  <c r="E119"/>
  <c r="O119" s="1"/>
  <c r="D119"/>
  <c r="N119" s="1"/>
  <c r="C119"/>
  <c r="M119" s="1"/>
  <c r="B119"/>
  <c r="L119" s="1"/>
  <c r="J118"/>
  <c r="AA118" s="1"/>
  <c r="I118"/>
  <c r="Z118" s="1"/>
  <c r="H118"/>
  <c r="Y118" s="1"/>
  <c r="G118"/>
  <c r="K118" s="1"/>
  <c r="AB118" s="1"/>
  <c r="E118"/>
  <c r="O118" s="1"/>
  <c r="D118"/>
  <c r="N118" s="1"/>
  <c r="C118"/>
  <c r="M118" s="1"/>
  <c r="B118"/>
  <c r="L118" s="1"/>
  <c r="J117"/>
  <c r="AA117" s="1"/>
  <c r="I117"/>
  <c r="Z117" s="1"/>
  <c r="H117"/>
  <c r="Y117" s="1"/>
  <c r="G117"/>
  <c r="K117" s="1"/>
  <c r="K116" s="1"/>
  <c r="AB116" s="1"/>
  <c r="E117"/>
  <c r="O117" s="1"/>
  <c r="D117"/>
  <c r="N117" s="1"/>
  <c r="N116" s="1"/>
  <c r="C117"/>
  <c r="M117" s="1"/>
  <c r="M116" s="1"/>
  <c r="B117"/>
  <c r="L117" s="1"/>
  <c r="J116"/>
  <c r="AA116" s="1"/>
  <c r="I116"/>
  <c r="Z116" s="1"/>
  <c r="H116"/>
  <c r="Y116" s="1"/>
  <c r="G116"/>
  <c r="X116" s="1"/>
  <c r="E116"/>
  <c r="D116"/>
  <c r="C116"/>
  <c r="B116"/>
  <c r="J115"/>
  <c r="AA115" s="1"/>
  <c r="I115"/>
  <c r="Z115" s="1"/>
  <c r="H115"/>
  <c r="Y115" s="1"/>
  <c r="G115"/>
  <c r="K115" s="1"/>
  <c r="AB115" s="1"/>
  <c r="E115"/>
  <c r="O115" s="1"/>
  <c r="D115"/>
  <c r="N115" s="1"/>
  <c r="C115"/>
  <c r="M115" s="1"/>
  <c r="B115"/>
  <c r="L115" s="1"/>
  <c r="J114"/>
  <c r="AA114" s="1"/>
  <c r="I114"/>
  <c r="Z114" s="1"/>
  <c r="H114"/>
  <c r="Y114" s="1"/>
  <c r="G114"/>
  <c r="K114" s="1"/>
  <c r="AB114" s="1"/>
  <c r="E114"/>
  <c r="O114" s="1"/>
  <c r="D114"/>
  <c r="N114" s="1"/>
  <c r="C114"/>
  <c r="M114" s="1"/>
  <c r="B114"/>
  <c r="L114" s="1"/>
  <c r="J113"/>
  <c r="AA113" s="1"/>
  <c r="I113"/>
  <c r="Z113" s="1"/>
  <c r="H113"/>
  <c r="Y113" s="1"/>
  <c r="G113"/>
  <c r="E113"/>
  <c r="O113" s="1"/>
  <c r="D113"/>
  <c r="N113" s="1"/>
  <c r="C113"/>
  <c r="M113" s="1"/>
  <c r="B113"/>
  <c r="L113" s="1"/>
  <c r="J112"/>
  <c r="AA112" s="1"/>
  <c r="I112"/>
  <c r="Z112" s="1"/>
  <c r="H112"/>
  <c r="Y112" s="1"/>
  <c r="G112"/>
  <c r="E112"/>
  <c r="O112" s="1"/>
  <c r="D112"/>
  <c r="N112" s="1"/>
  <c r="N111" s="1"/>
  <c r="C112"/>
  <c r="M112" s="1"/>
  <c r="B112"/>
  <c r="L112" s="1"/>
  <c r="J111"/>
  <c r="I111"/>
  <c r="H111"/>
  <c r="G111"/>
  <c r="AB110"/>
  <c r="AA110"/>
  <c r="Z110"/>
  <c r="Y110"/>
  <c r="X110"/>
  <c r="J109"/>
  <c r="AA109" s="1"/>
  <c r="I109"/>
  <c r="Z109" s="1"/>
  <c r="H109"/>
  <c r="Y109" s="1"/>
  <c r="G109"/>
  <c r="X109" s="1"/>
  <c r="E109"/>
  <c r="D109"/>
  <c r="N109" s="1"/>
  <c r="C109"/>
  <c r="B109"/>
  <c r="L109" s="1"/>
  <c r="J108"/>
  <c r="AA108" s="1"/>
  <c r="I108"/>
  <c r="Z108" s="1"/>
  <c r="H108"/>
  <c r="Y108" s="1"/>
  <c r="G108"/>
  <c r="X108" s="1"/>
  <c r="E108"/>
  <c r="D108"/>
  <c r="N108" s="1"/>
  <c r="C108"/>
  <c r="B108"/>
  <c r="L108" s="1"/>
  <c r="J107"/>
  <c r="AA107" s="1"/>
  <c r="I107"/>
  <c r="Z107" s="1"/>
  <c r="H107"/>
  <c r="Y107" s="1"/>
  <c r="G107"/>
  <c r="X107" s="1"/>
  <c r="E107"/>
  <c r="D107"/>
  <c r="N107" s="1"/>
  <c r="C107"/>
  <c r="B107"/>
  <c r="L107" s="1"/>
  <c r="J106"/>
  <c r="I106"/>
  <c r="Z106" s="1"/>
  <c r="H106"/>
  <c r="G106"/>
  <c r="X106" s="1"/>
  <c r="E106"/>
  <c r="D106"/>
  <c r="N106" s="1"/>
  <c r="C106"/>
  <c r="B106"/>
  <c r="AB105"/>
  <c r="AA105"/>
  <c r="Z105"/>
  <c r="Y105"/>
  <c r="X105"/>
  <c r="J104"/>
  <c r="AA104" s="1"/>
  <c r="I104"/>
  <c r="Z104" s="1"/>
  <c r="H104"/>
  <c r="Y104" s="1"/>
  <c r="G104"/>
  <c r="E104"/>
  <c r="O104" s="1"/>
  <c r="D104"/>
  <c r="N104" s="1"/>
  <c r="C104"/>
  <c r="M104" s="1"/>
  <c r="B104"/>
  <c r="L104" s="1"/>
  <c r="J103"/>
  <c r="AA103" s="1"/>
  <c r="I103"/>
  <c r="Z103" s="1"/>
  <c r="H103"/>
  <c r="Y103" s="1"/>
  <c r="G103"/>
  <c r="E103"/>
  <c r="O103" s="1"/>
  <c r="D103"/>
  <c r="N103" s="1"/>
  <c r="C103"/>
  <c r="M103" s="1"/>
  <c r="B103"/>
  <c r="L103" s="1"/>
  <c r="J102"/>
  <c r="AA102" s="1"/>
  <c r="I102"/>
  <c r="Z102" s="1"/>
  <c r="H102"/>
  <c r="Y102" s="1"/>
  <c r="G102"/>
  <c r="E102"/>
  <c r="O102" s="1"/>
  <c r="D102"/>
  <c r="N102" s="1"/>
  <c r="C102"/>
  <c r="M102" s="1"/>
  <c r="B102"/>
  <c r="L102" s="1"/>
  <c r="J101"/>
  <c r="AA101" s="1"/>
  <c r="I101"/>
  <c r="Z101" s="1"/>
  <c r="H101"/>
  <c r="Y101" s="1"/>
  <c r="G101"/>
  <c r="E101"/>
  <c r="O101" s="1"/>
  <c r="D101"/>
  <c r="N101" s="1"/>
  <c r="C101"/>
  <c r="M101" s="1"/>
  <c r="B101"/>
  <c r="L101" s="1"/>
  <c r="J100"/>
  <c r="AA100" s="1"/>
  <c r="I100"/>
  <c r="Z100" s="1"/>
  <c r="H100"/>
  <c r="Y100" s="1"/>
  <c r="G100"/>
  <c r="E100"/>
  <c r="O100" s="1"/>
  <c r="O99" s="1"/>
  <c r="D100"/>
  <c r="N100" s="1"/>
  <c r="N99" s="1"/>
  <c r="C100"/>
  <c r="M100" s="1"/>
  <c r="B100"/>
  <c r="L100" s="1"/>
  <c r="J99"/>
  <c r="AA99" s="1"/>
  <c r="I99"/>
  <c r="Z99" s="1"/>
  <c r="H99"/>
  <c r="Y99" s="1"/>
  <c r="G99"/>
  <c r="X99" s="1"/>
  <c r="B99"/>
  <c r="J98"/>
  <c r="AA98" s="1"/>
  <c r="I98"/>
  <c r="Z98" s="1"/>
  <c r="H98"/>
  <c r="Y98" s="1"/>
  <c r="G98"/>
  <c r="K98" s="1"/>
  <c r="E98"/>
  <c r="O98" s="1"/>
  <c r="D98"/>
  <c r="N98" s="1"/>
  <c r="C98"/>
  <c r="B98"/>
  <c r="L98" s="1"/>
  <c r="G97"/>
  <c r="X97" s="1"/>
  <c r="AB96"/>
  <c r="AA96"/>
  <c r="Z96"/>
  <c r="Y96"/>
  <c r="X96"/>
  <c r="J95"/>
  <c r="AA95" s="1"/>
  <c r="I95"/>
  <c r="Z95" s="1"/>
  <c r="H95"/>
  <c r="Y95" s="1"/>
  <c r="G95"/>
  <c r="X95" s="1"/>
  <c r="E95"/>
  <c r="D95"/>
  <c r="N95" s="1"/>
  <c r="C95"/>
  <c r="B95"/>
  <c r="L95" s="1"/>
  <c r="J94"/>
  <c r="AA94" s="1"/>
  <c r="I94"/>
  <c r="Z94" s="1"/>
  <c r="H94"/>
  <c r="H93" s="1"/>
  <c r="G94"/>
  <c r="X94" s="1"/>
  <c r="E94"/>
  <c r="D94"/>
  <c r="N94" s="1"/>
  <c r="C94"/>
  <c r="C93" s="1"/>
  <c r="B94"/>
  <c r="L94" s="1"/>
  <c r="I93"/>
  <c r="Z93" s="1"/>
  <c r="G93"/>
  <c r="X93" s="1"/>
  <c r="E93"/>
  <c r="J92"/>
  <c r="AA92" s="1"/>
  <c r="I92"/>
  <c r="Z92" s="1"/>
  <c r="H92"/>
  <c r="Y92" s="1"/>
  <c r="G92"/>
  <c r="X92" s="1"/>
  <c r="E92"/>
  <c r="D92"/>
  <c r="N92" s="1"/>
  <c r="C92"/>
  <c r="B92"/>
  <c r="L92" s="1"/>
  <c r="J91"/>
  <c r="AA91" s="1"/>
  <c r="I91"/>
  <c r="Z91" s="1"/>
  <c r="H91"/>
  <c r="Y91" s="1"/>
  <c r="G91"/>
  <c r="X91" s="1"/>
  <c r="E91"/>
  <c r="D91"/>
  <c r="N91" s="1"/>
  <c r="C91"/>
  <c r="B91"/>
  <c r="L91" s="1"/>
  <c r="J90"/>
  <c r="AA90" s="1"/>
  <c r="I90"/>
  <c r="Z90" s="1"/>
  <c r="H90"/>
  <c r="Y90" s="1"/>
  <c r="G90"/>
  <c r="X90" s="1"/>
  <c r="E90"/>
  <c r="D90"/>
  <c r="N90" s="1"/>
  <c r="C90"/>
  <c r="B90"/>
  <c r="L90" s="1"/>
  <c r="J89"/>
  <c r="AA89" s="1"/>
  <c r="I89"/>
  <c r="Z89" s="1"/>
  <c r="H89"/>
  <c r="Y89" s="1"/>
  <c r="G89"/>
  <c r="X89" s="1"/>
  <c r="E89"/>
  <c r="D89"/>
  <c r="N89" s="1"/>
  <c r="C89"/>
  <c r="B89"/>
  <c r="L89" s="1"/>
  <c r="J88"/>
  <c r="AA88" s="1"/>
  <c r="I88"/>
  <c r="Z88" s="1"/>
  <c r="H88"/>
  <c r="Y88" s="1"/>
  <c r="G88"/>
  <c r="X88" s="1"/>
  <c r="E88"/>
  <c r="D88"/>
  <c r="N88" s="1"/>
  <c r="C88"/>
  <c r="B88"/>
  <c r="L88" s="1"/>
  <c r="J87"/>
  <c r="AA87" s="1"/>
  <c r="I87"/>
  <c r="Z87" s="1"/>
  <c r="H87"/>
  <c r="Y87" s="1"/>
  <c r="G87"/>
  <c r="X87" s="1"/>
  <c r="E87"/>
  <c r="D87"/>
  <c r="N87" s="1"/>
  <c r="C87"/>
  <c r="B87"/>
  <c r="L87" s="1"/>
  <c r="J86"/>
  <c r="AA86" s="1"/>
  <c r="I86"/>
  <c r="Z86" s="1"/>
  <c r="H86"/>
  <c r="Y86" s="1"/>
  <c r="G86"/>
  <c r="X86" s="1"/>
  <c r="E86"/>
  <c r="D86"/>
  <c r="N86" s="1"/>
  <c r="C86"/>
  <c r="B86"/>
  <c r="L86" s="1"/>
  <c r="J85"/>
  <c r="AA85" s="1"/>
  <c r="I85"/>
  <c r="Z85" s="1"/>
  <c r="H85"/>
  <c r="Y85" s="1"/>
  <c r="G85"/>
  <c r="X85" s="1"/>
  <c r="E85"/>
  <c r="D85"/>
  <c r="N85" s="1"/>
  <c r="C85"/>
  <c r="B85"/>
  <c r="L85" s="1"/>
  <c r="J84"/>
  <c r="AA84" s="1"/>
  <c r="I84"/>
  <c r="Z84" s="1"/>
  <c r="H84"/>
  <c r="Y84" s="1"/>
  <c r="G84"/>
  <c r="X84" s="1"/>
  <c r="E84"/>
  <c r="D84"/>
  <c r="N84" s="1"/>
  <c r="C84"/>
  <c r="B84"/>
  <c r="L84" s="1"/>
  <c r="J83"/>
  <c r="AA83" s="1"/>
  <c r="I83"/>
  <c r="Z83" s="1"/>
  <c r="H83"/>
  <c r="Y83" s="1"/>
  <c r="G83"/>
  <c r="X83" s="1"/>
  <c r="E83"/>
  <c r="D83"/>
  <c r="N83" s="1"/>
  <c r="C83"/>
  <c r="B83"/>
  <c r="L83" s="1"/>
  <c r="J82"/>
  <c r="AA82" s="1"/>
  <c r="I82"/>
  <c r="Z82" s="1"/>
  <c r="H82"/>
  <c r="Y82" s="1"/>
  <c r="G82"/>
  <c r="X82" s="1"/>
  <c r="E82"/>
  <c r="D82"/>
  <c r="N82" s="1"/>
  <c r="C82"/>
  <c r="B82"/>
  <c r="L82" s="1"/>
  <c r="J81"/>
  <c r="AA81" s="1"/>
  <c r="I81"/>
  <c r="Z81" s="1"/>
  <c r="H81"/>
  <c r="Y81" s="1"/>
  <c r="G81"/>
  <c r="X81" s="1"/>
  <c r="E81"/>
  <c r="D81"/>
  <c r="N81" s="1"/>
  <c r="C81"/>
  <c r="B81"/>
  <c r="L81" s="1"/>
  <c r="J80"/>
  <c r="AA80" s="1"/>
  <c r="I80"/>
  <c r="Z80" s="1"/>
  <c r="H80"/>
  <c r="Y80" s="1"/>
  <c r="G80"/>
  <c r="X80" s="1"/>
  <c r="E80"/>
  <c r="D80"/>
  <c r="N80" s="1"/>
  <c r="C80"/>
  <c r="B80"/>
  <c r="L80" s="1"/>
  <c r="J79"/>
  <c r="AA79" s="1"/>
  <c r="I79"/>
  <c r="Z79" s="1"/>
  <c r="H79"/>
  <c r="Y79" s="1"/>
  <c r="G79"/>
  <c r="X79" s="1"/>
  <c r="E79"/>
  <c r="D79"/>
  <c r="N79" s="1"/>
  <c r="C79"/>
  <c r="B79"/>
  <c r="L79" s="1"/>
  <c r="J78"/>
  <c r="AA78" s="1"/>
  <c r="I78"/>
  <c r="Z78" s="1"/>
  <c r="H78"/>
  <c r="Y78" s="1"/>
  <c r="G78"/>
  <c r="X78" s="1"/>
  <c r="E78"/>
  <c r="D78"/>
  <c r="N78" s="1"/>
  <c r="C78"/>
  <c r="B78"/>
  <c r="L78" s="1"/>
  <c r="J77"/>
  <c r="AA77" s="1"/>
  <c r="I77"/>
  <c r="Z77" s="1"/>
  <c r="H77"/>
  <c r="Y77" s="1"/>
  <c r="G77"/>
  <c r="X77" s="1"/>
  <c r="E77"/>
  <c r="D77"/>
  <c r="N77" s="1"/>
  <c r="C77"/>
  <c r="B77"/>
  <c r="L77" s="1"/>
  <c r="J76"/>
  <c r="AA76" s="1"/>
  <c r="I76"/>
  <c r="Z76" s="1"/>
  <c r="H76"/>
  <c r="Y76" s="1"/>
  <c r="G76"/>
  <c r="X76" s="1"/>
  <c r="E76"/>
  <c r="D76"/>
  <c r="N76" s="1"/>
  <c r="C76"/>
  <c r="B76"/>
  <c r="L76" s="1"/>
  <c r="J75"/>
  <c r="AA75" s="1"/>
  <c r="I75"/>
  <c r="Z75" s="1"/>
  <c r="H75"/>
  <c r="Y75" s="1"/>
  <c r="G75"/>
  <c r="X75" s="1"/>
  <c r="E75"/>
  <c r="D75"/>
  <c r="N75" s="1"/>
  <c r="C75"/>
  <c r="B75"/>
  <c r="L75" s="1"/>
  <c r="J74"/>
  <c r="AA74" s="1"/>
  <c r="I74"/>
  <c r="Z74" s="1"/>
  <c r="H74"/>
  <c r="Y74" s="1"/>
  <c r="G74"/>
  <c r="X74" s="1"/>
  <c r="E74"/>
  <c r="D74"/>
  <c r="N74" s="1"/>
  <c r="C74"/>
  <c r="B74"/>
  <c r="L74" s="1"/>
  <c r="J73"/>
  <c r="AA73" s="1"/>
  <c r="I73"/>
  <c r="Z73" s="1"/>
  <c r="H73"/>
  <c r="Y73" s="1"/>
  <c r="G73"/>
  <c r="X73" s="1"/>
  <c r="E73"/>
  <c r="D73"/>
  <c r="N73" s="1"/>
  <c r="N72" s="1"/>
  <c r="C73"/>
  <c r="B73"/>
  <c r="L73" s="1"/>
  <c r="J72"/>
  <c r="AA72" s="1"/>
  <c r="I72"/>
  <c r="Z72" s="1"/>
  <c r="H72"/>
  <c r="Y72" s="1"/>
  <c r="G72"/>
  <c r="X72" s="1"/>
  <c r="E72"/>
  <c r="D72"/>
  <c r="C72"/>
  <c r="B72"/>
  <c r="J71"/>
  <c r="AA71" s="1"/>
  <c r="I71"/>
  <c r="Z71" s="1"/>
  <c r="H71"/>
  <c r="Y71" s="1"/>
  <c r="G71"/>
  <c r="X71" s="1"/>
  <c r="E71"/>
  <c r="D71"/>
  <c r="N71" s="1"/>
  <c r="C71"/>
  <c r="B71"/>
  <c r="L71" s="1"/>
  <c r="J70"/>
  <c r="AA70" s="1"/>
  <c r="I70"/>
  <c r="Z70" s="1"/>
  <c r="H70"/>
  <c r="Y70" s="1"/>
  <c r="G70"/>
  <c r="X70" s="1"/>
  <c r="E70"/>
  <c r="D70"/>
  <c r="N70" s="1"/>
  <c r="C70"/>
  <c r="B70"/>
  <c r="L70" s="1"/>
  <c r="J69"/>
  <c r="AA69" s="1"/>
  <c r="I69"/>
  <c r="Z69" s="1"/>
  <c r="H69"/>
  <c r="Y69" s="1"/>
  <c r="G69"/>
  <c r="X69" s="1"/>
  <c r="E69"/>
  <c r="D69"/>
  <c r="N69" s="1"/>
  <c r="C69"/>
  <c r="B69"/>
  <c r="L69" s="1"/>
  <c r="J68"/>
  <c r="AA68" s="1"/>
  <c r="I68"/>
  <c r="Z68" s="1"/>
  <c r="H68"/>
  <c r="Y68" s="1"/>
  <c r="G68"/>
  <c r="X68" s="1"/>
  <c r="E68"/>
  <c r="D68"/>
  <c r="N68" s="1"/>
  <c r="C68"/>
  <c r="B68"/>
  <c r="L68" s="1"/>
  <c r="J67"/>
  <c r="AA67" s="1"/>
  <c r="I67"/>
  <c r="Z67" s="1"/>
  <c r="H67"/>
  <c r="Y67" s="1"/>
  <c r="G67"/>
  <c r="X67" s="1"/>
  <c r="E67"/>
  <c r="D67"/>
  <c r="N67" s="1"/>
  <c r="C67"/>
  <c r="B67"/>
  <c r="L67" s="1"/>
  <c r="J66"/>
  <c r="AA66" s="1"/>
  <c r="I66"/>
  <c r="Z66" s="1"/>
  <c r="H66"/>
  <c r="Y66" s="1"/>
  <c r="G66"/>
  <c r="X66" s="1"/>
  <c r="E66"/>
  <c r="D66"/>
  <c r="N66" s="1"/>
  <c r="C66"/>
  <c r="B66"/>
  <c r="L66" s="1"/>
  <c r="J65"/>
  <c r="AA65" s="1"/>
  <c r="I65"/>
  <c r="Z65" s="1"/>
  <c r="H65"/>
  <c r="Y65" s="1"/>
  <c r="G65"/>
  <c r="X65" s="1"/>
  <c r="E65"/>
  <c r="D65"/>
  <c r="N65" s="1"/>
  <c r="C65"/>
  <c r="B65"/>
  <c r="L65" s="1"/>
  <c r="J64"/>
  <c r="AA64" s="1"/>
  <c r="I64"/>
  <c r="Z64" s="1"/>
  <c r="H64"/>
  <c r="Y64" s="1"/>
  <c r="G64"/>
  <c r="X64" s="1"/>
  <c r="E64"/>
  <c r="D64"/>
  <c r="N64" s="1"/>
  <c r="C64"/>
  <c r="B64"/>
  <c r="L64" s="1"/>
  <c r="J63"/>
  <c r="AA63" s="1"/>
  <c r="I63"/>
  <c r="Z63" s="1"/>
  <c r="H63"/>
  <c r="Y63" s="1"/>
  <c r="G63"/>
  <c r="X63" s="1"/>
  <c r="E63"/>
  <c r="D63"/>
  <c r="N63" s="1"/>
  <c r="C63"/>
  <c r="B63"/>
  <c r="L63" s="1"/>
  <c r="J62"/>
  <c r="AA62" s="1"/>
  <c r="I62"/>
  <c r="Z62" s="1"/>
  <c r="H62"/>
  <c r="Y62" s="1"/>
  <c r="G62"/>
  <c r="X62" s="1"/>
  <c r="E62"/>
  <c r="D62"/>
  <c r="N62" s="1"/>
  <c r="C62"/>
  <c r="B62"/>
  <c r="L62" s="1"/>
  <c r="J61"/>
  <c r="AA61" s="1"/>
  <c r="I61"/>
  <c r="Z61" s="1"/>
  <c r="H61"/>
  <c r="Y61" s="1"/>
  <c r="G61"/>
  <c r="X61" s="1"/>
  <c r="E61"/>
  <c r="D61"/>
  <c r="N61" s="1"/>
  <c r="C61"/>
  <c r="B61"/>
  <c r="L61" s="1"/>
  <c r="J60"/>
  <c r="AA60" s="1"/>
  <c r="I60"/>
  <c r="Z60" s="1"/>
  <c r="H60"/>
  <c r="Y60" s="1"/>
  <c r="G60"/>
  <c r="X60" s="1"/>
  <c r="E60"/>
  <c r="D60"/>
  <c r="N60" s="1"/>
  <c r="C60"/>
  <c r="B60"/>
  <c r="L60" s="1"/>
  <c r="J59"/>
  <c r="AA59" s="1"/>
  <c r="I59"/>
  <c r="Z59" s="1"/>
  <c r="H59"/>
  <c r="Y59" s="1"/>
  <c r="G59"/>
  <c r="X59" s="1"/>
  <c r="E59"/>
  <c r="D59"/>
  <c r="N59" s="1"/>
  <c r="C59"/>
  <c r="B59"/>
  <c r="L59" s="1"/>
  <c r="J58"/>
  <c r="AA58" s="1"/>
  <c r="I58"/>
  <c r="Z58" s="1"/>
  <c r="H58"/>
  <c r="Y58" s="1"/>
  <c r="G58"/>
  <c r="X58" s="1"/>
  <c r="E58"/>
  <c r="D58"/>
  <c r="N58" s="1"/>
  <c r="C58"/>
  <c r="B58"/>
  <c r="L58" s="1"/>
  <c r="J57"/>
  <c r="AA57" s="1"/>
  <c r="I57"/>
  <c r="Z57" s="1"/>
  <c r="H57"/>
  <c r="Y57" s="1"/>
  <c r="G57"/>
  <c r="X57" s="1"/>
  <c r="E57"/>
  <c r="D57"/>
  <c r="N57" s="1"/>
  <c r="N56" s="1"/>
  <c r="C57"/>
  <c r="B57"/>
  <c r="L57" s="1"/>
  <c r="J56"/>
  <c r="AA56" s="1"/>
  <c r="I56"/>
  <c r="Z56" s="1"/>
  <c r="H56"/>
  <c r="Y56" s="1"/>
  <c r="G56"/>
  <c r="X56" s="1"/>
  <c r="E56"/>
  <c r="D56"/>
  <c r="C56"/>
  <c r="B56"/>
  <c r="J55"/>
  <c r="AA55" s="1"/>
  <c r="I55"/>
  <c r="Z55" s="1"/>
  <c r="H55"/>
  <c r="Y55" s="1"/>
  <c r="G55"/>
  <c r="X55" s="1"/>
  <c r="E55"/>
  <c r="D55"/>
  <c r="N55" s="1"/>
  <c r="C55"/>
  <c r="B55"/>
  <c r="L55" s="1"/>
  <c r="J54"/>
  <c r="AA54" s="1"/>
  <c r="I54"/>
  <c r="Z54" s="1"/>
  <c r="H54"/>
  <c r="Y54" s="1"/>
  <c r="G54"/>
  <c r="X54" s="1"/>
  <c r="E54"/>
  <c r="D54"/>
  <c r="N54" s="1"/>
  <c r="C54"/>
  <c r="B54"/>
  <c r="L54" s="1"/>
  <c r="J53"/>
  <c r="AA53" s="1"/>
  <c r="I53"/>
  <c r="Z53" s="1"/>
  <c r="H53"/>
  <c r="Y53" s="1"/>
  <c r="G53"/>
  <c r="X53" s="1"/>
  <c r="E53"/>
  <c r="D53"/>
  <c r="N53" s="1"/>
  <c r="C53"/>
  <c r="B53"/>
  <c r="L53" s="1"/>
  <c r="E52"/>
  <c r="AB51"/>
  <c r="AA51"/>
  <c r="Z51"/>
  <c r="Y51"/>
  <c r="X51"/>
  <c r="J50"/>
  <c r="AA50" s="1"/>
  <c r="I50"/>
  <c r="Z50" s="1"/>
  <c r="H50"/>
  <c r="Y50" s="1"/>
  <c r="G50"/>
  <c r="E50"/>
  <c r="O50" s="1"/>
  <c r="D50"/>
  <c r="N50" s="1"/>
  <c r="C50"/>
  <c r="M50" s="1"/>
  <c r="B50"/>
  <c r="L50" s="1"/>
  <c r="J49"/>
  <c r="AA49" s="1"/>
  <c r="I49"/>
  <c r="Z49" s="1"/>
  <c r="H49"/>
  <c r="Y49" s="1"/>
  <c r="G49"/>
  <c r="E49"/>
  <c r="O49" s="1"/>
  <c r="D49"/>
  <c r="N49" s="1"/>
  <c r="C49"/>
  <c r="M49" s="1"/>
  <c r="B49"/>
  <c r="L49" s="1"/>
  <c r="J48"/>
  <c r="AA48" s="1"/>
  <c r="I48"/>
  <c r="Z48" s="1"/>
  <c r="H48"/>
  <c r="Y48" s="1"/>
  <c r="G48"/>
  <c r="E48"/>
  <c r="O48" s="1"/>
  <c r="D48"/>
  <c r="N48" s="1"/>
  <c r="C48"/>
  <c r="M48" s="1"/>
  <c r="B48"/>
  <c r="L48" s="1"/>
  <c r="J47"/>
  <c r="AA47" s="1"/>
  <c r="I47"/>
  <c r="Z47" s="1"/>
  <c r="H47"/>
  <c r="Y47" s="1"/>
  <c r="G47"/>
  <c r="E47"/>
  <c r="O47" s="1"/>
  <c r="D47"/>
  <c r="N47" s="1"/>
  <c r="C47"/>
  <c r="M47" s="1"/>
  <c r="B47"/>
  <c r="L47" s="1"/>
  <c r="J46"/>
  <c r="AA46" s="1"/>
  <c r="I46"/>
  <c r="Z46" s="1"/>
  <c r="H46"/>
  <c r="Y46" s="1"/>
  <c r="G46"/>
  <c r="E46"/>
  <c r="O46" s="1"/>
  <c r="D46"/>
  <c r="N46" s="1"/>
  <c r="C46"/>
  <c r="M46" s="1"/>
  <c r="B46"/>
  <c r="L46" s="1"/>
  <c r="J45"/>
  <c r="AA45" s="1"/>
  <c r="I45"/>
  <c r="Z45" s="1"/>
  <c r="H45"/>
  <c r="Y45" s="1"/>
  <c r="G45"/>
  <c r="E45"/>
  <c r="O45" s="1"/>
  <c r="D45"/>
  <c r="N45" s="1"/>
  <c r="C45"/>
  <c r="M45" s="1"/>
  <c r="B45"/>
  <c r="L45" s="1"/>
  <c r="J44"/>
  <c r="AA44" s="1"/>
  <c r="I44"/>
  <c r="Z44" s="1"/>
  <c r="H44"/>
  <c r="Y44" s="1"/>
  <c r="G44"/>
  <c r="E44"/>
  <c r="O44" s="1"/>
  <c r="D44"/>
  <c r="N44" s="1"/>
  <c r="C44"/>
  <c r="M44" s="1"/>
  <c r="B44"/>
  <c r="L44" s="1"/>
  <c r="J43"/>
  <c r="AA43" s="1"/>
  <c r="I43"/>
  <c r="Z43" s="1"/>
  <c r="H43"/>
  <c r="Y43" s="1"/>
  <c r="G43"/>
  <c r="E43"/>
  <c r="O43" s="1"/>
  <c r="D43"/>
  <c r="N43" s="1"/>
  <c r="C43"/>
  <c r="M43" s="1"/>
  <c r="B43"/>
  <c r="L43" s="1"/>
  <c r="J42"/>
  <c r="AA42" s="1"/>
  <c r="I42"/>
  <c r="Z42" s="1"/>
  <c r="H42"/>
  <c r="Y42" s="1"/>
  <c r="G42"/>
  <c r="E42"/>
  <c r="O42" s="1"/>
  <c r="D42"/>
  <c r="N42" s="1"/>
  <c r="C42"/>
  <c r="M42" s="1"/>
  <c r="B42"/>
  <c r="L42" s="1"/>
  <c r="J41"/>
  <c r="AA41" s="1"/>
  <c r="I41"/>
  <c r="Z41" s="1"/>
  <c r="H41"/>
  <c r="Y41" s="1"/>
  <c r="G41"/>
  <c r="E41"/>
  <c r="O41" s="1"/>
  <c r="D41"/>
  <c r="N41" s="1"/>
  <c r="C41"/>
  <c r="M41" s="1"/>
  <c r="B41"/>
  <c r="L41" s="1"/>
  <c r="J40"/>
  <c r="AA40" s="1"/>
  <c r="I40"/>
  <c r="Z40" s="1"/>
  <c r="H40"/>
  <c r="Y40" s="1"/>
  <c r="G40"/>
  <c r="E40"/>
  <c r="O40" s="1"/>
  <c r="D40"/>
  <c r="N40" s="1"/>
  <c r="C40"/>
  <c r="M40" s="1"/>
  <c r="B40"/>
  <c r="L40" s="1"/>
  <c r="J39"/>
  <c r="AA39" s="1"/>
  <c r="I39"/>
  <c r="Z39" s="1"/>
  <c r="H39"/>
  <c r="Y39" s="1"/>
  <c r="G39"/>
  <c r="E39"/>
  <c r="O39" s="1"/>
  <c r="D39"/>
  <c r="N39" s="1"/>
  <c r="C39"/>
  <c r="M39" s="1"/>
  <c r="B39"/>
  <c r="L39" s="1"/>
  <c r="J38"/>
  <c r="AA38" s="1"/>
  <c r="I38"/>
  <c r="Z38" s="1"/>
  <c r="H38"/>
  <c r="Y38" s="1"/>
  <c r="G38"/>
  <c r="E38"/>
  <c r="O38" s="1"/>
  <c r="D38"/>
  <c r="N38" s="1"/>
  <c r="C38"/>
  <c r="M38" s="1"/>
  <c r="B38"/>
  <c r="L38" s="1"/>
  <c r="J37"/>
  <c r="AA37" s="1"/>
  <c r="I37"/>
  <c r="Z37" s="1"/>
  <c r="H37"/>
  <c r="Y37" s="1"/>
  <c r="G37"/>
  <c r="E37"/>
  <c r="O37" s="1"/>
  <c r="D37"/>
  <c r="N37" s="1"/>
  <c r="C37"/>
  <c r="M37" s="1"/>
  <c r="B37"/>
  <c r="L37" s="1"/>
  <c r="J36"/>
  <c r="AA36" s="1"/>
  <c r="I36"/>
  <c r="Z36" s="1"/>
  <c r="H36"/>
  <c r="Y36" s="1"/>
  <c r="G36"/>
  <c r="E36"/>
  <c r="O36" s="1"/>
  <c r="D36"/>
  <c r="N36" s="1"/>
  <c r="C36"/>
  <c r="M36" s="1"/>
  <c r="B36"/>
  <c r="L36" s="1"/>
  <c r="J35"/>
  <c r="AA35" s="1"/>
  <c r="I35"/>
  <c r="Z35" s="1"/>
  <c r="H35"/>
  <c r="Y35" s="1"/>
  <c r="G35"/>
  <c r="E35"/>
  <c r="D35"/>
  <c r="N35" s="1"/>
  <c r="C35"/>
  <c r="B35"/>
  <c r="L35" s="1"/>
  <c r="J34"/>
  <c r="AA34" s="1"/>
  <c r="I34"/>
  <c r="Z34" s="1"/>
  <c r="H34"/>
  <c r="Y34" s="1"/>
  <c r="G34"/>
  <c r="X34" s="1"/>
  <c r="E34"/>
  <c r="D34"/>
  <c r="D33" s="1"/>
  <c r="C34"/>
  <c r="B34"/>
  <c r="L34" s="1"/>
  <c r="J33"/>
  <c r="AA33" s="1"/>
  <c r="I33"/>
  <c r="Z33" s="1"/>
  <c r="H33"/>
  <c r="Y33" s="1"/>
  <c r="G33"/>
  <c r="X33" s="1"/>
  <c r="B33"/>
  <c r="J32"/>
  <c r="AA32" s="1"/>
  <c r="I32"/>
  <c r="Z32" s="1"/>
  <c r="H32"/>
  <c r="Y32" s="1"/>
  <c r="G32"/>
  <c r="X32" s="1"/>
  <c r="E32"/>
  <c r="D32"/>
  <c r="N32" s="1"/>
  <c r="C32"/>
  <c r="B32"/>
  <c r="L32" s="1"/>
  <c r="J31"/>
  <c r="AA31" s="1"/>
  <c r="I31"/>
  <c r="Z31" s="1"/>
  <c r="H31"/>
  <c r="Y31" s="1"/>
  <c r="G31"/>
  <c r="X31" s="1"/>
  <c r="E31"/>
  <c r="D31"/>
  <c r="N31" s="1"/>
  <c r="C31"/>
  <c r="B31"/>
  <c r="L31" s="1"/>
  <c r="J30"/>
  <c r="AA30" s="1"/>
  <c r="I30"/>
  <c r="Z30" s="1"/>
  <c r="H30"/>
  <c r="Y30" s="1"/>
  <c r="G30"/>
  <c r="X30" s="1"/>
  <c r="E30"/>
  <c r="D30"/>
  <c r="N30" s="1"/>
  <c r="N29" s="1"/>
  <c r="C30"/>
  <c r="B30"/>
  <c r="L30" s="1"/>
  <c r="J29"/>
  <c r="AA29" s="1"/>
  <c r="I29"/>
  <c r="Z29" s="1"/>
  <c r="H29"/>
  <c r="Y29" s="1"/>
  <c r="G29"/>
  <c r="X29" s="1"/>
  <c r="E29"/>
  <c r="D29"/>
  <c r="C29"/>
  <c r="B29"/>
  <c r="J28"/>
  <c r="AA28" s="1"/>
  <c r="I28"/>
  <c r="Z28" s="1"/>
  <c r="H28"/>
  <c r="Y28" s="1"/>
  <c r="G28"/>
  <c r="X28" s="1"/>
  <c r="E28"/>
  <c r="D28"/>
  <c r="N28" s="1"/>
  <c r="C28"/>
  <c r="B28"/>
  <c r="L28" s="1"/>
  <c r="J27"/>
  <c r="AA27" s="1"/>
  <c r="I27"/>
  <c r="Z27" s="1"/>
  <c r="H27"/>
  <c r="Y27" s="1"/>
  <c r="G27"/>
  <c r="X27" s="1"/>
  <c r="E27"/>
  <c r="D27"/>
  <c r="N27" s="1"/>
  <c r="C27"/>
  <c r="B27"/>
  <c r="L27" s="1"/>
  <c r="J26"/>
  <c r="AA26" s="1"/>
  <c r="I26"/>
  <c r="Z26" s="1"/>
  <c r="H26"/>
  <c r="Y26" s="1"/>
  <c r="G26"/>
  <c r="X26" s="1"/>
  <c r="E26"/>
  <c r="D26"/>
  <c r="C26"/>
  <c r="B26"/>
  <c r="L26" s="1"/>
  <c r="J25"/>
  <c r="AA25" s="1"/>
  <c r="I25"/>
  <c r="Z25" s="1"/>
  <c r="H25"/>
  <c r="Y25" s="1"/>
  <c r="G25"/>
  <c r="X25" s="1"/>
  <c r="E25"/>
  <c r="D25"/>
  <c r="N25" s="1"/>
  <c r="C25"/>
  <c r="B25"/>
  <c r="L25" s="1"/>
  <c r="J24"/>
  <c r="AA24" s="1"/>
  <c r="I24"/>
  <c r="Z24" s="1"/>
  <c r="H24"/>
  <c r="Y24" s="1"/>
  <c r="G24"/>
  <c r="X24" s="1"/>
  <c r="E24"/>
  <c r="D24"/>
  <c r="N24" s="1"/>
  <c r="N23" s="1"/>
  <c r="C24"/>
  <c r="B24"/>
  <c r="L24" s="1"/>
  <c r="J23"/>
  <c r="AA23" s="1"/>
  <c r="I23"/>
  <c r="Z23" s="1"/>
  <c r="H23"/>
  <c r="Y23" s="1"/>
  <c r="G23"/>
  <c r="X23" s="1"/>
  <c r="E23"/>
  <c r="D23"/>
  <c r="C23"/>
  <c r="B23"/>
  <c r="J22"/>
  <c r="AA22" s="1"/>
  <c r="I22"/>
  <c r="Z22" s="1"/>
  <c r="H22"/>
  <c r="Y22" s="1"/>
  <c r="G22"/>
  <c r="X22" s="1"/>
  <c r="E22"/>
  <c r="D22"/>
  <c r="N22" s="1"/>
  <c r="C22"/>
  <c r="B22"/>
  <c r="L22" s="1"/>
  <c r="J21"/>
  <c r="AA21" s="1"/>
  <c r="I21"/>
  <c r="Z21" s="1"/>
  <c r="H21"/>
  <c r="Y21" s="1"/>
  <c r="G21"/>
  <c r="X21" s="1"/>
  <c r="E21"/>
  <c r="D21"/>
  <c r="N21" s="1"/>
  <c r="C21"/>
  <c r="B21"/>
  <c r="L21" s="1"/>
  <c r="J20"/>
  <c r="AA20" s="1"/>
  <c r="I20"/>
  <c r="Z20" s="1"/>
  <c r="H20"/>
  <c r="Y20" s="1"/>
  <c r="G20"/>
  <c r="X20" s="1"/>
  <c r="E20"/>
  <c r="D20"/>
  <c r="N20" s="1"/>
  <c r="C20"/>
  <c r="B20"/>
  <c r="L20" s="1"/>
  <c r="J19"/>
  <c r="AA19" s="1"/>
  <c r="I19"/>
  <c r="Z19" s="1"/>
  <c r="H19"/>
  <c r="Y19" s="1"/>
  <c r="G19"/>
  <c r="X19" s="1"/>
  <c r="E19"/>
  <c r="D19"/>
  <c r="N19" s="1"/>
  <c r="C19"/>
  <c r="B19"/>
  <c r="L19" s="1"/>
  <c r="J18"/>
  <c r="AA18" s="1"/>
  <c r="I18"/>
  <c r="Z18" s="1"/>
  <c r="H18"/>
  <c r="Y18" s="1"/>
  <c r="G18"/>
  <c r="X18" s="1"/>
  <c r="E18"/>
  <c r="D18"/>
  <c r="N18" s="1"/>
  <c r="C18"/>
  <c r="B18"/>
  <c r="L18" s="1"/>
  <c r="J17"/>
  <c r="AA17" s="1"/>
  <c r="I17"/>
  <c r="Z17" s="1"/>
  <c r="H17"/>
  <c r="Y17" s="1"/>
  <c r="G17"/>
  <c r="X17" s="1"/>
  <c r="E17"/>
  <c r="D17"/>
  <c r="N17" s="1"/>
  <c r="C17"/>
  <c r="B17"/>
  <c r="L17" s="1"/>
  <c r="J16"/>
  <c r="AA16" s="1"/>
  <c r="I16"/>
  <c r="Z16" s="1"/>
  <c r="H16"/>
  <c r="Y16" s="1"/>
  <c r="G16"/>
  <c r="X16" s="1"/>
  <c r="E16"/>
  <c r="D16"/>
  <c r="N16" s="1"/>
  <c r="N15" s="1"/>
  <c r="C16"/>
  <c r="B16"/>
  <c r="L16" s="1"/>
  <c r="J15"/>
  <c r="AA15" s="1"/>
  <c r="I15"/>
  <c r="Z15" s="1"/>
  <c r="H15"/>
  <c r="Y15" s="1"/>
  <c r="G15"/>
  <c r="X15" s="1"/>
  <c r="E15"/>
  <c r="D15"/>
  <c r="C15"/>
  <c r="B15"/>
  <c r="J14"/>
  <c r="AA14" s="1"/>
  <c r="I14"/>
  <c r="Z14" s="1"/>
  <c r="H14"/>
  <c r="Y14" s="1"/>
  <c r="G14"/>
  <c r="X14" s="1"/>
  <c r="E14"/>
  <c r="D14"/>
  <c r="N14" s="1"/>
  <c r="C14"/>
  <c r="B14"/>
  <c r="L14" s="1"/>
  <c r="J13"/>
  <c r="AA13" s="1"/>
  <c r="I13"/>
  <c r="Z13" s="1"/>
  <c r="H13"/>
  <c r="Y13" s="1"/>
  <c r="G13"/>
  <c r="X13" s="1"/>
  <c r="E13"/>
  <c r="D13"/>
  <c r="N13" s="1"/>
  <c r="C13"/>
  <c r="B13"/>
  <c r="L13" s="1"/>
  <c r="J12"/>
  <c r="AA12" s="1"/>
  <c r="I12"/>
  <c r="Z12" s="1"/>
  <c r="H12"/>
  <c r="Y12" s="1"/>
  <c r="G12"/>
  <c r="X12" s="1"/>
  <c r="E12"/>
  <c r="D12"/>
  <c r="N12" s="1"/>
  <c r="C12"/>
  <c r="B12"/>
  <c r="L12" s="1"/>
  <c r="J11"/>
  <c r="AA11" s="1"/>
  <c r="I11"/>
  <c r="Z11" s="1"/>
  <c r="H11"/>
  <c r="Y11" s="1"/>
  <c r="G11"/>
  <c r="X11" s="1"/>
  <c r="E11"/>
  <c r="D11"/>
  <c r="N11" s="1"/>
  <c r="C11"/>
  <c r="B11"/>
  <c r="L11" s="1"/>
  <c r="J10"/>
  <c r="AA10" s="1"/>
  <c r="I10"/>
  <c r="Z10" s="1"/>
  <c r="H10"/>
  <c r="Y10" s="1"/>
  <c r="G10"/>
  <c r="X10" s="1"/>
  <c r="E10"/>
  <c r="D10"/>
  <c r="N10" s="1"/>
  <c r="C10"/>
  <c r="B10"/>
  <c r="L10" s="1"/>
  <c r="J9"/>
  <c r="AA9" s="1"/>
  <c r="I9"/>
  <c r="Z9" s="1"/>
  <c r="H9"/>
  <c r="Y9" s="1"/>
  <c r="G9"/>
  <c r="X9" s="1"/>
  <c r="E9"/>
  <c r="D9"/>
  <c r="N9" s="1"/>
  <c r="C9"/>
  <c r="B9"/>
  <c r="L9" s="1"/>
  <c r="A2"/>
  <c r="A1"/>
  <c r="N99" i="6"/>
  <c r="M99"/>
  <c r="L99"/>
  <c r="K99"/>
  <c r="J99"/>
  <c r="I99"/>
  <c r="H99"/>
  <c r="G99"/>
  <c r="E99"/>
  <c r="D99"/>
  <c r="C99"/>
  <c r="B99"/>
  <c r="N98"/>
  <c r="M98"/>
  <c r="L98"/>
  <c r="K98"/>
  <c r="J98"/>
  <c r="I98"/>
  <c r="H98"/>
  <c r="G98"/>
  <c r="E98"/>
  <c r="D98"/>
  <c r="C98"/>
  <c r="B98"/>
  <c r="N97"/>
  <c r="M97"/>
  <c r="L97"/>
  <c r="K97"/>
  <c r="J97"/>
  <c r="I97"/>
  <c r="H97"/>
  <c r="G97"/>
  <c r="E97"/>
  <c r="D97"/>
  <c r="C97"/>
  <c r="B97"/>
  <c r="N96"/>
  <c r="M96"/>
  <c r="M95" s="1"/>
  <c r="L96"/>
  <c r="K96"/>
  <c r="K95" s="1"/>
  <c r="J96"/>
  <c r="I96"/>
  <c r="I95" s="1"/>
  <c r="H96"/>
  <c r="H95" s="1"/>
  <c r="G96"/>
  <c r="G95" s="1"/>
  <c r="E96"/>
  <c r="D96"/>
  <c r="D95" s="1"/>
  <c r="C96"/>
  <c r="B96"/>
  <c r="B95" s="1"/>
  <c r="L95"/>
  <c r="C95"/>
  <c r="N94"/>
  <c r="M94"/>
  <c r="L94"/>
  <c r="K94"/>
  <c r="J94"/>
  <c r="I94"/>
  <c r="H94"/>
  <c r="G94"/>
  <c r="E94"/>
  <c r="D94"/>
  <c r="C94"/>
  <c r="B94"/>
  <c r="B92"/>
  <c r="O92" s="1"/>
  <c r="B91"/>
  <c r="O91" s="1"/>
  <c r="B90"/>
  <c r="O90" s="1"/>
  <c r="N89"/>
  <c r="M89"/>
  <c r="L89"/>
  <c r="K89"/>
  <c r="J89"/>
  <c r="I89"/>
  <c r="H89"/>
  <c r="G89"/>
  <c r="E89"/>
  <c r="D89"/>
  <c r="C89"/>
  <c r="B89"/>
  <c r="N88"/>
  <c r="M88"/>
  <c r="L88"/>
  <c r="K88"/>
  <c r="J88"/>
  <c r="I88"/>
  <c r="H88"/>
  <c r="G88"/>
  <c r="E88"/>
  <c r="D88"/>
  <c r="C88"/>
  <c r="B88"/>
  <c r="N87"/>
  <c r="M87"/>
  <c r="L87"/>
  <c r="K87"/>
  <c r="J87"/>
  <c r="I87"/>
  <c r="H87"/>
  <c r="G87"/>
  <c r="E87"/>
  <c r="D87"/>
  <c r="C87"/>
  <c r="B87"/>
  <c r="N86"/>
  <c r="M86"/>
  <c r="L86"/>
  <c r="K86"/>
  <c r="J86"/>
  <c r="I86"/>
  <c r="H86"/>
  <c r="G86"/>
  <c r="E86"/>
  <c r="D86"/>
  <c r="C86"/>
  <c r="B86"/>
  <c r="N85"/>
  <c r="M85"/>
  <c r="L85"/>
  <c r="K85"/>
  <c r="J85"/>
  <c r="I85"/>
  <c r="H85"/>
  <c r="G85"/>
  <c r="E85"/>
  <c r="D85"/>
  <c r="C85"/>
  <c r="B85"/>
  <c r="N84"/>
  <c r="M84"/>
  <c r="L84"/>
  <c r="K84"/>
  <c r="J84"/>
  <c r="I84"/>
  <c r="H84"/>
  <c r="G84"/>
  <c r="E84"/>
  <c r="D84"/>
  <c r="C84"/>
  <c r="B84"/>
  <c r="N83"/>
  <c r="M83"/>
  <c r="L83"/>
  <c r="K83"/>
  <c r="J83"/>
  <c r="I83"/>
  <c r="H83"/>
  <c r="G83"/>
  <c r="E83"/>
  <c r="D83"/>
  <c r="C83"/>
  <c r="B83"/>
  <c r="N82"/>
  <c r="M82"/>
  <c r="L82"/>
  <c r="K82"/>
  <c r="J82"/>
  <c r="I82"/>
  <c r="H82"/>
  <c r="G82"/>
  <c r="E82"/>
  <c r="D82"/>
  <c r="C82"/>
  <c r="B82"/>
  <c r="N81"/>
  <c r="M81"/>
  <c r="L81"/>
  <c r="K81"/>
  <c r="J81"/>
  <c r="I81"/>
  <c r="H81"/>
  <c r="G81"/>
  <c r="E81"/>
  <c r="D81"/>
  <c r="C81"/>
  <c r="B81"/>
  <c r="N80"/>
  <c r="M80"/>
  <c r="L80"/>
  <c r="K80"/>
  <c r="J80"/>
  <c r="I80"/>
  <c r="H80"/>
  <c r="G80"/>
  <c r="E80"/>
  <c r="D80"/>
  <c r="C80"/>
  <c r="B80"/>
  <c r="N79"/>
  <c r="M79"/>
  <c r="L79"/>
  <c r="K79"/>
  <c r="J79"/>
  <c r="I79"/>
  <c r="H79"/>
  <c r="G79"/>
  <c r="E79"/>
  <c r="D79"/>
  <c r="C79"/>
  <c r="B79"/>
  <c r="N78"/>
  <c r="M78"/>
  <c r="L78"/>
  <c r="K78"/>
  <c r="J78"/>
  <c r="I78"/>
  <c r="H78"/>
  <c r="G78"/>
  <c r="E78"/>
  <c r="D78"/>
  <c r="C78"/>
  <c r="B78"/>
  <c r="N77"/>
  <c r="M77"/>
  <c r="L77"/>
  <c r="K77"/>
  <c r="J77"/>
  <c r="I77"/>
  <c r="H77"/>
  <c r="G77"/>
  <c r="E77"/>
  <c r="D77"/>
  <c r="C77"/>
  <c r="B77"/>
  <c r="N76"/>
  <c r="M76"/>
  <c r="L76"/>
  <c r="K76"/>
  <c r="J76"/>
  <c r="I76"/>
  <c r="H76"/>
  <c r="G76"/>
  <c r="E76"/>
  <c r="D76"/>
  <c r="C76"/>
  <c r="B76"/>
  <c r="N75"/>
  <c r="M75"/>
  <c r="L75"/>
  <c r="K75"/>
  <c r="J75"/>
  <c r="I75"/>
  <c r="H75"/>
  <c r="G75"/>
  <c r="E75"/>
  <c r="D75"/>
  <c r="C75"/>
  <c r="B75"/>
  <c r="N74"/>
  <c r="M74"/>
  <c r="L74"/>
  <c r="K74"/>
  <c r="J74"/>
  <c r="I74"/>
  <c r="H74"/>
  <c r="G74"/>
  <c r="E74"/>
  <c r="D74"/>
  <c r="C74"/>
  <c r="B74"/>
  <c r="N73"/>
  <c r="M73"/>
  <c r="L73"/>
  <c r="K73"/>
  <c r="J73"/>
  <c r="I73"/>
  <c r="H73"/>
  <c r="G73"/>
  <c r="E73"/>
  <c r="D73"/>
  <c r="C73"/>
  <c r="B73"/>
  <c r="N72"/>
  <c r="M72"/>
  <c r="L72"/>
  <c r="K72"/>
  <c r="J72"/>
  <c r="I72"/>
  <c r="H72"/>
  <c r="G72"/>
  <c r="E72"/>
  <c r="D72"/>
  <c r="C72"/>
  <c r="B72"/>
  <c r="N71"/>
  <c r="M71"/>
  <c r="L71"/>
  <c r="K71"/>
  <c r="J71"/>
  <c r="I71"/>
  <c r="H71"/>
  <c r="G71"/>
  <c r="E71"/>
  <c r="D71"/>
  <c r="C71"/>
  <c r="B71"/>
  <c r="N70"/>
  <c r="M70"/>
  <c r="M69" s="1"/>
  <c r="L70"/>
  <c r="K70"/>
  <c r="K69" s="1"/>
  <c r="J70"/>
  <c r="I70"/>
  <c r="I69" s="1"/>
  <c r="H70"/>
  <c r="H69" s="1"/>
  <c r="G70"/>
  <c r="G69" s="1"/>
  <c r="E70"/>
  <c r="D70"/>
  <c r="D69" s="1"/>
  <c r="C70"/>
  <c r="C69" s="1"/>
  <c r="B70"/>
  <c r="B69" s="1"/>
  <c r="L69"/>
  <c r="N68"/>
  <c r="M68"/>
  <c r="L68"/>
  <c r="K68"/>
  <c r="J68"/>
  <c r="I68"/>
  <c r="H68"/>
  <c r="G68"/>
  <c r="E68"/>
  <c r="D68"/>
  <c r="C68"/>
  <c r="B68"/>
  <c r="N67"/>
  <c r="M67"/>
  <c r="L67"/>
  <c r="K67"/>
  <c r="J67"/>
  <c r="I67"/>
  <c r="H67"/>
  <c r="G67"/>
  <c r="E67"/>
  <c r="D67"/>
  <c r="C67"/>
  <c r="B67"/>
  <c r="N66"/>
  <c r="M66"/>
  <c r="L66"/>
  <c r="K66"/>
  <c r="J66"/>
  <c r="I66"/>
  <c r="H66"/>
  <c r="G66"/>
  <c r="E66"/>
  <c r="D66"/>
  <c r="C66"/>
  <c r="B66"/>
  <c r="N65"/>
  <c r="M65"/>
  <c r="L65"/>
  <c r="K65"/>
  <c r="J65"/>
  <c r="I65"/>
  <c r="H65"/>
  <c r="G65"/>
  <c r="E65"/>
  <c r="D65"/>
  <c r="C65"/>
  <c r="B65"/>
  <c r="N64"/>
  <c r="M64"/>
  <c r="L64"/>
  <c r="K64"/>
  <c r="J64"/>
  <c r="I64"/>
  <c r="H64"/>
  <c r="G64"/>
  <c r="E64"/>
  <c r="D64"/>
  <c r="C64"/>
  <c r="B64"/>
  <c r="N63"/>
  <c r="M63"/>
  <c r="L63"/>
  <c r="K63"/>
  <c r="J63"/>
  <c r="I63"/>
  <c r="H63"/>
  <c r="G63"/>
  <c r="E63"/>
  <c r="D63"/>
  <c r="C63"/>
  <c r="B63"/>
  <c r="N62"/>
  <c r="M62"/>
  <c r="L62"/>
  <c r="K62"/>
  <c r="J62"/>
  <c r="I62"/>
  <c r="H62"/>
  <c r="G62"/>
  <c r="E62"/>
  <c r="D62"/>
  <c r="C62"/>
  <c r="B62"/>
  <c r="N61"/>
  <c r="M61"/>
  <c r="L61"/>
  <c r="K61"/>
  <c r="J61"/>
  <c r="I61"/>
  <c r="H61"/>
  <c r="G61"/>
  <c r="E61"/>
  <c r="D61"/>
  <c r="C61"/>
  <c r="B61"/>
  <c r="N60"/>
  <c r="M60"/>
  <c r="L60"/>
  <c r="K60"/>
  <c r="J60"/>
  <c r="I60"/>
  <c r="H60"/>
  <c r="G60"/>
  <c r="E60"/>
  <c r="D60"/>
  <c r="C60"/>
  <c r="B60"/>
  <c r="N59"/>
  <c r="M59"/>
  <c r="L59"/>
  <c r="K59"/>
  <c r="J59"/>
  <c r="I59"/>
  <c r="H59"/>
  <c r="G59"/>
  <c r="E59"/>
  <c r="D59"/>
  <c r="C59"/>
  <c r="B59"/>
  <c r="N58"/>
  <c r="M58"/>
  <c r="L58"/>
  <c r="K58"/>
  <c r="J58"/>
  <c r="I58"/>
  <c r="H58"/>
  <c r="G58"/>
  <c r="E58"/>
  <c r="D58"/>
  <c r="C58"/>
  <c r="B58"/>
  <c r="N57"/>
  <c r="M57"/>
  <c r="L57"/>
  <c r="K57"/>
  <c r="J57"/>
  <c r="I57"/>
  <c r="H57"/>
  <c r="G57"/>
  <c r="E57"/>
  <c r="D57"/>
  <c r="C57"/>
  <c r="B57"/>
  <c r="N56"/>
  <c r="M56"/>
  <c r="L56"/>
  <c r="K56"/>
  <c r="J56"/>
  <c r="I56"/>
  <c r="H56"/>
  <c r="G56"/>
  <c r="E56"/>
  <c r="D56"/>
  <c r="C56"/>
  <c r="B56"/>
  <c r="N55"/>
  <c r="M55"/>
  <c r="L55"/>
  <c r="K55"/>
  <c r="J55"/>
  <c r="I55"/>
  <c r="H55"/>
  <c r="G55"/>
  <c r="E55"/>
  <c r="D55"/>
  <c r="C55"/>
  <c r="B55"/>
  <c r="N54"/>
  <c r="M54"/>
  <c r="M53" s="1"/>
  <c r="L54"/>
  <c r="K54"/>
  <c r="K53" s="1"/>
  <c r="J54"/>
  <c r="I54"/>
  <c r="I53" s="1"/>
  <c r="H54"/>
  <c r="H53" s="1"/>
  <c r="G54"/>
  <c r="G53" s="1"/>
  <c r="E54"/>
  <c r="D54"/>
  <c r="D53" s="1"/>
  <c r="C54"/>
  <c r="C53" s="1"/>
  <c r="B54"/>
  <c r="B53" s="1"/>
  <c r="L53"/>
  <c r="N52"/>
  <c r="M52"/>
  <c r="L52"/>
  <c r="K52"/>
  <c r="J52"/>
  <c r="I52"/>
  <c r="H52"/>
  <c r="G52"/>
  <c r="E52"/>
  <c r="D52"/>
  <c r="C52"/>
  <c r="B52"/>
  <c r="N51"/>
  <c r="M51"/>
  <c r="L51"/>
  <c r="K51"/>
  <c r="J51"/>
  <c r="I51"/>
  <c r="H51"/>
  <c r="G51"/>
  <c r="E51"/>
  <c r="D51"/>
  <c r="C51"/>
  <c r="B51"/>
  <c r="N50"/>
  <c r="M50"/>
  <c r="M49" s="1"/>
  <c r="L50"/>
  <c r="K50"/>
  <c r="K49" s="1"/>
  <c r="J50"/>
  <c r="I50"/>
  <c r="I49" s="1"/>
  <c r="H50"/>
  <c r="G50"/>
  <c r="G49" s="1"/>
  <c r="E50"/>
  <c r="D50"/>
  <c r="C50"/>
  <c r="B50"/>
  <c r="B49" s="1"/>
  <c r="F49"/>
  <c r="D49"/>
  <c r="N47"/>
  <c r="M47"/>
  <c r="L47"/>
  <c r="K47"/>
  <c r="J47"/>
  <c r="I47"/>
  <c r="H47"/>
  <c r="G47"/>
  <c r="E47"/>
  <c r="D47"/>
  <c r="C47"/>
  <c r="B47"/>
  <c r="N46"/>
  <c r="M46"/>
  <c r="L46"/>
  <c r="K46"/>
  <c r="J46"/>
  <c r="I46"/>
  <c r="H46"/>
  <c r="G46"/>
  <c r="E46"/>
  <c r="D46"/>
  <c r="C46"/>
  <c r="B46"/>
  <c r="N45"/>
  <c r="M45"/>
  <c r="L45"/>
  <c r="K45"/>
  <c r="J45"/>
  <c r="I45"/>
  <c r="H45"/>
  <c r="G45"/>
  <c r="E45"/>
  <c r="D45"/>
  <c r="C45"/>
  <c r="B45"/>
  <c r="N44"/>
  <c r="M44"/>
  <c r="L44"/>
  <c r="K44"/>
  <c r="J44"/>
  <c r="I44"/>
  <c r="H44"/>
  <c r="G44"/>
  <c r="E44"/>
  <c r="D44"/>
  <c r="C44"/>
  <c r="B44"/>
  <c r="N43"/>
  <c r="M43"/>
  <c r="L43"/>
  <c r="K43"/>
  <c r="J43"/>
  <c r="I43"/>
  <c r="H43"/>
  <c r="G43"/>
  <c r="E43"/>
  <c r="D43"/>
  <c r="C43"/>
  <c r="B43"/>
  <c r="N42"/>
  <c r="M42"/>
  <c r="L42"/>
  <c r="K42"/>
  <c r="J42"/>
  <c r="I42"/>
  <c r="H42"/>
  <c r="G42"/>
  <c r="E42"/>
  <c r="D42"/>
  <c r="C42"/>
  <c r="B42"/>
  <c r="N41"/>
  <c r="M41"/>
  <c r="L41"/>
  <c r="K41"/>
  <c r="J41"/>
  <c r="I41"/>
  <c r="H41"/>
  <c r="G41"/>
  <c r="E41"/>
  <c r="D41"/>
  <c r="C41"/>
  <c r="B41"/>
  <c r="N40"/>
  <c r="M40"/>
  <c r="L40"/>
  <c r="K40"/>
  <c r="J40"/>
  <c r="I40"/>
  <c r="H40"/>
  <c r="G40"/>
  <c r="E40"/>
  <c r="D40"/>
  <c r="C40"/>
  <c r="B40"/>
  <c r="N39"/>
  <c r="M39"/>
  <c r="L39"/>
  <c r="K39"/>
  <c r="J39"/>
  <c r="I39"/>
  <c r="H39"/>
  <c r="G39"/>
  <c r="E39"/>
  <c r="D39"/>
  <c r="C39"/>
  <c r="B39"/>
  <c r="N38"/>
  <c r="M38"/>
  <c r="L38"/>
  <c r="K38"/>
  <c r="J38"/>
  <c r="I38"/>
  <c r="H38"/>
  <c r="G38"/>
  <c r="E38"/>
  <c r="D38"/>
  <c r="C38"/>
  <c r="B38"/>
  <c r="N37"/>
  <c r="M37"/>
  <c r="L37"/>
  <c r="K37"/>
  <c r="J37"/>
  <c r="I37"/>
  <c r="H37"/>
  <c r="G37"/>
  <c r="F37"/>
  <c r="E37"/>
  <c r="D37"/>
  <c r="C37"/>
  <c r="B37"/>
  <c r="N36"/>
  <c r="M36"/>
  <c r="L36"/>
  <c r="K36"/>
  <c r="J36"/>
  <c r="I36"/>
  <c r="H36"/>
  <c r="G36"/>
  <c r="E36"/>
  <c r="D36"/>
  <c r="C36"/>
  <c r="B36"/>
  <c r="N35"/>
  <c r="M35"/>
  <c r="L35"/>
  <c r="K35"/>
  <c r="J35"/>
  <c r="I35"/>
  <c r="H35"/>
  <c r="G35"/>
  <c r="E35"/>
  <c r="D35"/>
  <c r="C35"/>
  <c r="B35"/>
  <c r="N34"/>
  <c r="M34"/>
  <c r="L34"/>
  <c r="K34"/>
  <c r="J34"/>
  <c r="I34"/>
  <c r="H34"/>
  <c r="G34"/>
  <c r="E34"/>
  <c r="D34"/>
  <c r="C34"/>
  <c r="B34"/>
  <c r="N33"/>
  <c r="M33"/>
  <c r="L33"/>
  <c r="K33"/>
  <c r="J33"/>
  <c r="I33"/>
  <c r="H33"/>
  <c r="G33"/>
  <c r="E33"/>
  <c r="D33"/>
  <c r="C33"/>
  <c r="B33"/>
  <c r="N32"/>
  <c r="M32"/>
  <c r="L32"/>
  <c r="K32"/>
  <c r="J32"/>
  <c r="I32"/>
  <c r="H32"/>
  <c r="G32"/>
  <c r="F32"/>
  <c r="E32"/>
  <c r="D32"/>
  <c r="C32"/>
  <c r="B32"/>
  <c r="N31"/>
  <c r="N30" s="1"/>
  <c r="M31"/>
  <c r="L31"/>
  <c r="K31"/>
  <c r="J31"/>
  <c r="I31"/>
  <c r="H31"/>
  <c r="G31"/>
  <c r="F31"/>
  <c r="F30" s="1"/>
  <c r="F100" s="1"/>
  <c r="E31"/>
  <c r="D31"/>
  <c r="C31"/>
  <c r="B31"/>
  <c r="J30"/>
  <c r="B30"/>
  <c r="N29"/>
  <c r="M29"/>
  <c r="L29"/>
  <c r="K29"/>
  <c r="J29"/>
  <c r="I29"/>
  <c r="H29"/>
  <c r="G29"/>
  <c r="E29"/>
  <c r="D29"/>
  <c r="C29"/>
  <c r="B29"/>
  <c r="O29" s="1"/>
  <c r="N28"/>
  <c r="M28"/>
  <c r="L28"/>
  <c r="K28"/>
  <c r="J28"/>
  <c r="I28"/>
  <c r="H28"/>
  <c r="G28"/>
  <c r="E28"/>
  <c r="D28"/>
  <c r="C28"/>
  <c r="B28"/>
  <c r="O28" s="1"/>
  <c r="N27"/>
  <c r="N26" s="1"/>
  <c r="M27"/>
  <c r="M26" s="1"/>
  <c r="L27"/>
  <c r="L26" s="1"/>
  <c r="K27"/>
  <c r="K26" s="1"/>
  <c r="J27"/>
  <c r="J26" s="1"/>
  <c r="I27"/>
  <c r="I26" s="1"/>
  <c r="H27"/>
  <c r="H26" s="1"/>
  <c r="G27"/>
  <c r="G26" s="1"/>
  <c r="E27"/>
  <c r="E26" s="1"/>
  <c r="D27"/>
  <c r="D26" s="1"/>
  <c r="C27"/>
  <c r="C26" s="1"/>
  <c r="B27"/>
  <c r="B26" s="1"/>
  <c r="N25"/>
  <c r="M25"/>
  <c r="L25"/>
  <c r="K25"/>
  <c r="J25"/>
  <c r="I25"/>
  <c r="H25"/>
  <c r="G25"/>
  <c r="E25"/>
  <c r="D25"/>
  <c r="C25"/>
  <c r="B25"/>
  <c r="N24"/>
  <c r="M24"/>
  <c r="L24"/>
  <c r="K24"/>
  <c r="J24"/>
  <c r="I24"/>
  <c r="H24"/>
  <c r="G24"/>
  <c r="E24"/>
  <c r="D24"/>
  <c r="C24"/>
  <c r="B24"/>
  <c r="N23"/>
  <c r="M23"/>
  <c r="L23"/>
  <c r="K23"/>
  <c r="J23"/>
  <c r="I23"/>
  <c r="H23"/>
  <c r="G23"/>
  <c r="E23"/>
  <c r="D23"/>
  <c r="C23"/>
  <c r="B23"/>
  <c r="N22"/>
  <c r="M22"/>
  <c r="L22"/>
  <c r="K22"/>
  <c r="J22"/>
  <c r="I22"/>
  <c r="H22"/>
  <c r="G22"/>
  <c r="E22"/>
  <c r="D22"/>
  <c r="C22"/>
  <c r="B22"/>
  <c r="N21"/>
  <c r="M21"/>
  <c r="M20" s="1"/>
  <c r="L21"/>
  <c r="L20" s="1"/>
  <c r="K21"/>
  <c r="K20" s="1"/>
  <c r="J21"/>
  <c r="J20" s="1"/>
  <c r="I21"/>
  <c r="I20" s="1"/>
  <c r="H21"/>
  <c r="H20" s="1"/>
  <c r="G21"/>
  <c r="G20" s="1"/>
  <c r="E21"/>
  <c r="D21"/>
  <c r="D20" s="1"/>
  <c r="C21"/>
  <c r="C20" s="1"/>
  <c r="B21"/>
  <c r="B20" s="1"/>
  <c r="N20"/>
  <c r="E20"/>
  <c r="N19"/>
  <c r="M19"/>
  <c r="L19"/>
  <c r="K19"/>
  <c r="J19"/>
  <c r="I19"/>
  <c r="H19"/>
  <c r="G19"/>
  <c r="E19"/>
  <c r="D19"/>
  <c r="C19"/>
  <c r="B19"/>
  <c r="N18"/>
  <c r="M18"/>
  <c r="L18"/>
  <c r="K18"/>
  <c r="J18"/>
  <c r="I18"/>
  <c r="H18"/>
  <c r="G18"/>
  <c r="E18"/>
  <c r="D18"/>
  <c r="C18"/>
  <c r="B18"/>
  <c r="N17"/>
  <c r="M17"/>
  <c r="L17"/>
  <c r="K17"/>
  <c r="J17"/>
  <c r="I17"/>
  <c r="H17"/>
  <c r="G17"/>
  <c r="E17"/>
  <c r="D17"/>
  <c r="C17"/>
  <c r="B17"/>
  <c r="N16"/>
  <c r="M16"/>
  <c r="L16"/>
  <c r="K16"/>
  <c r="J16"/>
  <c r="I16"/>
  <c r="H16"/>
  <c r="G16"/>
  <c r="E16"/>
  <c r="D16"/>
  <c r="C16"/>
  <c r="B16"/>
  <c r="N15"/>
  <c r="M15"/>
  <c r="L15"/>
  <c r="K15"/>
  <c r="J15"/>
  <c r="I15"/>
  <c r="H15"/>
  <c r="G15"/>
  <c r="E15"/>
  <c r="D15"/>
  <c r="C15"/>
  <c r="B15"/>
  <c r="N14"/>
  <c r="M14"/>
  <c r="L14"/>
  <c r="K14"/>
  <c r="J14"/>
  <c r="I14"/>
  <c r="H14"/>
  <c r="G14"/>
  <c r="E14"/>
  <c r="D14"/>
  <c r="C14"/>
  <c r="B14"/>
  <c r="N13"/>
  <c r="M13"/>
  <c r="M12" s="1"/>
  <c r="L13"/>
  <c r="L12" s="1"/>
  <c r="K13"/>
  <c r="K12" s="1"/>
  <c r="J13"/>
  <c r="I13"/>
  <c r="I12" s="1"/>
  <c r="H13"/>
  <c r="H12" s="1"/>
  <c r="G13"/>
  <c r="G12" s="1"/>
  <c r="E13"/>
  <c r="D13"/>
  <c r="D12" s="1"/>
  <c r="C13"/>
  <c r="C12" s="1"/>
  <c r="B13"/>
  <c r="B12" s="1"/>
  <c r="N12"/>
  <c r="J12"/>
  <c r="E12"/>
  <c r="N11"/>
  <c r="M11"/>
  <c r="L11"/>
  <c r="K11"/>
  <c r="J11"/>
  <c r="I11"/>
  <c r="H11"/>
  <c r="G11"/>
  <c r="E11"/>
  <c r="D11"/>
  <c r="C11"/>
  <c r="B11"/>
  <c r="N10"/>
  <c r="M10"/>
  <c r="L10"/>
  <c r="K10"/>
  <c r="J10"/>
  <c r="I10"/>
  <c r="H10"/>
  <c r="G10"/>
  <c r="E10"/>
  <c r="D10"/>
  <c r="C10"/>
  <c r="B10"/>
  <c r="N9"/>
  <c r="M9"/>
  <c r="L9"/>
  <c r="K9"/>
  <c r="J9"/>
  <c r="I9"/>
  <c r="H9"/>
  <c r="G9"/>
  <c r="E9"/>
  <c r="D9"/>
  <c r="C9"/>
  <c r="B9"/>
  <c r="N8"/>
  <c r="M8"/>
  <c r="L8"/>
  <c r="K8"/>
  <c r="J8"/>
  <c r="I8"/>
  <c r="H8"/>
  <c r="G8"/>
  <c r="E8"/>
  <c r="D8"/>
  <c r="C8"/>
  <c r="B8"/>
  <c r="N7"/>
  <c r="M7"/>
  <c r="L7"/>
  <c r="K7"/>
  <c r="J7"/>
  <c r="I7"/>
  <c r="H7"/>
  <c r="G7"/>
  <c r="E7"/>
  <c r="D7"/>
  <c r="C7"/>
  <c r="B7"/>
  <c r="N6"/>
  <c r="M6"/>
  <c r="L6"/>
  <c r="K6"/>
  <c r="J6"/>
  <c r="I6"/>
  <c r="H6"/>
  <c r="G6"/>
  <c r="E6"/>
  <c r="D6"/>
  <c r="C6"/>
  <c r="B6"/>
  <c r="A3"/>
  <c r="A1"/>
  <c r="G98" i="5"/>
  <c r="F98"/>
  <c r="E98"/>
  <c r="D98"/>
  <c r="C98"/>
  <c r="B98"/>
  <c r="G97"/>
  <c r="F97"/>
  <c r="E97"/>
  <c r="D97"/>
  <c r="C97"/>
  <c r="B97"/>
  <c r="G96"/>
  <c r="F96"/>
  <c r="E96"/>
  <c r="D96"/>
  <c r="C96"/>
  <c r="B96"/>
  <c r="G95"/>
  <c r="F95"/>
  <c r="E95"/>
  <c r="D95"/>
  <c r="C95"/>
  <c r="B95"/>
  <c r="G94"/>
  <c r="F94"/>
  <c r="E94"/>
  <c r="D94"/>
  <c r="C94"/>
  <c r="B94"/>
  <c r="G92"/>
  <c r="E92"/>
  <c r="G91"/>
  <c r="E91"/>
  <c r="E90" s="1"/>
  <c r="D91"/>
  <c r="F90"/>
  <c r="C90"/>
  <c r="B90"/>
  <c r="G89"/>
  <c r="F89"/>
  <c r="E89"/>
  <c r="D89"/>
  <c r="C89"/>
  <c r="B89"/>
  <c r="G88"/>
  <c r="F88"/>
  <c r="E88"/>
  <c r="D88"/>
  <c r="C88"/>
  <c r="B88"/>
  <c r="G87"/>
  <c r="F87"/>
  <c r="E87"/>
  <c r="D87"/>
  <c r="C87"/>
  <c r="B87"/>
  <c r="G86"/>
  <c r="F86"/>
  <c r="E86"/>
  <c r="D86"/>
  <c r="C86"/>
  <c r="B86"/>
  <c r="G85"/>
  <c r="F85"/>
  <c r="E85"/>
  <c r="D85"/>
  <c r="C85"/>
  <c r="B85"/>
  <c r="G84"/>
  <c r="F84"/>
  <c r="E84"/>
  <c r="D84"/>
  <c r="C84"/>
  <c r="B84"/>
  <c r="G83"/>
  <c r="F83"/>
  <c r="E83"/>
  <c r="D83"/>
  <c r="C83"/>
  <c r="B83"/>
  <c r="G82"/>
  <c r="F82"/>
  <c r="E82"/>
  <c r="D82"/>
  <c r="C82"/>
  <c r="B82"/>
  <c r="G81"/>
  <c r="F81"/>
  <c r="E81"/>
  <c r="D81"/>
  <c r="C81"/>
  <c r="B81"/>
  <c r="G80"/>
  <c r="F80"/>
  <c r="E80"/>
  <c r="D80"/>
  <c r="C80"/>
  <c r="B80"/>
  <c r="G79"/>
  <c r="F79"/>
  <c r="E79"/>
  <c r="D79"/>
  <c r="C79"/>
  <c r="B79"/>
  <c r="G78"/>
  <c r="F78"/>
  <c r="E78"/>
  <c r="D78"/>
  <c r="C78"/>
  <c r="B78"/>
  <c r="G77"/>
  <c r="F77"/>
  <c r="E77"/>
  <c r="D77"/>
  <c r="C77"/>
  <c r="B77"/>
  <c r="G76"/>
  <c r="F76"/>
  <c r="E76"/>
  <c r="D76"/>
  <c r="C76"/>
  <c r="B76"/>
  <c r="G75"/>
  <c r="F75"/>
  <c r="E75"/>
  <c r="D75"/>
  <c r="C75"/>
  <c r="B75"/>
  <c r="G74"/>
  <c r="F74"/>
  <c r="E74"/>
  <c r="D74"/>
  <c r="C74"/>
  <c r="B74"/>
  <c r="G73"/>
  <c r="F73"/>
  <c r="E73"/>
  <c r="D73"/>
  <c r="C73"/>
  <c r="B73"/>
  <c r="G72"/>
  <c r="F72"/>
  <c r="E72"/>
  <c r="D72"/>
  <c r="C72"/>
  <c r="B72"/>
  <c r="G71"/>
  <c r="F71"/>
  <c r="E71"/>
  <c r="D71"/>
  <c r="C71"/>
  <c r="B71"/>
  <c r="G70"/>
  <c r="F70"/>
  <c r="E70"/>
  <c r="D70"/>
  <c r="C70"/>
  <c r="B70"/>
  <c r="G69"/>
  <c r="F69"/>
  <c r="E69"/>
  <c r="D69"/>
  <c r="C69"/>
  <c r="B69"/>
  <c r="G68"/>
  <c r="F68"/>
  <c r="E68"/>
  <c r="D68"/>
  <c r="C68"/>
  <c r="B68"/>
  <c r="G67"/>
  <c r="F67"/>
  <c r="E67"/>
  <c r="D67"/>
  <c r="C67"/>
  <c r="B67"/>
  <c r="G66"/>
  <c r="F66"/>
  <c r="E66"/>
  <c r="D66"/>
  <c r="C66"/>
  <c r="B66"/>
  <c r="G65"/>
  <c r="F65"/>
  <c r="E65"/>
  <c r="D65"/>
  <c r="C65"/>
  <c r="B65"/>
  <c r="G64"/>
  <c r="F64"/>
  <c r="E64"/>
  <c r="D64"/>
  <c r="C64"/>
  <c r="B64"/>
  <c r="G63"/>
  <c r="F63"/>
  <c r="E63"/>
  <c r="D63"/>
  <c r="C63"/>
  <c r="B63"/>
  <c r="G62"/>
  <c r="F62"/>
  <c r="E62"/>
  <c r="D62"/>
  <c r="C62"/>
  <c r="B62"/>
  <c r="G61"/>
  <c r="F61"/>
  <c r="E61"/>
  <c r="D61"/>
  <c r="C61"/>
  <c r="B61"/>
  <c r="G60"/>
  <c r="F60"/>
  <c r="E60"/>
  <c r="D60"/>
  <c r="C60"/>
  <c r="B60"/>
  <c r="G59"/>
  <c r="F59"/>
  <c r="E59"/>
  <c r="D59"/>
  <c r="C59"/>
  <c r="B59"/>
  <c r="G58"/>
  <c r="F58"/>
  <c r="E58"/>
  <c r="D58"/>
  <c r="C58"/>
  <c r="B58"/>
  <c r="G57"/>
  <c r="E57"/>
  <c r="G56"/>
  <c r="F56"/>
  <c r="E56"/>
  <c r="D56"/>
  <c r="C56"/>
  <c r="B56"/>
  <c r="G55"/>
  <c r="F55"/>
  <c r="E55"/>
  <c r="D55"/>
  <c r="C55"/>
  <c r="B55"/>
  <c r="G54"/>
  <c r="F54"/>
  <c r="E54"/>
  <c r="D54"/>
  <c r="C54"/>
  <c r="B54"/>
  <c r="G53"/>
  <c r="F53"/>
  <c r="E53"/>
  <c r="D53"/>
  <c r="C53"/>
  <c r="B53"/>
  <c r="G52"/>
  <c r="F52"/>
  <c r="E52"/>
  <c r="D52"/>
  <c r="C52"/>
  <c r="B52"/>
  <c r="G51"/>
  <c r="F51"/>
  <c r="E51"/>
  <c r="D51"/>
  <c r="C51"/>
  <c r="B51"/>
  <c r="G50"/>
  <c r="F50"/>
  <c r="E50"/>
  <c r="D50"/>
  <c r="C50"/>
  <c r="B50"/>
  <c r="C49"/>
  <c r="G47"/>
  <c r="F47"/>
  <c r="E47"/>
  <c r="D47"/>
  <c r="C47"/>
  <c r="B47"/>
  <c r="G46"/>
  <c r="F46"/>
  <c r="E46"/>
  <c r="D46"/>
  <c r="C46"/>
  <c r="B46"/>
  <c r="G45"/>
  <c r="F45"/>
  <c r="E45"/>
  <c r="D45"/>
  <c r="C45"/>
  <c r="B45"/>
  <c r="G44"/>
  <c r="F44"/>
  <c r="E44"/>
  <c r="D44"/>
  <c r="C44"/>
  <c r="B44"/>
  <c r="G43"/>
  <c r="F43"/>
  <c r="E43"/>
  <c r="D43"/>
  <c r="C43"/>
  <c r="B43"/>
  <c r="G42"/>
  <c r="F42"/>
  <c r="E42"/>
  <c r="D42"/>
  <c r="C42"/>
  <c r="B42"/>
  <c r="G41"/>
  <c r="F41"/>
  <c r="E41"/>
  <c r="D41"/>
  <c r="C41"/>
  <c r="B41"/>
  <c r="G40"/>
  <c r="F40"/>
  <c r="E40"/>
  <c r="D40"/>
  <c r="C40"/>
  <c r="B40"/>
  <c r="G39"/>
  <c r="F39"/>
  <c r="E39"/>
  <c r="D39"/>
  <c r="C39"/>
  <c r="B39"/>
  <c r="G38"/>
  <c r="F38"/>
  <c r="E38"/>
  <c r="D38"/>
  <c r="C38"/>
  <c r="B38"/>
  <c r="G37"/>
  <c r="F37"/>
  <c r="E37"/>
  <c r="D37"/>
  <c r="C37"/>
  <c r="B37"/>
  <c r="G36"/>
  <c r="F36"/>
  <c r="E36"/>
  <c r="D36"/>
  <c r="C36"/>
  <c r="B36"/>
  <c r="G35"/>
  <c r="F35"/>
  <c r="E35"/>
  <c r="D35"/>
  <c r="C35"/>
  <c r="B35"/>
  <c r="G34"/>
  <c r="F34"/>
  <c r="E34"/>
  <c r="D34"/>
  <c r="C34"/>
  <c r="B34"/>
  <c r="G33"/>
  <c r="F33"/>
  <c r="E33"/>
  <c r="D33"/>
  <c r="C33"/>
  <c r="B33"/>
  <c r="G32"/>
  <c r="F32"/>
  <c r="E32"/>
  <c r="D32"/>
  <c r="C32"/>
  <c r="B32"/>
  <c r="G31"/>
  <c r="F31"/>
  <c r="F30" s="1"/>
  <c r="E31"/>
  <c r="E30" s="1"/>
  <c r="D31"/>
  <c r="D30" s="1"/>
  <c r="C31"/>
  <c r="B31"/>
  <c r="B30" s="1"/>
  <c r="G30"/>
  <c r="C30"/>
  <c r="G29"/>
  <c r="F29"/>
  <c r="E29"/>
  <c r="D29"/>
  <c r="C29"/>
  <c r="B29"/>
  <c r="H29" s="1"/>
  <c r="G28"/>
  <c r="F28"/>
  <c r="E28"/>
  <c r="D28"/>
  <c r="C28"/>
  <c r="B28"/>
  <c r="H28" s="1"/>
  <c r="G27"/>
  <c r="F27"/>
  <c r="F26" s="1"/>
  <c r="E27"/>
  <c r="D27"/>
  <c r="D26" s="1"/>
  <c r="C27"/>
  <c r="B27"/>
  <c r="B26" s="1"/>
  <c r="G26"/>
  <c r="E26"/>
  <c r="C26"/>
  <c r="G25"/>
  <c r="F25"/>
  <c r="E25"/>
  <c r="D25"/>
  <c r="C25"/>
  <c r="B25"/>
  <c r="G24"/>
  <c r="F24"/>
  <c r="E24"/>
  <c r="D24"/>
  <c r="C24"/>
  <c r="B24"/>
  <c r="G23"/>
  <c r="E23"/>
  <c r="G22"/>
  <c r="F22"/>
  <c r="E22"/>
  <c r="D22"/>
  <c r="C22"/>
  <c r="B22"/>
  <c r="G21"/>
  <c r="F21"/>
  <c r="E21"/>
  <c r="D21"/>
  <c r="C21"/>
  <c r="B21"/>
  <c r="G20"/>
  <c r="F20"/>
  <c r="E20"/>
  <c r="D20"/>
  <c r="C20"/>
  <c r="B20"/>
  <c r="G19"/>
  <c r="F19"/>
  <c r="E19"/>
  <c r="D19"/>
  <c r="C19"/>
  <c r="B19"/>
  <c r="G18"/>
  <c r="F18"/>
  <c r="E18"/>
  <c r="D18"/>
  <c r="C18"/>
  <c r="B18"/>
  <c r="G17"/>
  <c r="F17"/>
  <c r="E17"/>
  <c r="D17"/>
  <c r="C17"/>
  <c r="B17"/>
  <c r="G16"/>
  <c r="F16"/>
  <c r="E16"/>
  <c r="D16"/>
  <c r="C16"/>
  <c r="B16"/>
  <c r="G15"/>
  <c r="F15"/>
  <c r="E15"/>
  <c r="D15"/>
  <c r="C15"/>
  <c r="B15"/>
  <c r="G14"/>
  <c r="F14"/>
  <c r="E14"/>
  <c r="D14"/>
  <c r="C14"/>
  <c r="B14"/>
  <c r="G13"/>
  <c r="F13"/>
  <c r="E13"/>
  <c r="E12" s="1"/>
  <c r="D13"/>
  <c r="C13"/>
  <c r="C12" s="1"/>
  <c r="B13"/>
  <c r="F12"/>
  <c r="D12"/>
  <c r="B12"/>
  <c r="G11"/>
  <c r="F11"/>
  <c r="E11"/>
  <c r="D11"/>
  <c r="C11"/>
  <c r="B11"/>
  <c r="G10"/>
  <c r="F10"/>
  <c r="E10"/>
  <c r="D10"/>
  <c r="C10"/>
  <c r="B10"/>
  <c r="G9"/>
  <c r="F9"/>
  <c r="E9"/>
  <c r="D9"/>
  <c r="C9"/>
  <c r="B9"/>
  <c r="G8"/>
  <c r="F8"/>
  <c r="E8"/>
  <c r="D8"/>
  <c r="C8"/>
  <c r="B8"/>
  <c r="G7"/>
  <c r="F7"/>
  <c r="E7"/>
  <c r="D7"/>
  <c r="C7"/>
  <c r="B7"/>
  <c r="G6"/>
  <c r="F6"/>
  <c r="E6"/>
  <c r="D6"/>
  <c r="C6"/>
  <c r="B6"/>
  <c r="A3"/>
  <c r="A1"/>
  <c r="G99" i="4"/>
  <c r="E99"/>
  <c r="C99"/>
  <c r="B99"/>
  <c r="H98"/>
  <c r="F98"/>
  <c r="E98"/>
  <c r="C98"/>
  <c r="B98"/>
  <c r="H97"/>
  <c r="F97"/>
  <c r="E97"/>
  <c r="E95" s="1"/>
  <c r="C97"/>
  <c r="B97"/>
  <c r="H96"/>
  <c r="F96"/>
  <c r="E96"/>
  <c r="C96"/>
  <c r="C95" s="1"/>
  <c r="B96"/>
  <c r="H95"/>
  <c r="G95"/>
  <c r="F95"/>
  <c r="H94"/>
  <c r="F94"/>
  <c r="E94"/>
  <c r="C94"/>
  <c r="D94" s="1"/>
  <c r="E93"/>
  <c r="C93"/>
  <c r="C91" s="1"/>
  <c r="B93"/>
  <c r="H92"/>
  <c r="H91" s="1"/>
  <c r="G92"/>
  <c r="E92"/>
  <c r="C92"/>
  <c r="B92"/>
  <c r="G91"/>
  <c r="F91"/>
  <c r="H90"/>
  <c r="F90"/>
  <c r="E90"/>
  <c r="C90"/>
  <c r="B90"/>
  <c r="H89"/>
  <c r="F89"/>
  <c r="E89"/>
  <c r="C89"/>
  <c r="B89"/>
  <c r="H88"/>
  <c r="F88"/>
  <c r="E88"/>
  <c r="C88"/>
  <c r="B88"/>
  <c r="H87"/>
  <c r="F87"/>
  <c r="E87"/>
  <c r="C87"/>
  <c r="B87"/>
  <c r="H86"/>
  <c r="F86"/>
  <c r="E86"/>
  <c r="C86"/>
  <c r="B86"/>
  <c r="H85"/>
  <c r="F85"/>
  <c r="E85"/>
  <c r="C85"/>
  <c r="B85"/>
  <c r="H84"/>
  <c r="F84"/>
  <c r="E84"/>
  <c r="C84"/>
  <c r="B84"/>
  <c r="H83"/>
  <c r="F83"/>
  <c r="E83"/>
  <c r="C83"/>
  <c r="B83"/>
  <c r="H82"/>
  <c r="F82"/>
  <c r="E82"/>
  <c r="C82"/>
  <c r="B82"/>
  <c r="H81"/>
  <c r="F81"/>
  <c r="E81"/>
  <c r="C81"/>
  <c r="B81"/>
  <c r="H80"/>
  <c r="F80"/>
  <c r="E80"/>
  <c r="C80"/>
  <c r="B80"/>
  <c r="H79"/>
  <c r="F79"/>
  <c r="E79"/>
  <c r="C79"/>
  <c r="B79"/>
  <c r="H78"/>
  <c r="F78"/>
  <c r="E78"/>
  <c r="C78"/>
  <c r="B78"/>
  <c r="H77"/>
  <c r="F77"/>
  <c r="E77"/>
  <c r="C77"/>
  <c r="B77"/>
  <c r="H76"/>
  <c r="F76"/>
  <c r="E76"/>
  <c r="C76"/>
  <c r="B76"/>
  <c r="H75"/>
  <c r="F75"/>
  <c r="E75"/>
  <c r="C75"/>
  <c r="B75"/>
  <c r="H74"/>
  <c r="F74"/>
  <c r="E74"/>
  <c r="C74"/>
  <c r="B74"/>
  <c r="H73"/>
  <c r="F73"/>
  <c r="E73"/>
  <c r="C73"/>
  <c r="B73"/>
  <c r="H72"/>
  <c r="F72"/>
  <c r="E72"/>
  <c r="C72"/>
  <c r="B72"/>
  <c r="H71"/>
  <c r="G71"/>
  <c r="G70" s="1"/>
  <c r="F71"/>
  <c r="F70" s="1"/>
  <c r="E71"/>
  <c r="C71"/>
  <c r="C70" s="1"/>
  <c r="B71"/>
  <c r="H69"/>
  <c r="F69"/>
  <c r="E69"/>
  <c r="C69"/>
  <c r="B69"/>
  <c r="H68"/>
  <c r="F68"/>
  <c r="E68"/>
  <c r="C68"/>
  <c r="B68"/>
  <c r="H67"/>
  <c r="F67"/>
  <c r="E67"/>
  <c r="C67"/>
  <c r="B67"/>
  <c r="H66"/>
  <c r="F66"/>
  <c r="E66"/>
  <c r="C66"/>
  <c r="B66"/>
  <c r="H65"/>
  <c r="F65"/>
  <c r="E65"/>
  <c r="C65"/>
  <c r="B65"/>
  <c r="H64"/>
  <c r="F64"/>
  <c r="E64"/>
  <c r="C64"/>
  <c r="B64"/>
  <c r="H63"/>
  <c r="F63"/>
  <c r="E63"/>
  <c r="C63"/>
  <c r="B63"/>
  <c r="H62"/>
  <c r="F62"/>
  <c r="E62"/>
  <c r="C62"/>
  <c r="B62"/>
  <c r="H61"/>
  <c r="F61"/>
  <c r="E61"/>
  <c r="C61"/>
  <c r="B61"/>
  <c r="H60"/>
  <c r="F60"/>
  <c r="E60"/>
  <c r="C60"/>
  <c r="B60"/>
  <c r="H59"/>
  <c r="F59"/>
  <c r="E59"/>
  <c r="C59"/>
  <c r="B59"/>
  <c r="E58"/>
  <c r="C58"/>
  <c r="B58"/>
  <c r="H57"/>
  <c r="F57"/>
  <c r="E57"/>
  <c r="C57"/>
  <c r="B57"/>
  <c r="H56"/>
  <c r="F56"/>
  <c r="E56"/>
  <c r="C56"/>
  <c r="B56"/>
  <c r="H55"/>
  <c r="F55"/>
  <c r="E55"/>
  <c r="C55"/>
  <c r="B55"/>
  <c r="H54"/>
  <c r="G54"/>
  <c r="E54"/>
  <c r="C54"/>
  <c r="H53"/>
  <c r="F53"/>
  <c r="E53"/>
  <c r="C53"/>
  <c r="B53"/>
  <c r="H52"/>
  <c r="F52"/>
  <c r="E52"/>
  <c r="C52"/>
  <c r="B52"/>
  <c r="H51"/>
  <c r="F51"/>
  <c r="E51"/>
  <c r="C51"/>
  <c r="B51"/>
  <c r="I49"/>
  <c r="H48"/>
  <c r="F48"/>
  <c r="E48"/>
  <c r="C48"/>
  <c r="B48"/>
  <c r="H47"/>
  <c r="F47"/>
  <c r="E47"/>
  <c r="C47"/>
  <c r="B47"/>
  <c r="H46"/>
  <c r="F46"/>
  <c r="E46"/>
  <c r="C46"/>
  <c r="B46"/>
  <c r="H45"/>
  <c r="F45"/>
  <c r="E45"/>
  <c r="C45"/>
  <c r="B45"/>
  <c r="H44"/>
  <c r="F44"/>
  <c r="E44"/>
  <c r="C44"/>
  <c r="B44"/>
  <c r="H43"/>
  <c r="F43"/>
  <c r="E43"/>
  <c r="C43"/>
  <c r="B43"/>
  <c r="H42"/>
  <c r="F42"/>
  <c r="E42"/>
  <c r="C42"/>
  <c r="B42"/>
  <c r="H41"/>
  <c r="G41"/>
  <c r="F41"/>
  <c r="E41"/>
  <c r="C41"/>
  <c r="B41"/>
  <c r="H40"/>
  <c r="F40"/>
  <c r="E40"/>
  <c r="C40"/>
  <c r="B40"/>
  <c r="H39"/>
  <c r="G39"/>
  <c r="F39"/>
  <c r="E39"/>
  <c r="C39"/>
  <c r="B39"/>
  <c r="H38"/>
  <c r="G38"/>
  <c r="F38"/>
  <c r="E38"/>
  <c r="C38"/>
  <c r="B38"/>
  <c r="H37"/>
  <c r="F37"/>
  <c r="E37"/>
  <c r="C37"/>
  <c r="B37"/>
  <c r="H36"/>
  <c r="F36"/>
  <c r="E36"/>
  <c r="C36"/>
  <c r="B36"/>
  <c r="H35"/>
  <c r="F35"/>
  <c r="E35"/>
  <c r="C35"/>
  <c r="B35"/>
  <c r="H34"/>
  <c r="F34"/>
  <c r="E34"/>
  <c r="C34"/>
  <c r="B34"/>
  <c r="H33"/>
  <c r="G33"/>
  <c r="F33"/>
  <c r="E33"/>
  <c r="C33"/>
  <c r="B33"/>
  <c r="H32"/>
  <c r="G32"/>
  <c r="F32"/>
  <c r="E32"/>
  <c r="C32"/>
  <c r="B32"/>
  <c r="H31"/>
  <c r="G31"/>
  <c r="F31"/>
  <c r="E31"/>
  <c r="C31"/>
  <c r="B31"/>
  <c r="H30"/>
  <c r="G30"/>
  <c r="F30"/>
  <c r="E30"/>
  <c r="C30"/>
  <c r="B30"/>
  <c r="H29"/>
  <c r="F29"/>
  <c r="E29"/>
  <c r="C29"/>
  <c r="B29"/>
  <c r="H28"/>
  <c r="F28"/>
  <c r="E28"/>
  <c r="C28"/>
  <c r="B28"/>
  <c r="H27"/>
  <c r="G27"/>
  <c r="F27"/>
  <c r="H26"/>
  <c r="G26"/>
  <c r="F26"/>
  <c r="E26"/>
  <c r="C26"/>
  <c r="B26"/>
  <c r="H25"/>
  <c r="G25"/>
  <c r="F25"/>
  <c r="E25"/>
  <c r="C25"/>
  <c r="B25"/>
  <c r="G24"/>
  <c r="E24"/>
  <c r="C24"/>
  <c r="B24"/>
  <c r="H23"/>
  <c r="G23"/>
  <c r="F23"/>
  <c r="E23"/>
  <c r="C23"/>
  <c r="B23"/>
  <c r="H22"/>
  <c r="G22"/>
  <c r="F22"/>
  <c r="E22"/>
  <c r="C22"/>
  <c r="B22"/>
  <c r="H21"/>
  <c r="G21"/>
  <c r="F21"/>
  <c r="E21"/>
  <c r="C21"/>
  <c r="B21"/>
  <c r="H20"/>
  <c r="G20"/>
  <c r="F20"/>
  <c r="E20"/>
  <c r="C20"/>
  <c r="B20"/>
  <c r="H19"/>
  <c r="G19"/>
  <c r="F19"/>
  <c r="E19"/>
  <c r="C19"/>
  <c r="B19"/>
  <c r="H18"/>
  <c r="F18"/>
  <c r="E18"/>
  <c r="C18"/>
  <c r="B18"/>
  <c r="H17"/>
  <c r="F17"/>
  <c r="E17"/>
  <c r="C17"/>
  <c r="B17"/>
  <c r="H16"/>
  <c r="G16"/>
  <c r="F16"/>
  <c r="E16"/>
  <c r="C16"/>
  <c r="B16"/>
  <c r="H15"/>
  <c r="G15"/>
  <c r="F15"/>
  <c r="E15"/>
  <c r="C15"/>
  <c r="B15"/>
  <c r="H14"/>
  <c r="G14"/>
  <c r="F14"/>
  <c r="E14"/>
  <c r="C14"/>
  <c r="B14"/>
  <c r="H13"/>
  <c r="G13"/>
  <c r="F13"/>
  <c r="E13"/>
  <c r="C13"/>
  <c r="B13"/>
  <c r="H12"/>
  <c r="F12"/>
  <c r="E12"/>
  <c r="C12"/>
  <c r="B12"/>
  <c r="D12" s="1"/>
  <c r="I12" s="1"/>
  <c r="H11"/>
  <c r="G11"/>
  <c r="F11"/>
  <c r="E11"/>
  <c r="C11"/>
  <c r="B11"/>
  <c r="H10"/>
  <c r="G10"/>
  <c r="F10"/>
  <c r="E10"/>
  <c r="C10"/>
  <c r="B10"/>
  <c r="H9"/>
  <c r="G9"/>
  <c r="F9"/>
  <c r="E9"/>
  <c r="C9"/>
  <c r="B9"/>
  <c r="H8"/>
  <c r="G8"/>
  <c r="F8"/>
  <c r="E8"/>
  <c r="C8"/>
  <c r="B8"/>
  <c r="H7"/>
  <c r="G7"/>
  <c r="F7"/>
  <c r="E7"/>
  <c r="C7"/>
  <c r="B7"/>
  <c r="B27" l="1"/>
  <c r="D35"/>
  <c r="I35" s="1"/>
  <c r="D42"/>
  <c r="I42" s="1"/>
  <c r="D44"/>
  <c r="I44" s="1"/>
  <c r="D46"/>
  <c r="I46" s="1"/>
  <c r="E70"/>
  <c r="D75"/>
  <c r="I75" s="1"/>
  <c r="D77"/>
  <c r="I77" s="1"/>
  <c r="D81"/>
  <c r="I81" s="1"/>
  <c r="D83"/>
  <c r="I83" s="1"/>
  <c r="D85"/>
  <c r="I85" s="1"/>
  <c r="C30" i="6"/>
  <c r="E30"/>
  <c r="G30"/>
  <c r="I30"/>
  <c r="K30"/>
  <c r="M30"/>
  <c r="O32"/>
  <c r="D30"/>
  <c r="H30"/>
  <c r="L30"/>
  <c r="O38"/>
  <c r="O40"/>
  <c r="O41"/>
  <c r="O42"/>
  <c r="O44"/>
  <c r="O45"/>
  <c r="O46"/>
  <c r="O52"/>
  <c r="G52" i="7"/>
  <c r="X52" s="1"/>
  <c r="G148"/>
  <c r="X148" s="1"/>
  <c r="E212"/>
  <c r="G50" i="4"/>
  <c r="C52" i="7"/>
  <c r="K100"/>
  <c r="K101"/>
  <c r="AB101" s="1"/>
  <c r="K102"/>
  <c r="AB102" s="1"/>
  <c r="K103"/>
  <c r="AB103" s="1"/>
  <c r="B111"/>
  <c r="D20" i="4"/>
  <c r="I20" s="1"/>
  <c r="D22"/>
  <c r="D24"/>
  <c r="I24" s="1"/>
  <c r="D26"/>
  <c r="I26" s="1"/>
  <c r="D28"/>
  <c r="D30"/>
  <c r="I30" s="1"/>
  <c r="D32"/>
  <c r="D34"/>
  <c r="I34" s="1"/>
  <c r="D36"/>
  <c r="I36" s="1"/>
  <c r="D39"/>
  <c r="I39" s="1"/>
  <c r="D43"/>
  <c r="I43" s="1"/>
  <c r="D45"/>
  <c r="I45" s="1"/>
  <c r="D47"/>
  <c r="I47" s="1"/>
  <c r="I97" i="7"/>
  <c r="D99"/>
  <c r="D111"/>
  <c r="I148"/>
  <c r="Z148" s="1"/>
  <c r="I152"/>
  <c r="Z152" s="1"/>
  <c r="K173"/>
  <c r="AB173" s="1"/>
  <c r="K174"/>
  <c r="AB174" s="1"/>
  <c r="D175"/>
  <c r="F54" i="4"/>
  <c r="D56"/>
  <c r="I56" s="1"/>
  <c r="D58"/>
  <c r="I58" s="1"/>
  <c r="D60"/>
  <c r="I60" s="1"/>
  <c r="D62"/>
  <c r="I62" s="1"/>
  <c r="D64"/>
  <c r="I64" s="1"/>
  <c r="D72"/>
  <c r="I72" s="1"/>
  <c r="D74"/>
  <c r="I74" s="1"/>
  <c r="D76"/>
  <c r="I76" s="1"/>
  <c r="D78"/>
  <c r="I78" s="1"/>
  <c r="D80"/>
  <c r="I80" s="1"/>
  <c r="D92"/>
  <c r="E91"/>
  <c r="I94"/>
  <c r="H94" i="5"/>
  <c r="H96"/>
  <c r="H97"/>
  <c r="H98"/>
  <c r="O6" i="6"/>
  <c r="O7"/>
  <c r="O8"/>
  <c r="O9"/>
  <c r="O10"/>
  <c r="O11"/>
  <c r="O14"/>
  <c r="O15"/>
  <c r="O17"/>
  <c r="O18"/>
  <c r="O19"/>
  <c r="O22"/>
  <c r="O23"/>
  <c r="O24"/>
  <c r="O25"/>
  <c r="L49"/>
  <c r="H49"/>
  <c r="O72"/>
  <c r="O73"/>
  <c r="O74"/>
  <c r="O76"/>
  <c r="O77"/>
  <c r="O78"/>
  <c r="O80"/>
  <c r="O81"/>
  <c r="O82"/>
  <c r="O84"/>
  <c r="O85"/>
  <c r="O86"/>
  <c r="O88"/>
  <c r="O89"/>
  <c r="O98"/>
  <c r="O99"/>
  <c r="G8" i="7"/>
  <c r="X8" s="1"/>
  <c r="K35"/>
  <c r="AB35" s="1"/>
  <c r="K36"/>
  <c r="AB36" s="1"/>
  <c r="K37"/>
  <c r="AB37" s="1"/>
  <c r="K38"/>
  <c r="AB38" s="1"/>
  <c r="K39"/>
  <c r="AB39" s="1"/>
  <c r="K40"/>
  <c r="AB40" s="1"/>
  <c r="K41"/>
  <c r="AB41" s="1"/>
  <c r="K42"/>
  <c r="AB42" s="1"/>
  <c r="K43"/>
  <c r="AB43" s="1"/>
  <c r="K44"/>
  <c r="AB44" s="1"/>
  <c r="K45"/>
  <c r="AB45" s="1"/>
  <c r="K46"/>
  <c r="AB46" s="1"/>
  <c r="K47"/>
  <c r="AB47" s="1"/>
  <c r="K48"/>
  <c r="AB48" s="1"/>
  <c r="K49"/>
  <c r="AB49" s="1"/>
  <c r="K50"/>
  <c r="AB50" s="1"/>
  <c r="I52"/>
  <c r="Z52" s="1"/>
  <c r="F225"/>
  <c r="F226"/>
  <c r="F227"/>
  <c r="F228"/>
  <c r="F237"/>
  <c r="I8"/>
  <c r="Z8" s="1"/>
  <c r="K104"/>
  <c r="AB104" s="1"/>
  <c r="K112"/>
  <c r="K179"/>
  <c r="AB179" s="1"/>
  <c r="P223"/>
  <c r="F235"/>
  <c r="K176"/>
  <c r="AB176" s="1"/>
  <c r="O212"/>
  <c r="C33"/>
  <c r="C8" s="1"/>
  <c r="X37"/>
  <c r="X38"/>
  <c r="X41"/>
  <c r="X42"/>
  <c r="X45"/>
  <c r="X46"/>
  <c r="X49"/>
  <c r="X50"/>
  <c r="F56"/>
  <c r="N93"/>
  <c r="N52" s="1"/>
  <c r="M99"/>
  <c r="X102"/>
  <c r="X103"/>
  <c r="X111"/>
  <c r="M111"/>
  <c r="K113"/>
  <c r="AB113" s="1"/>
  <c r="X114"/>
  <c r="X115"/>
  <c r="X118"/>
  <c r="X119"/>
  <c r="Y143"/>
  <c r="X174"/>
  <c r="X176"/>
  <c r="X179"/>
  <c r="X182"/>
  <c r="M192"/>
  <c r="C191"/>
  <c r="O192"/>
  <c r="O191" s="1"/>
  <c r="E191"/>
  <c r="AA192"/>
  <c r="J191"/>
  <c r="L217"/>
  <c r="M219"/>
  <c r="C218"/>
  <c r="C216" s="1"/>
  <c r="O219"/>
  <c r="E218"/>
  <c r="E216" s="1"/>
  <c r="L225"/>
  <c r="L227"/>
  <c r="F233"/>
  <c r="B232"/>
  <c r="N233"/>
  <c r="D232"/>
  <c r="X233"/>
  <c r="G232"/>
  <c r="X232" s="1"/>
  <c r="Z233"/>
  <c r="I232"/>
  <c r="Z232" s="1"/>
  <c r="L233"/>
  <c r="L235"/>
  <c r="L237"/>
  <c r="L239"/>
  <c r="L241"/>
  <c r="X35"/>
  <c r="X36"/>
  <c r="X39"/>
  <c r="X40"/>
  <c r="X43"/>
  <c r="X44"/>
  <c r="X47"/>
  <c r="X48"/>
  <c r="X98"/>
  <c r="X100"/>
  <c r="X101"/>
  <c r="X104"/>
  <c r="X112"/>
  <c r="X113"/>
  <c r="X117"/>
  <c r="X120"/>
  <c r="K172"/>
  <c r="X172"/>
  <c r="X173"/>
  <c r="B175"/>
  <c r="K175"/>
  <c r="AB175" s="1"/>
  <c r="X175"/>
  <c r="K177"/>
  <c r="AB177" s="1"/>
  <c r="K178"/>
  <c r="AB178" s="1"/>
  <c r="X178"/>
  <c r="K181"/>
  <c r="AB181" s="1"/>
  <c r="X181"/>
  <c r="C212"/>
  <c r="H212"/>
  <c r="L214"/>
  <c r="B212"/>
  <c r="N214"/>
  <c r="D212"/>
  <c r="D171" s="1"/>
  <c r="X214"/>
  <c r="G212"/>
  <c r="X212" s="1"/>
  <c r="Z214"/>
  <c r="I212"/>
  <c r="Z212" s="1"/>
  <c r="B216"/>
  <c r="H218"/>
  <c r="AA219"/>
  <c r="L226"/>
  <c r="P226" s="1"/>
  <c r="L228"/>
  <c r="L234"/>
  <c r="P234" s="1"/>
  <c r="L236"/>
  <c r="P236" s="1"/>
  <c r="L238"/>
  <c r="P238" s="1"/>
  <c r="L240"/>
  <c r="L242"/>
  <c r="P242" s="1"/>
  <c r="K180"/>
  <c r="AB180" s="1"/>
  <c r="X180"/>
  <c r="K183"/>
  <c r="AB183" s="1"/>
  <c r="P186"/>
  <c r="P188"/>
  <c r="P190"/>
  <c r="N191"/>
  <c r="I191"/>
  <c r="Z191" s="1"/>
  <c r="P194"/>
  <c r="P196"/>
  <c r="P198"/>
  <c r="P200"/>
  <c r="P202"/>
  <c r="P204"/>
  <c r="P206"/>
  <c r="P208"/>
  <c r="P210"/>
  <c r="F219"/>
  <c r="L219"/>
  <c r="F220"/>
  <c r="L220"/>
  <c r="F221"/>
  <c r="L221"/>
  <c r="P221" s="1"/>
  <c r="I218"/>
  <c r="P228"/>
  <c r="P240"/>
  <c r="L33"/>
  <c r="L15"/>
  <c r="L23"/>
  <c r="L29"/>
  <c r="Y93"/>
  <c r="H52"/>
  <c r="F9"/>
  <c r="F10"/>
  <c r="F11"/>
  <c r="F12"/>
  <c r="F13"/>
  <c r="F14"/>
  <c r="F16"/>
  <c r="F17"/>
  <c r="F18"/>
  <c r="F19"/>
  <c r="F20"/>
  <c r="F21"/>
  <c r="F22"/>
  <c r="F24"/>
  <c r="F25"/>
  <c r="F26"/>
  <c r="N26"/>
  <c r="F27"/>
  <c r="F28"/>
  <c r="F30"/>
  <c r="F31"/>
  <c r="F32"/>
  <c r="F34"/>
  <c r="N34"/>
  <c r="N33" s="1"/>
  <c r="O35"/>
  <c r="E33"/>
  <c r="E8" s="1"/>
  <c r="F54"/>
  <c r="F58"/>
  <c r="F60"/>
  <c r="F62"/>
  <c r="F64"/>
  <c r="F66"/>
  <c r="F68"/>
  <c r="F70"/>
  <c r="F74"/>
  <c r="F76"/>
  <c r="F78"/>
  <c r="F80"/>
  <c r="F82"/>
  <c r="F84"/>
  <c r="F86"/>
  <c r="F88"/>
  <c r="F90"/>
  <c r="F92"/>
  <c r="L93"/>
  <c r="F94"/>
  <c r="Y94"/>
  <c r="F107"/>
  <c r="F109"/>
  <c r="AB117"/>
  <c r="M9"/>
  <c r="O9"/>
  <c r="M10"/>
  <c r="O10"/>
  <c r="M11"/>
  <c r="O11"/>
  <c r="M12"/>
  <c r="O12"/>
  <c r="M13"/>
  <c r="O13"/>
  <c r="M14"/>
  <c r="O14"/>
  <c r="M16"/>
  <c r="O16"/>
  <c r="M17"/>
  <c r="O17"/>
  <c r="M18"/>
  <c r="O18"/>
  <c r="M19"/>
  <c r="O19"/>
  <c r="M20"/>
  <c r="O20"/>
  <c r="M21"/>
  <c r="O21"/>
  <c r="M22"/>
  <c r="O22"/>
  <c r="M24"/>
  <c r="O24"/>
  <c r="M25"/>
  <c r="O25"/>
  <c r="M26"/>
  <c r="O26"/>
  <c r="M27"/>
  <c r="O27"/>
  <c r="M28"/>
  <c r="O28"/>
  <c r="M30"/>
  <c r="O30"/>
  <c r="M31"/>
  <c r="O31"/>
  <c r="M32"/>
  <c r="O32"/>
  <c r="M34"/>
  <c r="O34"/>
  <c r="O33" s="1"/>
  <c r="K34"/>
  <c r="M35"/>
  <c r="F53"/>
  <c r="F55"/>
  <c r="L56"/>
  <c r="F57"/>
  <c r="F59"/>
  <c r="F61"/>
  <c r="F63"/>
  <c r="F65"/>
  <c r="F67"/>
  <c r="F69"/>
  <c r="F71"/>
  <c r="L72"/>
  <c r="F73"/>
  <c r="F75"/>
  <c r="F77"/>
  <c r="F79"/>
  <c r="F81"/>
  <c r="F83"/>
  <c r="F85"/>
  <c r="F87"/>
  <c r="F89"/>
  <c r="F91"/>
  <c r="B93"/>
  <c r="B52" s="1"/>
  <c r="B8" s="1"/>
  <c r="D93"/>
  <c r="D52" s="1"/>
  <c r="D8" s="1"/>
  <c r="J93"/>
  <c r="F95"/>
  <c r="Z97"/>
  <c r="I7"/>
  <c r="Z7" s="1"/>
  <c r="M98"/>
  <c r="AB98"/>
  <c r="C99"/>
  <c r="C97" s="1"/>
  <c r="C7" s="1"/>
  <c r="E99"/>
  <c r="E97" s="1"/>
  <c r="K99"/>
  <c r="AB99" s="1"/>
  <c r="AB100"/>
  <c r="B97"/>
  <c r="L106"/>
  <c r="D97"/>
  <c r="F106"/>
  <c r="H97"/>
  <c r="Y97" s="1"/>
  <c r="J97"/>
  <c r="AA97" s="1"/>
  <c r="AA106"/>
  <c r="Y106"/>
  <c r="F108"/>
  <c r="C111"/>
  <c r="E111"/>
  <c r="AB112"/>
  <c r="O116"/>
  <c r="O111" s="1"/>
  <c r="L128"/>
  <c r="F128"/>
  <c r="N128"/>
  <c r="Y128"/>
  <c r="F130"/>
  <c r="F132"/>
  <c r="F136"/>
  <c r="F138"/>
  <c r="F140"/>
  <c r="F141"/>
  <c r="F145"/>
  <c r="L149"/>
  <c r="B148"/>
  <c r="N149"/>
  <c r="N148" s="1"/>
  <c r="D148"/>
  <c r="F149"/>
  <c r="AA149"/>
  <c r="J148"/>
  <c r="AA148" s="1"/>
  <c r="L153"/>
  <c r="B152"/>
  <c r="N153"/>
  <c r="N152" s="1"/>
  <c r="D152"/>
  <c r="F153"/>
  <c r="AA153"/>
  <c r="J152"/>
  <c r="AA152" s="1"/>
  <c r="F157"/>
  <c r="F161"/>
  <c r="F165"/>
  <c r="F169"/>
  <c r="M172"/>
  <c r="O172"/>
  <c r="M176"/>
  <c r="M175" s="1"/>
  <c r="C175"/>
  <c r="C171" s="1"/>
  <c r="C127" s="1"/>
  <c r="C126" s="1"/>
  <c r="C125" s="1"/>
  <c r="O176"/>
  <c r="O175" s="1"/>
  <c r="E175"/>
  <c r="E171" s="1"/>
  <c r="E127" s="1"/>
  <c r="E126" s="1"/>
  <c r="E125" s="1"/>
  <c r="K9"/>
  <c r="AB9" s="1"/>
  <c r="K10"/>
  <c r="AB10" s="1"/>
  <c r="K11"/>
  <c r="AB11" s="1"/>
  <c r="K12"/>
  <c r="AB12" s="1"/>
  <c r="K13"/>
  <c r="AB13" s="1"/>
  <c r="K14"/>
  <c r="AB14" s="1"/>
  <c r="K16"/>
  <c r="K17"/>
  <c r="AB17" s="1"/>
  <c r="K18"/>
  <c r="AB18" s="1"/>
  <c r="K19"/>
  <c r="AB19" s="1"/>
  <c r="K20"/>
  <c r="AB20" s="1"/>
  <c r="K21"/>
  <c r="AB21" s="1"/>
  <c r="K22"/>
  <c r="AB22" s="1"/>
  <c r="K24"/>
  <c r="K25"/>
  <c r="AB25" s="1"/>
  <c r="K26"/>
  <c r="K27"/>
  <c r="AB27" s="1"/>
  <c r="K28"/>
  <c r="AB28" s="1"/>
  <c r="K30"/>
  <c r="K31"/>
  <c r="AB31" s="1"/>
  <c r="K32"/>
  <c r="AB32" s="1"/>
  <c r="P35"/>
  <c r="P36"/>
  <c r="P37"/>
  <c r="P38"/>
  <c r="P39"/>
  <c r="P40"/>
  <c r="P41"/>
  <c r="P42"/>
  <c r="P43"/>
  <c r="P44"/>
  <c r="P45"/>
  <c r="P46"/>
  <c r="P47"/>
  <c r="P48"/>
  <c r="P49"/>
  <c r="P50"/>
  <c r="M53"/>
  <c r="O53"/>
  <c r="M54"/>
  <c r="O54"/>
  <c r="M55"/>
  <c r="O55"/>
  <c r="M57"/>
  <c r="O57"/>
  <c r="M58"/>
  <c r="O58"/>
  <c r="M59"/>
  <c r="O59"/>
  <c r="M60"/>
  <c r="O60"/>
  <c r="M61"/>
  <c r="O61"/>
  <c r="M62"/>
  <c r="O62"/>
  <c r="M63"/>
  <c r="O63"/>
  <c r="M64"/>
  <c r="O64"/>
  <c r="M65"/>
  <c r="O65"/>
  <c r="M66"/>
  <c r="P66" s="1"/>
  <c r="O66"/>
  <c r="M67"/>
  <c r="O67"/>
  <c r="M68"/>
  <c r="P68" s="1"/>
  <c r="O68"/>
  <c r="M69"/>
  <c r="O69"/>
  <c r="M70"/>
  <c r="P70" s="1"/>
  <c r="O70"/>
  <c r="M71"/>
  <c r="O71"/>
  <c r="M73"/>
  <c r="O73"/>
  <c r="M74"/>
  <c r="P74" s="1"/>
  <c r="O74"/>
  <c r="M75"/>
  <c r="P75" s="1"/>
  <c r="O75"/>
  <c r="M76"/>
  <c r="P76" s="1"/>
  <c r="O76"/>
  <c r="M77"/>
  <c r="P77" s="1"/>
  <c r="O77"/>
  <c r="M78"/>
  <c r="P78" s="1"/>
  <c r="O78"/>
  <c r="M79"/>
  <c r="P79" s="1"/>
  <c r="O79"/>
  <c r="M80"/>
  <c r="P80" s="1"/>
  <c r="O80"/>
  <c r="M81"/>
  <c r="P81" s="1"/>
  <c r="O81"/>
  <c r="M82"/>
  <c r="P82" s="1"/>
  <c r="O82"/>
  <c r="M83"/>
  <c r="P83" s="1"/>
  <c r="O83"/>
  <c r="M84"/>
  <c r="P84" s="1"/>
  <c r="O84"/>
  <c r="M85"/>
  <c r="P85" s="1"/>
  <c r="O85"/>
  <c r="M86"/>
  <c r="P86" s="1"/>
  <c r="O86"/>
  <c r="M87"/>
  <c r="P87" s="1"/>
  <c r="O87"/>
  <c r="M88"/>
  <c r="P88" s="1"/>
  <c r="O88"/>
  <c r="M89"/>
  <c r="P89" s="1"/>
  <c r="O89"/>
  <c r="M90"/>
  <c r="P90" s="1"/>
  <c r="O90"/>
  <c r="M91"/>
  <c r="P91" s="1"/>
  <c r="O91"/>
  <c r="M92"/>
  <c r="P92" s="1"/>
  <c r="O92"/>
  <c r="M94"/>
  <c r="O94"/>
  <c r="M95"/>
  <c r="O95"/>
  <c r="L97"/>
  <c r="N97"/>
  <c r="P100"/>
  <c r="L99"/>
  <c r="P101"/>
  <c r="P102"/>
  <c r="P103"/>
  <c r="P104"/>
  <c r="M106"/>
  <c r="O106"/>
  <c r="M107"/>
  <c r="P107" s="1"/>
  <c r="O107"/>
  <c r="M108"/>
  <c r="P108" s="1"/>
  <c r="O108"/>
  <c r="M109"/>
  <c r="P109" s="1"/>
  <c r="O109"/>
  <c r="Z111"/>
  <c r="P112"/>
  <c r="P113"/>
  <c r="P114"/>
  <c r="P115"/>
  <c r="P117"/>
  <c r="L116"/>
  <c r="L111" s="1"/>
  <c r="P118"/>
  <c r="P119"/>
  <c r="P120"/>
  <c r="P121"/>
  <c r="X121"/>
  <c r="Z121"/>
  <c r="K121"/>
  <c r="AB121" s="1"/>
  <c r="F129"/>
  <c r="F131"/>
  <c r="F133"/>
  <c r="L134"/>
  <c r="F135"/>
  <c r="F134" s="1"/>
  <c r="F137"/>
  <c r="F139"/>
  <c r="L143"/>
  <c r="B142"/>
  <c r="N143"/>
  <c r="N142" s="1"/>
  <c r="D142"/>
  <c r="D127" s="1"/>
  <c r="D126" s="1"/>
  <c r="D125" s="1"/>
  <c r="F143"/>
  <c r="AA143"/>
  <c r="J142"/>
  <c r="AA142" s="1"/>
  <c r="F147"/>
  <c r="Y149"/>
  <c r="F151"/>
  <c r="Y153"/>
  <c r="F155"/>
  <c r="F159"/>
  <c r="F163"/>
  <c r="F167"/>
  <c r="X186"/>
  <c r="K186"/>
  <c r="AB186" s="1"/>
  <c r="Z186"/>
  <c r="K188"/>
  <c r="AB188" s="1"/>
  <c r="K190"/>
  <c r="AB190" s="1"/>
  <c r="P192"/>
  <c r="L191"/>
  <c r="X192"/>
  <c r="G191"/>
  <c r="X191" s="1"/>
  <c r="K192"/>
  <c r="Z192"/>
  <c r="K194"/>
  <c r="AB194" s="1"/>
  <c r="K196"/>
  <c r="AB196" s="1"/>
  <c r="K198"/>
  <c r="AB198" s="1"/>
  <c r="K200"/>
  <c r="AB200" s="1"/>
  <c r="K202"/>
  <c r="AB202" s="1"/>
  <c r="K204"/>
  <c r="AB204" s="1"/>
  <c r="K206"/>
  <c r="AB206" s="1"/>
  <c r="K208"/>
  <c r="AB208" s="1"/>
  <c r="K210"/>
  <c r="AB210" s="1"/>
  <c r="P227"/>
  <c r="F35"/>
  <c r="F36"/>
  <c r="F37"/>
  <c r="F38"/>
  <c r="F39"/>
  <c r="F40"/>
  <c r="F41"/>
  <c r="F42"/>
  <c r="F43"/>
  <c r="F44"/>
  <c r="F45"/>
  <c r="F46"/>
  <c r="F47"/>
  <c r="F48"/>
  <c r="F49"/>
  <c r="F50"/>
  <c r="K53"/>
  <c r="K54"/>
  <c r="AB54" s="1"/>
  <c r="K55"/>
  <c r="AB55" s="1"/>
  <c r="K56"/>
  <c r="AB56" s="1"/>
  <c r="K57"/>
  <c r="AB57" s="1"/>
  <c r="K58"/>
  <c r="AB58" s="1"/>
  <c r="K59"/>
  <c r="AB59" s="1"/>
  <c r="K60"/>
  <c r="AB60" s="1"/>
  <c r="K61"/>
  <c r="AB61" s="1"/>
  <c r="K62"/>
  <c r="AB62" s="1"/>
  <c r="K63"/>
  <c r="AB63" s="1"/>
  <c r="K64"/>
  <c r="AB64" s="1"/>
  <c r="K65"/>
  <c r="AB65" s="1"/>
  <c r="K66"/>
  <c r="AB66" s="1"/>
  <c r="K67"/>
  <c r="AB67" s="1"/>
  <c r="K68"/>
  <c r="AB68" s="1"/>
  <c r="K69"/>
  <c r="AB69" s="1"/>
  <c r="K70"/>
  <c r="AB70" s="1"/>
  <c r="K71"/>
  <c r="AB71" s="1"/>
  <c r="K73"/>
  <c r="K74"/>
  <c r="AB74" s="1"/>
  <c r="K75"/>
  <c r="AB75" s="1"/>
  <c r="K76"/>
  <c r="AB76" s="1"/>
  <c r="K77"/>
  <c r="AB77" s="1"/>
  <c r="K78"/>
  <c r="AB78" s="1"/>
  <c r="K79"/>
  <c r="AB79" s="1"/>
  <c r="K80"/>
  <c r="AB80" s="1"/>
  <c r="K81"/>
  <c r="AB81" s="1"/>
  <c r="K82"/>
  <c r="AB82" s="1"/>
  <c r="K83"/>
  <c r="AB83" s="1"/>
  <c r="K84"/>
  <c r="AB84" s="1"/>
  <c r="K85"/>
  <c r="AB85" s="1"/>
  <c r="K86"/>
  <c r="AB86" s="1"/>
  <c r="K87"/>
  <c r="AB87" s="1"/>
  <c r="K88"/>
  <c r="AB88" s="1"/>
  <c r="K89"/>
  <c r="AB89" s="1"/>
  <c r="K90"/>
  <c r="AB90" s="1"/>
  <c r="K91"/>
  <c r="AB91" s="1"/>
  <c r="K92"/>
  <c r="AB92" s="1"/>
  <c r="K94"/>
  <c r="K95"/>
  <c r="AB95" s="1"/>
  <c r="F98"/>
  <c r="F100"/>
  <c r="F101"/>
  <c r="F102"/>
  <c r="F103"/>
  <c r="F104"/>
  <c r="K106"/>
  <c r="AB106" s="1"/>
  <c r="K107"/>
  <c r="AB107" s="1"/>
  <c r="K108"/>
  <c r="AB108" s="1"/>
  <c r="K109"/>
  <c r="AB109" s="1"/>
  <c r="Y111"/>
  <c r="AA111"/>
  <c r="F112"/>
  <c r="F113"/>
  <c r="F114"/>
  <c r="F115"/>
  <c r="F117"/>
  <c r="F118"/>
  <c r="F119"/>
  <c r="F120"/>
  <c r="F121"/>
  <c r="M128"/>
  <c r="O128"/>
  <c r="M129"/>
  <c r="O129"/>
  <c r="M130"/>
  <c r="O130"/>
  <c r="M131"/>
  <c r="O131"/>
  <c r="M132"/>
  <c r="O132"/>
  <c r="M133"/>
  <c r="O133"/>
  <c r="M135"/>
  <c r="O135"/>
  <c r="M136"/>
  <c r="O136"/>
  <c r="M137"/>
  <c r="O137"/>
  <c r="M138"/>
  <c r="O138"/>
  <c r="M139"/>
  <c r="O139"/>
  <c r="M140"/>
  <c r="F144"/>
  <c r="F146"/>
  <c r="F150"/>
  <c r="F154"/>
  <c r="F156"/>
  <c r="F158"/>
  <c r="F160"/>
  <c r="F162"/>
  <c r="F164"/>
  <c r="F166"/>
  <c r="F168"/>
  <c r="AB172"/>
  <c r="P217"/>
  <c r="Y218"/>
  <c r="H216"/>
  <c r="Y216" s="1"/>
  <c r="P241"/>
  <c r="K128"/>
  <c r="K129"/>
  <c r="AB129" s="1"/>
  <c r="K130"/>
  <c r="AB130" s="1"/>
  <c r="K131"/>
  <c r="AB131" s="1"/>
  <c r="K132"/>
  <c r="AB132" s="1"/>
  <c r="K133"/>
  <c r="AB133" s="1"/>
  <c r="K135"/>
  <c r="K136"/>
  <c r="AB136" s="1"/>
  <c r="K137"/>
  <c r="AB137" s="1"/>
  <c r="K138"/>
  <c r="AB138" s="1"/>
  <c r="K139"/>
  <c r="AB139" s="1"/>
  <c r="O140"/>
  <c r="K140"/>
  <c r="AB140" s="1"/>
  <c r="M141"/>
  <c r="O141"/>
  <c r="M143"/>
  <c r="O143"/>
  <c r="M144"/>
  <c r="O144"/>
  <c r="M145"/>
  <c r="O145"/>
  <c r="M146"/>
  <c r="O146"/>
  <c r="M147"/>
  <c r="O147"/>
  <c r="M149"/>
  <c r="O149"/>
  <c r="M150"/>
  <c r="O150"/>
  <c r="M151"/>
  <c r="O151"/>
  <c r="M153"/>
  <c r="O153"/>
  <c r="M154"/>
  <c r="O154"/>
  <c r="M155"/>
  <c r="O155"/>
  <c r="M156"/>
  <c r="O156"/>
  <c r="M157"/>
  <c r="O157"/>
  <c r="M158"/>
  <c r="O158"/>
  <c r="M159"/>
  <c r="O159"/>
  <c r="M160"/>
  <c r="O160"/>
  <c r="M161"/>
  <c r="O161"/>
  <c r="M162"/>
  <c r="O162"/>
  <c r="M163"/>
  <c r="O163"/>
  <c r="M164"/>
  <c r="O164"/>
  <c r="M165"/>
  <c r="O165"/>
  <c r="M166"/>
  <c r="O166"/>
  <c r="M167"/>
  <c r="O167"/>
  <c r="M168"/>
  <c r="O168"/>
  <c r="M169"/>
  <c r="O169"/>
  <c r="P172"/>
  <c r="P173"/>
  <c r="P174"/>
  <c r="F175"/>
  <c r="P176"/>
  <c r="L175"/>
  <c r="P177"/>
  <c r="P178"/>
  <c r="P179"/>
  <c r="P180"/>
  <c r="P181"/>
  <c r="P182"/>
  <c r="P183"/>
  <c r="P184"/>
  <c r="K184"/>
  <c r="AB184" s="1"/>
  <c r="P185"/>
  <c r="K185"/>
  <c r="AB185" s="1"/>
  <c r="P187"/>
  <c r="K187"/>
  <c r="AB187" s="1"/>
  <c r="P189"/>
  <c r="K189"/>
  <c r="AB189" s="1"/>
  <c r="M191"/>
  <c r="P193"/>
  <c r="K193"/>
  <c r="AB193" s="1"/>
  <c r="P195"/>
  <c r="K195"/>
  <c r="AB195" s="1"/>
  <c r="P197"/>
  <c r="K197"/>
  <c r="AB197" s="1"/>
  <c r="K214"/>
  <c r="AB214" s="1"/>
  <c r="M218"/>
  <c r="M216" s="1"/>
  <c r="O218"/>
  <c r="O216" s="1"/>
  <c r="P219"/>
  <c r="P220"/>
  <c r="F232"/>
  <c r="N232"/>
  <c r="P233"/>
  <c r="L232"/>
  <c r="K141"/>
  <c r="AB141" s="1"/>
  <c r="K143"/>
  <c r="K144"/>
  <c r="AB144" s="1"/>
  <c r="K145"/>
  <c r="AB145" s="1"/>
  <c r="K146"/>
  <c r="AB146" s="1"/>
  <c r="K147"/>
  <c r="AB147" s="1"/>
  <c r="K149"/>
  <c r="K150"/>
  <c r="AB150" s="1"/>
  <c r="K151"/>
  <c r="AB151" s="1"/>
  <c r="K153"/>
  <c r="K154"/>
  <c r="AB154" s="1"/>
  <c r="K155"/>
  <c r="AB155" s="1"/>
  <c r="K156"/>
  <c r="AB156" s="1"/>
  <c r="K157"/>
  <c r="AB157" s="1"/>
  <c r="K158"/>
  <c r="AB158" s="1"/>
  <c r="K159"/>
  <c r="AB159" s="1"/>
  <c r="K160"/>
  <c r="AB160" s="1"/>
  <c r="K161"/>
  <c r="AB161" s="1"/>
  <c r="K162"/>
  <c r="AB162" s="1"/>
  <c r="K163"/>
  <c r="AB163" s="1"/>
  <c r="K164"/>
  <c r="AB164" s="1"/>
  <c r="K165"/>
  <c r="AB165" s="1"/>
  <c r="K166"/>
  <c r="AB166" s="1"/>
  <c r="K167"/>
  <c r="AB167" s="1"/>
  <c r="K168"/>
  <c r="AB168" s="1"/>
  <c r="K169"/>
  <c r="AB169" s="1"/>
  <c r="F172"/>
  <c r="F173"/>
  <c r="F174"/>
  <c r="F176"/>
  <c r="F177"/>
  <c r="F178"/>
  <c r="F179"/>
  <c r="F180"/>
  <c r="F181"/>
  <c r="F182"/>
  <c r="F183"/>
  <c r="F184"/>
  <c r="P199"/>
  <c r="K199"/>
  <c r="AB199" s="1"/>
  <c r="P201"/>
  <c r="K201"/>
  <c r="AB201" s="1"/>
  <c r="P203"/>
  <c r="K203"/>
  <c r="AB203" s="1"/>
  <c r="P205"/>
  <c r="K205"/>
  <c r="AB205" s="1"/>
  <c r="P207"/>
  <c r="K207"/>
  <c r="AB207" s="1"/>
  <c r="P209"/>
  <c r="K209"/>
  <c r="AB209" s="1"/>
  <c r="P211"/>
  <c r="K211"/>
  <c r="AB211" s="1"/>
  <c r="P213"/>
  <c r="L212"/>
  <c r="N212"/>
  <c r="N171" s="1"/>
  <c r="K213"/>
  <c r="N218"/>
  <c r="N216" s="1"/>
  <c r="K223"/>
  <c r="AB223" s="1"/>
  <c r="P225"/>
  <c r="P237"/>
  <c r="F185"/>
  <c r="F186"/>
  <c r="F187"/>
  <c r="F188"/>
  <c r="F189"/>
  <c r="F190"/>
  <c r="F192"/>
  <c r="F193"/>
  <c r="F194"/>
  <c r="F195"/>
  <c r="F196"/>
  <c r="F197"/>
  <c r="F198"/>
  <c r="L222"/>
  <c r="F222"/>
  <c r="F218" s="1"/>
  <c r="F216" s="1"/>
  <c r="X222"/>
  <c r="G218"/>
  <c r="Z218"/>
  <c r="I216"/>
  <c r="Z216" s="1"/>
  <c r="K222"/>
  <c r="AB222" s="1"/>
  <c r="Z222"/>
  <c r="P230"/>
  <c r="K230"/>
  <c r="AB230" s="1"/>
  <c r="P235"/>
  <c r="P239"/>
  <c r="F199"/>
  <c r="F200"/>
  <c r="F201"/>
  <c r="F202"/>
  <c r="F203"/>
  <c r="F204"/>
  <c r="F205"/>
  <c r="F206"/>
  <c r="F207"/>
  <c r="F208"/>
  <c r="F209"/>
  <c r="F210"/>
  <c r="F211"/>
  <c r="F213"/>
  <c r="F214"/>
  <c r="K217"/>
  <c r="K219"/>
  <c r="K220"/>
  <c r="AB220" s="1"/>
  <c r="K221"/>
  <c r="AB221" s="1"/>
  <c r="M232"/>
  <c r="O232"/>
  <c r="F223"/>
  <c r="K225"/>
  <c r="AB225" s="1"/>
  <c r="K226"/>
  <c r="AB226" s="1"/>
  <c r="K227"/>
  <c r="AB227" s="1"/>
  <c r="K228"/>
  <c r="AB228" s="1"/>
  <c r="F230"/>
  <c r="K233"/>
  <c r="K234"/>
  <c r="AB234" s="1"/>
  <c r="K235"/>
  <c r="AB235" s="1"/>
  <c r="K236"/>
  <c r="AB236" s="1"/>
  <c r="K237"/>
  <c r="AB237" s="1"/>
  <c r="K238"/>
  <c r="AB238" s="1"/>
  <c r="K239"/>
  <c r="AB239" s="1"/>
  <c r="K240"/>
  <c r="AB240" s="1"/>
  <c r="K241"/>
  <c r="AB241" s="1"/>
  <c r="K242"/>
  <c r="AB242" s="1"/>
  <c r="E53" i="6"/>
  <c r="J53"/>
  <c r="N53"/>
  <c r="H100"/>
  <c r="O16"/>
  <c r="O31"/>
  <c r="O30" s="1"/>
  <c r="O33"/>
  <c r="O34"/>
  <c r="O35"/>
  <c r="O37"/>
  <c r="C49"/>
  <c r="O56"/>
  <c r="O57"/>
  <c r="O58"/>
  <c r="O60"/>
  <c r="O61"/>
  <c r="O62"/>
  <c r="O64"/>
  <c r="O65"/>
  <c r="O66"/>
  <c r="O68"/>
  <c r="E69"/>
  <c r="J69"/>
  <c r="N69"/>
  <c r="O94"/>
  <c r="L100"/>
  <c r="E95"/>
  <c r="J95"/>
  <c r="N95"/>
  <c r="G12" i="5"/>
  <c r="H91"/>
  <c r="E49"/>
  <c r="H6"/>
  <c r="H7"/>
  <c r="H8"/>
  <c r="H9"/>
  <c r="H10"/>
  <c r="H11"/>
  <c r="H13"/>
  <c r="H14"/>
  <c r="H15"/>
  <c r="H16"/>
  <c r="H17"/>
  <c r="H18"/>
  <c r="H19"/>
  <c r="H21"/>
  <c r="H22"/>
  <c r="H23"/>
  <c r="H24"/>
  <c r="H25"/>
  <c r="H32"/>
  <c r="H33"/>
  <c r="H34"/>
  <c r="H35"/>
  <c r="H36"/>
  <c r="H37"/>
  <c r="H38"/>
  <c r="H39"/>
  <c r="H40"/>
  <c r="H41"/>
  <c r="H42"/>
  <c r="H43"/>
  <c r="H44"/>
  <c r="H45"/>
  <c r="H46"/>
  <c r="H47"/>
  <c r="H50"/>
  <c r="H52"/>
  <c r="H54"/>
  <c r="H56"/>
  <c r="H59"/>
  <c r="H60"/>
  <c r="H61"/>
  <c r="H62"/>
  <c r="H63"/>
  <c r="H64"/>
  <c r="H65"/>
  <c r="H66"/>
  <c r="H67"/>
  <c r="H68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D90"/>
  <c r="D49" s="1"/>
  <c r="D100" s="1"/>
  <c r="H50" i="4"/>
  <c r="D17"/>
  <c r="I17" s="1"/>
  <c r="D82"/>
  <c r="I82" s="1"/>
  <c r="D84"/>
  <c r="I84" s="1"/>
  <c r="D86"/>
  <c r="I86" s="1"/>
  <c r="D93"/>
  <c r="I93" s="1"/>
  <c r="D55"/>
  <c r="D57"/>
  <c r="I57" s="1"/>
  <c r="D59"/>
  <c r="I59" s="1"/>
  <c r="D61"/>
  <c r="I61" s="1"/>
  <c r="D63"/>
  <c r="I63" s="1"/>
  <c r="D73"/>
  <c r="I73" s="1"/>
  <c r="D79"/>
  <c r="I79" s="1"/>
  <c r="D18"/>
  <c r="I18" s="1"/>
  <c r="D23"/>
  <c r="I23" s="1"/>
  <c r="D25"/>
  <c r="I25" s="1"/>
  <c r="C27"/>
  <c r="D37"/>
  <c r="I37" s="1"/>
  <c r="D38"/>
  <c r="I38" s="1"/>
  <c r="D40"/>
  <c r="I40" s="1"/>
  <c r="D41"/>
  <c r="I41" s="1"/>
  <c r="C50"/>
  <c r="D65"/>
  <c r="I65" s="1"/>
  <c r="D66"/>
  <c r="I66" s="1"/>
  <c r="D67"/>
  <c r="I67" s="1"/>
  <c r="D68"/>
  <c r="I68" s="1"/>
  <c r="D69"/>
  <c r="I69" s="1"/>
  <c r="D71"/>
  <c r="I71" s="1"/>
  <c r="D29"/>
  <c r="I29" s="1"/>
  <c r="E27"/>
  <c r="E101" s="1"/>
  <c r="D33"/>
  <c r="I33" s="1"/>
  <c r="D48"/>
  <c r="I48" s="1"/>
  <c r="D51"/>
  <c r="D52"/>
  <c r="I52" s="1"/>
  <c r="E50"/>
  <c r="D53"/>
  <c r="I53" s="1"/>
  <c r="F50"/>
  <c r="F101" s="1"/>
  <c r="D87"/>
  <c r="I87" s="1"/>
  <c r="D88"/>
  <c r="I88" s="1"/>
  <c r="D89"/>
  <c r="I89" s="1"/>
  <c r="D90"/>
  <c r="I90" s="1"/>
  <c r="B91"/>
  <c r="D96"/>
  <c r="I96" s="1"/>
  <c r="D97"/>
  <c r="I97" s="1"/>
  <c r="D98"/>
  <c r="I98" s="1"/>
  <c r="B100" i="6"/>
  <c r="D100"/>
  <c r="N49"/>
  <c r="N100" s="1"/>
  <c r="O13"/>
  <c r="O12" s="1"/>
  <c r="O21"/>
  <c r="O20" s="1"/>
  <c r="O50"/>
  <c r="O54"/>
  <c r="O70"/>
  <c r="C100"/>
  <c r="G100"/>
  <c r="I100"/>
  <c r="K100"/>
  <c r="M100"/>
  <c r="O96"/>
  <c r="O27"/>
  <c r="O26" s="1"/>
  <c r="O36"/>
  <c r="O39"/>
  <c r="O43"/>
  <c r="O47"/>
  <c r="O51"/>
  <c r="O55"/>
  <c r="O59"/>
  <c r="O63"/>
  <c r="O67"/>
  <c r="O71"/>
  <c r="O75"/>
  <c r="O79"/>
  <c r="O83"/>
  <c r="O87"/>
  <c r="O97"/>
  <c r="H12" i="5"/>
  <c r="H20"/>
  <c r="H69"/>
  <c r="H95"/>
  <c r="H27"/>
  <c r="H31"/>
  <c r="H51"/>
  <c r="H55"/>
  <c r="H57"/>
  <c r="B49"/>
  <c r="B100" s="1"/>
  <c r="F49"/>
  <c r="F100" s="1"/>
  <c r="H58"/>
  <c r="G90"/>
  <c r="G49" s="1"/>
  <c r="H92"/>
  <c r="C100"/>
  <c r="E100"/>
  <c r="G100"/>
  <c r="I32" i="4"/>
  <c r="D21"/>
  <c r="I22"/>
  <c r="I21" s="1"/>
  <c r="I28"/>
  <c r="D27"/>
  <c r="I51"/>
  <c r="I55"/>
  <c r="D54"/>
  <c r="D14"/>
  <c r="D15"/>
  <c r="I15" s="1"/>
  <c r="D16"/>
  <c r="I16" s="1"/>
  <c r="D7"/>
  <c r="I7" s="1"/>
  <c r="D8"/>
  <c r="I8" s="1"/>
  <c r="D9"/>
  <c r="I9" s="1"/>
  <c r="D10"/>
  <c r="I10" s="1"/>
  <c r="D11"/>
  <c r="I11" s="1"/>
  <c r="B54"/>
  <c r="D19"/>
  <c r="I19" s="1"/>
  <c r="D70"/>
  <c r="I70" s="1"/>
  <c r="B70"/>
  <c r="C101"/>
  <c r="I92"/>
  <c r="D91"/>
  <c r="G101"/>
  <c r="D99"/>
  <c r="I99" s="1"/>
  <c r="H101"/>
  <c r="D95"/>
  <c r="F15" i="7" l="1"/>
  <c r="G7"/>
  <c r="E49" i="6"/>
  <c r="E100" s="1"/>
  <c r="J49"/>
  <c r="J100" s="1"/>
  <c r="P64" i="7"/>
  <c r="P62"/>
  <c r="P60"/>
  <c r="P58"/>
  <c r="P55"/>
  <c r="P54"/>
  <c r="B171"/>
  <c r="B127" s="1"/>
  <c r="B126" s="1"/>
  <c r="B125" s="1"/>
  <c r="O97"/>
  <c r="K111"/>
  <c r="L52"/>
  <c r="L8" s="1"/>
  <c r="L7" s="1"/>
  <c r="L123" s="1"/>
  <c r="M33"/>
  <c r="P32"/>
  <c r="P31"/>
  <c r="P28"/>
  <c r="P27"/>
  <c r="P25"/>
  <c r="P22"/>
  <c r="P21"/>
  <c r="P20"/>
  <c r="P19"/>
  <c r="P18"/>
  <c r="P17"/>
  <c r="P14"/>
  <c r="P13"/>
  <c r="P12"/>
  <c r="P11"/>
  <c r="P10"/>
  <c r="P9"/>
  <c r="Y212"/>
  <c r="H171"/>
  <c r="L171"/>
  <c r="P169"/>
  <c r="P168"/>
  <c r="P167"/>
  <c r="P166"/>
  <c r="P165"/>
  <c r="P164"/>
  <c r="P163"/>
  <c r="P162"/>
  <c r="P161"/>
  <c r="P160"/>
  <c r="P159"/>
  <c r="P158"/>
  <c r="P157"/>
  <c r="P156"/>
  <c r="P155"/>
  <c r="P154"/>
  <c r="P151"/>
  <c r="P150"/>
  <c r="P147"/>
  <c r="P146"/>
  <c r="P145"/>
  <c r="P144"/>
  <c r="P141"/>
  <c r="P140"/>
  <c r="P139"/>
  <c r="P138"/>
  <c r="P137"/>
  <c r="P136"/>
  <c r="P133"/>
  <c r="P132"/>
  <c r="P131"/>
  <c r="P130"/>
  <c r="P129"/>
  <c r="P95"/>
  <c r="P71"/>
  <c r="P69"/>
  <c r="P67"/>
  <c r="P65"/>
  <c r="P63"/>
  <c r="P61"/>
  <c r="P59"/>
  <c r="D7"/>
  <c r="D123" s="1"/>
  <c r="N8"/>
  <c r="N7" s="1"/>
  <c r="N123" s="1"/>
  <c r="I171"/>
  <c r="P214"/>
  <c r="P212" s="1"/>
  <c r="AA191"/>
  <c r="J171"/>
  <c r="D243"/>
  <c r="AB219"/>
  <c r="K218"/>
  <c r="AB218" s="1"/>
  <c r="X218"/>
  <c r="G216"/>
  <c r="X216" s="1"/>
  <c r="F191"/>
  <c r="AB213"/>
  <c r="K212"/>
  <c r="AB212" s="1"/>
  <c r="AB153"/>
  <c r="K152"/>
  <c r="AB152" s="1"/>
  <c r="AB143"/>
  <c r="K142"/>
  <c r="AB142" s="1"/>
  <c r="P175"/>
  <c r="M152"/>
  <c r="M148"/>
  <c r="M142"/>
  <c r="M134"/>
  <c r="F99"/>
  <c r="F97" s="1"/>
  <c r="AB53"/>
  <c r="AB192"/>
  <c r="K191"/>
  <c r="AB191" s="1"/>
  <c r="P191"/>
  <c r="P135"/>
  <c r="P134" s="1"/>
  <c r="P99"/>
  <c r="O93"/>
  <c r="O72"/>
  <c r="O56"/>
  <c r="AB30"/>
  <c r="K29"/>
  <c r="AB29" s="1"/>
  <c r="AB16"/>
  <c r="K15"/>
  <c r="AB15" s="1"/>
  <c r="O171"/>
  <c r="M171"/>
  <c r="F148"/>
  <c r="P149"/>
  <c r="P148" s="1"/>
  <c r="L148"/>
  <c r="AB111"/>
  <c r="C123"/>
  <c r="C243" s="1"/>
  <c r="M97"/>
  <c r="F72"/>
  <c r="P73"/>
  <c r="P72" s="1"/>
  <c r="P53"/>
  <c r="K33"/>
  <c r="AB33" s="1"/>
  <c r="AB34"/>
  <c r="M29"/>
  <c r="M23"/>
  <c r="M15"/>
  <c r="E7"/>
  <c r="F33"/>
  <c r="P30"/>
  <c r="P29" s="1"/>
  <c r="P24"/>
  <c r="P23" s="1"/>
  <c r="P16"/>
  <c r="P15" s="1"/>
  <c r="AB233"/>
  <c r="K232"/>
  <c r="AB232" s="1"/>
  <c r="AB217"/>
  <c r="K216"/>
  <c r="AB216" s="1"/>
  <c r="F212"/>
  <c r="P222"/>
  <c r="P218" s="1"/>
  <c r="P216" s="1"/>
  <c r="L218"/>
  <c r="L216" s="1"/>
  <c r="AB149"/>
  <c r="K148"/>
  <c r="AB148" s="1"/>
  <c r="P232"/>
  <c r="O152"/>
  <c r="O148"/>
  <c r="O142"/>
  <c r="AB135"/>
  <c r="K134"/>
  <c r="AB134" s="1"/>
  <c r="AB128"/>
  <c r="O134"/>
  <c r="F116"/>
  <c r="F111" s="1"/>
  <c r="AB94"/>
  <c r="K93"/>
  <c r="AB93" s="1"/>
  <c r="AB73"/>
  <c r="K72"/>
  <c r="AB72" s="1"/>
  <c r="G171"/>
  <c r="F142"/>
  <c r="P143"/>
  <c r="P142" s="1"/>
  <c r="L142"/>
  <c r="P116"/>
  <c r="P111" s="1"/>
  <c r="P98"/>
  <c r="M93"/>
  <c r="M72"/>
  <c r="M56"/>
  <c r="AB26"/>
  <c r="AB24"/>
  <c r="K23"/>
  <c r="AB23" s="1"/>
  <c r="F152"/>
  <c r="P153"/>
  <c r="P152" s="1"/>
  <c r="L152"/>
  <c r="N127"/>
  <c r="N126" s="1"/>
  <c r="N125" s="1"/>
  <c r="N243" s="1"/>
  <c r="P128"/>
  <c r="E123"/>
  <c r="E243" s="1"/>
  <c r="P106"/>
  <c r="K97"/>
  <c r="AB97" s="1"/>
  <c r="AA93"/>
  <c r="J52"/>
  <c r="B7"/>
  <c r="B123" s="1"/>
  <c r="P57"/>
  <c r="P56" s="1"/>
  <c r="O29"/>
  <c r="O23"/>
  <c r="O15"/>
  <c r="I123"/>
  <c r="Z123" s="1"/>
  <c r="F93"/>
  <c r="F52" s="1"/>
  <c r="P94"/>
  <c r="P93" s="1"/>
  <c r="F29"/>
  <c r="F23"/>
  <c r="Y52"/>
  <c r="H8"/>
  <c r="P26"/>
  <c r="P34"/>
  <c r="P33" s="1"/>
  <c r="H53" i="5"/>
  <c r="D50" i="4"/>
  <c r="D31"/>
  <c r="O53" i="6"/>
  <c r="O95"/>
  <c r="O69"/>
  <c r="H90" i="5"/>
  <c r="H26"/>
  <c r="H30"/>
  <c r="I95" i="4"/>
  <c r="I91"/>
  <c r="I14"/>
  <c r="D13"/>
  <c r="I54"/>
  <c r="I31"/>
  <c r="B50"/>
  <c r="I27"/>
  <c r="M52" i="7" l="1"/>
  <c r="O127"/>
  <c r="O126" s="1"/>
  <c r="O125" s="1"/>
  <c r="X7"/>
  <c r="G123"/>
  <c r="X123" s="1"/>
  <c r="K171"/>
  <c r="AB171" s="1"/>
  <c r="O52"/>
  <c r="P171"/>
  <c r="O8"/>
  <c r="O7" s="1"/>
  <c r="O123" s="1"/>
  <c r="B243"/>
  <c r="P127"/>
  <c r="P126" s="1"/>
  <c r="P125" s="1"/>
  <c r="P97"/>
  <c r="L127"/>
  <c r="L126" s="1"/>
  <c r="L125" s="1"/>
  <c r="L243" s="1"/>
  <c r="M127"/>
  <c r="M126" s="1"/>
  <c r="M125" s="1"/>
  <c r="F171"/>
  <c r="F127" s="1"/>
  <c r="F126" s="1"/>
  <c r="F125" s="1"/>
  <c r="AA171"/>
  <c r="J127"/>
  <c r="M8"/>
  <c r="M7" s="1"/>
  <c r="M123" s="1"/>
  <c r="K52"/>
  <c r="AB52" s="1"/>
  <c r="Z171"/>
  <c r="I127"/>
  <c r="Y171"/>
  <c r="H127"/>
  <c r="F8"/>
  <c r="F7" s="1"/>
  <c r="M243"/>
  <c r="H7"/>
  <c r="Y8"/>
  <c r="AA52"/>
  <c r="J8"/>
  <c r="G127"/>
  <c r="X171"/>
  <c r="F123"/>
  <c r="O243"/>
  <c r="K127"/>
  <c r="P52"/>
  <c r="P8" s="1"/>
  <c r="O49" i="6"/>
  <c r="O100" s="1"/>
  <c r="H49" i="5"/>
  <c r="B101" i="4"/>
  <c r="I50"/>
  <c r="I13"/>
  <c r="D101"/>
  <c r="F243" i="7" l="1"/>
  <c r="Y127"/>
  <c r="H126"/>
  <c r="I126"/>
  <c r="Z127"/>
  <c r="J126"/>
  <c r="AA127"/>
  <c r="P7"/>
  <c r="P123" s="1"/>
  <c r="P243" s="1"/>
  <c r="K8"/>
  <c r="AB8" s="1"/>
  <c r="AA8"/>
  <c r="J7"/>
  <c r="AB127"/>
  <c r="K126"/>
  <c r="X127"/>
  <c r="G126"/>
  <c r="Y7"/>
  <c r="H123"/>
  <c r="H100" i="5"/>
  <c r="I101" i="4"/>
  <c r="K7" i="7" l="1"/>
  <c r="J125"/>
  <c r="AA125" s="1"/>
  <c r="AA126"/>
  <c r="I125"/>
  <c r="Z126"/>
  <c r="H125"/>
  <c r="Y125" s="1"/>
  <c r="Y126"/>
  <c r="Y123"/>
  <c r="X126"/>
  <c r="G125"/>
  <c r="AB126"/>
  <c r="K125"/>
  <c r="AA7"/>
  <c r="J123"/>
  <c r="AB7"/>
  <c r="K123"/>
  <c r="AB123" s="1"/>
  <c r="H243" l="1"/>
  <c r="I243"/>
  <c r="Z243" s="1"/>
  <c r="Z125"/>
  <c r="AA123"/>
  <c r="J243"/>
  <c r="K243"/>
  <c r="AB125"/>
  <c r="G243"/>
  <c r="X125"/>
  <c r="Y243"/>
  <c r="X243" l="1"/>
  <c r="AB243"/>
  <c r="AA243"/>
  <c r="K28" i="3" l="1"/>
  <c r="K27"/>
  <c r="K26" s="1"/>
  <c r="K25" s="1"/>
  <c r="J26"/>
  <c r="J25" s="1"/>
  <c r="J29" s="1"/>
  <c r="I26"/>
  <c r="H26"/>
  <c r="H25" s="1"/>
  <c r="H29" s="1"/>
  <c r="E26"/>
  <c r="I25"/>
  <c r="I29" s="1"/>
  <c r="E25"/>
  <c r="D25"/>
  <c r="C25"/>
  <c r="C29" s="1"/>
  <c r="B25"/>
  <c r="K24"/>
  <c r="E24"/>
  <c r="K16"/>
  <c r="E16"/>
  <c r="K14"/>
  <c r="E14"/>
  <c r="K13"/>
  <c r="K12" s="1"/>
  <c r="K9" s="1"/>
  <c r="J13"/>
  <c r="E13"/>
  <c r="E12" s="1"/>
  <c r="E9" s="1"/>
  <c r="J12"/>
  <c r="I12"/>
  <c r="H12"/>
  <c r="D12"/>
  <c r="C12"/>
  <c r="B12"/>
  <c r="K10"/>
  <c r="E10"/>
  <c r="J9"/>
  <c r="I9"/>
  <c r="H9"/>
  <c r="D9"/>
  <c r="D29" s="1"/>
  <c r="C9"/>
  <c r="B9"/>
  <c r="B29" s="1"/>
  <c r="A3"/>
  <c r="H242" i="2"/>
  <c r="G242"/>
  <c r="H241"/>
  <c r="G241"/>
  <c r="H240"/>
  <c r="G240"/>
  <c r="H239"/>
  <c r="G239"/>
  <c r="H238"/>
  <c r="G238"/>
  <c r="H237"/>
  <c r="G237"/>
  <c r="H236"/>
  <c r="G236"/>
  <c r="H235"/>
  <c r="G235"/>
  <c r="H234"/>
  <c r="G234"/>
  <c r="H233"/>
  <c r="G233"/>
  <c r="F232"/>
  <c r="E232"/>
  <c r="H230"/>
  <c r="G230"/>
  <c r="H228"/>
  <c r="G228"/>
  <c r="D228"/>
  <c r="L228" s="1"/>
  <c r="H227"/>
  <c r="G227"/>
  <c r="D227"/>
  <c r="L227" s="1"/>
  <c r="H226"/>
  <c r="G226"/>
  <c r="D226"/>
  <c r="L226" s="1"/>
  <c r="H225"/>
  <c r="G225"/>
  <c r="D225"/>
  <c r="L225" s="1"/>
  <c r="G224"/>
  <c r="H223"/>
  <c r="G223"/>
  <c r="D223"/>
  <c r="H222"/>
  <c r="G222"/>
  <c r="D222"/>
  <c r="L222" s="1"/>
  <c r="H221"/>
  <c r="G221"/>
  <c r="D221"/>
  <c r="L221" s="1"/>
  <c r="H220"/>
  <c r="G220"/>
  <c r="D220"/>
  <c r="L220" s="1"/>
  <c r="H219"/>
  <c r="G219"/>
  <c r="D219"/>
  <c r="D218" s="1"/>
  <c r="F218"/>
  <c r="E218"/>
  <c r="E216" s="1"/>
  <c r="C218"/>
  <c r="B218"/>
  <c r="B216" s="1"/>
  <c r="H217"/>
  <c r="G217"/>
  <c r="D217"/>
  <c r="F216"/>
  <c r="C216"/>
  <c r="H214"/>
  <c r="J214" s="1"/>
  <c r="D214"/>
  <c r="H213"/>
  <c r="D213"/>
  <c r="L212"/>
  <c r="K212"/>
  <c r="G212"/>
  <c r="F212"/>
  <c r="E212"/>
  <c r="C212"/>
  <c r="B212"/>
  <c r="H211"/>
  <c r="L211" s="1"/>
  <c r="G211"/>
  <c r="D211"/>
  <c r="H210"/>
  <c r="L210" s="1"/>
  <c r="G210"/>
  <c r="D210"/>
  <c r="H209"/>
  <c r="L209" s="1"/>
  <c r="G209"/>
  <c r="D209"/>
  <c r="H208"/>
  <c r="L208" s="1"/>
  <c r="G208"/>
  <c r="D208"/>
  <c r="H207"/>
  <c r="L207" s="1"/>
  <c r="G207"/>
  <c r="D207"/>
  <c r="H206"/>
  <c r="L206" s="1"/>
  <c r="D206"/>
  <c r="H205"/>
  <c r="L205" s="1"/>
  <c r="G205"/>
  <c r="D205"/>
  <c r="H204"/>
  <c r="L204" s="1"/>
  <c r="G204"/>
  <c r="D204"/>
  <c r="H203"/>
  <c r="L203" s="1"/>
  <c r="G203"/>
  <c r="D203"/>
  <c r="H202"/>
  <c r="L202" s="1"/>
  <c r="G202"/>
  <c r="D202"/>
  <c r="H201"/>
  <c r="D201"/>
  <c r="H200"/>
  <c r="L200" s="1"/>
  <c r="D200"/>
  <c r="H199"/>
  <c r="L199" s="1"/>
  <c r="G199"/>
  <c r="D199"/>
  <c r="H198"/>
  <c r="L198" s="1"/>
  <c r="G198"/>
  <c r="D198"/>
  <c r="H197"/>
  <c r="L197" s="1"/>
  <c r="G197"/>
  <c r="D197"/>
  <c r="H196"/>
  <c r="L196" s="1"/>
  <c r="G196"/>
  <c r="D196"/>
  <c r="H195"/>
  <c r="L195" s="1"/>
  <c r="G195"/>
  <c r="D195"/>
  <c r="H194"/>
  <c r="L194" s="1"/>
  <c r="G194"/>
  <c r="D194"/>
  <c r="H193"/>
  <c r="L193" s="1"/>
  <c r="G193"/>
  <c r="D193"/>
  <c r="H192"/>
  <c r="G192"/>
  <c r="D192"/>
  <c r="D191" s="1"/>
  <c r="F191"/>
  <c r="E191"/>
  <c r="C191"/>
  <c r="B191"/>
  <c r="H190"/>
  <c r="L190" s="1"/>
  <c r="G190"/>
  <c r="D190"/>
  <c r="H189"/>
  <c r="L189" s="1"/>
  <c r="G189"/>
  <c r="D189"/>
  <c r="H188"/>
  <c r="L188" s="1"/>
  <c r="D188"/>
  <c r="H187"/>
  <c r="L187" s="1"/>
  <c r="G187"/>
  <c r="D187"/>
  <c r="H186"/>
  <c r="L186" s="1"/>
  <c r="G186"/>
  <c r="D186"/>
  <c r="H185"/>
  <c r="L185" s="1"/>
  <c r="D185"/>
  <c r="H184"/>
  <c r="L184" s="1"/>
  <c r="G184"/>
  <c r="D184"/>
  <c r="H183"/>
  <c r="L183" s="1"/>
  <c r="G183"/>
  <c r="D183"/>
  <c r="H182"/>
  <c r="D182"/>
  <c r="H181"/>
  <c r="L181" s="1"/>
  <c r="G181"/>
  <c r="D181"/>
  <c r="H180"/>
  <c r="L180" s="1"/>
  <c r="G180"/>
  <c r="D180"/>
  <c r="H179"/>
  <c r="D179"/>
  <c r="H178"/>
  <c r="L178" s="1"/>
  <c r="G178"/>
  <c r="D178"/>
  <c r="H177"/>
  <c r="L177" s="1"/>
  <c r="G177"/>
  <c r="D177"/>
  <c r="H176"/>
  <c r="H175" s="1"/>
  <c r="G176"/>
  <c r="D176"/>
  <c r="D175" s="1"/>
  <c r="F175"/>
  <c r="E175"/>
  <c r="C175"/>
  <c r="C171" s="1"/>
  <c r="B175"/>
  <c r="L175" s="1"/>
  <c r="H174"/>
  <c r="L174" s="1"/>
  <c r="G174"/>
  <c r="D174"/>
  <c r="H173"/>
  <c r="G173"/>
  <c r="D173"/>
  <c r="H172"/>
  <c r="L172" s="1"/>
  <c r="G172"/>
  <c r="D172"/>
  <c r="K171"/>
  <c r="F171"/>
  <c r="E171"/>
  <c r="B171"/>
  <c r="H169"/>
  <c r="L169" s="1"/>
  <c r="G169"/>
  <c r="D169"/>
  <c r="H168"/>
  <c r="L168" s="1"/>
  <c r="G168"/>
  <c r="D168"/>
  <c r="H167"/>
  <c r="L167" s="1"/>
  <c r="G167"/>
  <c r="D167"/>
  <c r="H166"/>
  <c r="L166" s="1"/>
  <c r="G166"/>
  <c r="D166"/>
  <c r="H165"/>
  <c r="L165" s="1"/>
  <c r="G165"/>
  <c r="D165"/>
  <c r="H164"/>
  <c r="L164" s="1"/>
  <c r="G164"/>
  <c r="D164"/>
  <c r="H163"/>
  <c r="L163" s="1"/>
  <c r="G163"/>
  <c r="D163"/>
  <c r="H162"/>
  <c r="G162"/>
  <c r="D162"/>
  <c r="H161"/>
  <c r="G161"/>
  <c r="D161"/>
  <c r="L161" s="1"/>
  <c r="H160"/>
  <c r="G160"/>
  <c r="D160"/>
  <c r="L160" s="1"/>
  <c r="H159"/>
  <c r="G159"/>
  <c r="D159"/>
  <c r="L159" s="1"/>
  <c r="H158"/>
  <c r="G158"/>
  <c r="D158"/>
  <c r="H157"/>
  <c r="G157"/>
  <c r="D157"/>
  <c r="L157" s="1"/>
  <c r="H156"/>
  <c r="G156"/>
  <c r="D156"/>
  <c r="L156" s="1"/>
  <c r="H155"/>
  <c r="G155"/>
  <c r="D155"/>
  <c r="L155" s="1"/>
  <c r="H154"/>
  <c r="G154"/>
  <c r="D154"/>
  <c r="H153"/>
  <c r="G153"/>
  <c r="G152" s="1"/>
  <c r="C153"/>
  <c r="D153" s="1"/>
  <c r="F152"/>
  <c r="E152"/>
  <c r="C152"/>
  <c r="B152"/>
  <c r="H151"/>
  <c r="G151"/>
  <c r="D151"/>
  <c r="L151" s="1"/>
  <c r="H150"/>
  <c r="G150"/>
  <c r="D150"/>
  <c r="L150" s="1"/>
  <c r="H149"/>
  <c r="G149"/>
  <c r="D149"/>
  <c r="D148" s="1"/>
  <c r="F148"/>
  <c r="E148"/>
  <c r="C148"/>
  <c r="H147"/>
  <c r="G147"/>
  <c r="D147"/>
  <c r="L147" s="1"/>
  <c r="H146"/>
  <c r="G146"/>
  <c r="D146"/>
  <c r="L146" s="1"/>
  <c r="H145"/>
  <c r="D145"/>
  <c r="H144"/>
  <c r="G144"/>
  <c r="D144"/>
  <c r="L144" s="1"/>
  <c r="H143"/>
  <c r="G143"/>
  <c r="D143"/>
  <c r="D142" s="1"/>
  <c r="G142"/>
  <c r="F142"/>
  <c r="E142"/>
  <c r="C142"/>
  <c r="H141"/>
  <c r="G141"/>
  <c r="D141"/>
  <c r="L141" s="1"/>
  <c r="H140"/>
  <c r="G140"/>
  <c r="D140"/>
  <c r="H139"/>
  <c r="G139"/>
  <c r="D139"/>
  <c r="L139" s="1"/>
  <c r="H138"/>
  <c r="G138"/>
  <c r="D138"/>
  <c r="H137"/>
  <c r="G137"/>
  <c r="D137"/>
  <c r="L137" s="1"/>
  <c r="H136"/>
  <c r="G136"/>
  <c r="D136"/>
  <c r="H135"/>
  <c r="G135"/>
  <c r="G134" s="1"/>
  <c r="D135"/>
  <c r="L135" s="1"/>
  <c r="F134"/>
  <c r="E134"/>
  <c r="H133"/>
  <c r="G133"/>
  <c r="D133"/>
  <c r="L133" s="1"/>
  <c r="H132"/>
  <c r="G132"/>
  <c r="D132"/>
  <c r="L132" s="1"/>
  <c r="H131"/>
  <c r="G131"/>
  <c r="D131"/>
  <c r="H130"/>
  <c r="L130" s="1"/>
  <c r="G130"/>
  <c r="D130"/>
  <c r="H129"/>
  <c r="L129" s="1"/>
  <c r="G129"/>
  <c r="D129"/>
  <c r="H128"/>
  <c r="L128" s="1"/>
  <c r="G128"/>
  <c r="D128"/>
  <c r="F127"/>
  <c r="F126" s="1"/>
  <c r="F125" s="1"/>
  <c r="B127"/>
  <c r="K126"/>
  <c r="H121"/>
  <c r="F121"/>
  <c r="E121"/>
  <c r="H120"/>
  <c r="F120"/>
  <c r="E120"/>
  <c r="H119"/>
  <c r="F119"/>
  <c r="E119"/>
  <c r="H118"/>
  <c r="F118"/>
  <c r="E118"/>
  <c r="H117"/>
  <c r="F117"/>
  <c r="E117"/>
  <c r="H115"/>
  <c r="F115"/>
  <c r="E115"/>
  <c r="G115" s="1"/>
  <c r="J115" s="1"/>
  <c r="H114"/>
  <c r="F114"/>
  <c r="E114"/>
  <c r="H113"/>
  <c r="F113"/>
  <c r="E113"/>
  <c r="G113" s="1"/>
  <c r="H112"/>
  <c r="F112"/>
  <c r="E112"/>
  <c r="H109"/>
  <c r="F109"/>
  <c r="E109"/>
  <c r="G109" s="1"/>
  <c r="H108"/>
  <c r="F108"/>
  <c r="E108"/>
  <c r="H107"/>
  <c r="F107"/>
  <c r="E107"/>
  <c r="H106"/>
  <c r="F106"/>
  <c r="E106"/>
  <c r="H104"/>
  <c r="F104"/>
  <c r="E104"/>
  <c r="H103"/>
  <c r="F103"/>
  <c r="E103"/>
  <c r="H102"/>
  <c r="F102"/>
  <c r="E102"/>
  <c r="H101"/>
  <c r="F101"/>
  <c r="F99" s="1"/>
  <c r="E101"/>
  <c r="H100"/>
  <c r="H99" s="1"/>
  <c r="F100"/>
  <c r="E100"/>
  <c r="E99" s="1"/>
  <c r="H98"/>
  <c r="F98"/>
  <c r="E98"/>
  <c r="H95"/>
  <c r="F95"/>
  <c r="E95"/>
  <c r="H94"/>
  <c r="F94"/>
  <c r="E94"/>
  <c r="F93"/>
  <c r="H92"/>
  <c r="F92"/>
  <c r="E92"/>
  <c r="H91"/>
  <c r="F91"/>
  <c r="E91"/>
  <c r="H90"/>
  <c r="F90"/>
  <c r="E90"/>
  <c r="H89"/>
  <c r="F89"/>
  <c r="E89"/>
  <c r="H88"/>
  <c r="F88"/>
  <c r="E88"/>
  <c r="H87"/>
  <c r="F87"/>
  <c r="E87"/>
  <c r="H86"/>
  <c r="F86"/>
  <c r="E86"/>
  <c r="H85"/>
  <c r="F85"/>
  <c r="E85"/>
  <c r="G85" s="1"/>
  <c r="J85" s="1"/>
  <c r="H84"/>
  <c r="F84"/>
  <c r="E84"/>
  <c r="H83"/>
  <c r="F83"/>
  <c r="E83"/>
  <c r="H82"/>
  <c r="F82"/>
  <c r="E82"/>
  <c r="H81"/>
  <c r="F81"/>
  <c r="E81"/>
  <c r="G81" s="1"/>
  <c r="J81" s="1"/>
  <c r="H80"/>
  <c r="F80"/>
  <c r="E80"/>
  <c r="H79"/>
  <c r="F79"/>
  <c r="E79"/>
  <c r="H78"/>
  <c r="F78"/>
  <c r="E78"/>
  <c r="H77"/>
  <c r="F77"/>
  <c r="E77"/>
  <c r="G77" s="1"/>
  <c r="J77" s="1"/>
  <c r="H76"/>
  <c r="F76"/>
  <c r="E76"/>
  <c r="H75"/>
  <c r="F75"/>
  <c r="E75"/>
  <c r="H74"/>
  <c r="F74"/>
  <c r="E74"/>
  <c r="H73"/>
  <c r="F73"/>
  <c r="E73"/>
  <c r="E72" s="1"/>
  <c r="H71"/>
  <c r="F71"/>
  <c r="E71"/>
  <c r="H70"/>
  <c r="F70"/>
  <c r="E70"/>
  <c r="G70" s="1"/>
  <c r="H69"/>
  <c r="F69"/>
  <c r="E69"/>
  <c r="H68"/>
  <c r="F68"/>
  <c r="E68"/>
  <c r="H67"/>
  <c r="F67"/>
  <c r="E67"/>
  <c r="H66"/>
  <c r="F66"/>
  <c r="E66"/>
  <c r="G66" s="1"/>
  <c r="H65"/>
  <c r="F65"/>
  <c r="E65"/>
  <c r="H64"/>
  <c r="F64"/>
  <c r="E64"/>
  <c r="H63"/>
  <c r="F63"/>
  <c r="E63"/>
  <c r="H62"/>
  <c r="F62"/>
  <c r="E62"/>
  <c r="G62" s="1"/>
  <c r="H61"/>
  <c r="F61"/>
  <c r="E61"/>
  <c r="H60"/>
  <c r="F60"/>
  <c r="E60"/>
  <c r="H59"/>
  <c r="F59"/>
  <c r="E59"/>
  <c r="H58"/>
  <c r="F58"/>
  <c r="E58"/>
  <c r="G58" s="1"/>
  <c r="H57"/>
  <c r="F57"/>
  <c r="F56" s="1"/>
  <c r="E57"/>
  <c r="H55"/>
  <c r="F55"/>
  <c r="E55"/>
  <c r="H54"/>
  <c r="F54"/>
  <c r="E54"/>
  <c r="H53"/>
  <c r="F53"/>
  <c r="E53"/>
  <c r="H50"/>
  <c r="F50"/>
  <c r="E50"/>
  <c r="H49"/>
  <c r="F49"/>
  <c r="E49"/>
  <c r="G49" s="1"/>
  <c r="J49" s="1"/>
  <c r="H48"/>
  <c r="F48"/>
  <c r="E48"/>
  <c r="H47"/>
  <c r="F47"/>
  <c r="E47"/>
  <c r="H46"/>
  <c r="F46"/>
  <c r="E46"/>
  <c r="H45"/>
  <c r="F45"/>
  <c r="E45"/>
  <c r="G45" s="1"/>
  <c r="J45" s="1"/>
  <c r="H44"/>
  <c r="F44"/>
  <c r="E44"/>
  <c r="H43"/>
  <c r="F43"/>
  <c r="E43"/>
  <c r="H42"/>
  <c r="F42"/>
  <c r="E42"/>
  <c r="H41"/>
  <c r="F41"/>
  <c r="E41"/>
  <c r="G41" s="1"/>
  <c r="J41" s="1"/>
  <c r="H40"/>
  <c r="F40"/>
  <c r="E40"/>
  <c r="H39"/>
  <c r="F39"/>
  <c r="E39"/>
  <c r="H38"/>
  <c r="F38"/>
  <c r="E38"/>
  <c r="H37"/>
  <c r="F37"/>
  <c r="E37"/>
  <c r="H36"/>
  <c r="F36"/>
  <c r="E36"/>
  <c r="H35"/>
  <c r="F35"/>
  <c r="E35"/>
  <c r="H34"/>
  <c r="F34"/>
  <c r="E34"/>
  <c r="E33"/>
  <c r="H32"/>
  <c r="F32"/>
  <c r="E32"/>
  <c r="H31"/>
  <c r="F31"/>
  <c r="E31"/>
  <c r="H30"/>
  <c r="F30"/>
  <c r="F29" s="1"/>
  <c r="E30"/>
  <c r="H29"/>
  <c r="E29"/>
  <c r="H28"/>
  <c r="F28"/>
  <c r="E28"/>
  <c r="H27"/>
  <c r="F27"/>
  <c r="E27"/>
  <c r="H26"/>
  <c r="F26"/>
  <c r="E26"/>
  <c r="H25"/>
  <c r="F25"/>
  <c r="E25"/>
  <c r="H24"/>
  <c r="F24"/>
  <c r="E24"/>
  <c r="G24" s="1"/>
  <c r="E23"/>
  <c r="H22"/>
  <c r="F22"/>
  <c r="E22"/>
  <c r="H21"/>
  <c r="F21"/>
  <c r="E21"/>
  <c r="H20"/>
  <c r="F20"/>
  <c r="E20"/>
  <c r="H19"/>
  <c r="F19"/>
  <c r="E19"/>
  <c r="H18"/>
  <c r="F18"/>
  <c r="E18"/>
  <c r="H17"/>
  <c r="F17"/>
  <c r="E17"/>
  <c r="H16"/>
  <c r="H15" s="1"/>
  <c r="F16"/>
  <c r="E16"/>
  <c r="E15"/>
  <c r="H14"/>
  <c r="F14"/>
  <c r="E14"/>
  <c r="H13"/>
  <c r="F13"/>
  <c r="E13"/>
  <c r="H12"/>
  <c r="F12"/>
  <c r="E12"/>
  <c r="H11"/>
  <c r="F11"/>
  <c r="E11"/>
  <c r="H10"/>
  <c r="F10"/>
  <c r="E10"/>
  <c r="H9"/>
  <c r="F9"/>
  <c r="E9"/>
  <c r="A2"/>
  <c r="A1"/>
  <c r="E44" i="1"/>
  <c r="I44" s="1"/>
  <c r="F43"/>
  <c r="E43"/>
  <c r="F42"/>
  <c r="E42"/>
  <c r="F41"/>
  <c r="E41"/>
  <c r="F40"/>
  <c r="E40"/>
  <c r="F39"/>
  <c r="E39"/>
  <c r="F38"/>
  <c r="E38"/>
  <c r="F37"/>
  <c r="E37"/>
  <c r="F36"/>
  <c r="E36"/>
  <c r="F35"/>
  <c r="E35"/>
  <c r="F34"/>
  <c r="I34" s="1"/>
  <c r="E33"/>
  <c r="C33"/>
  <c r="B33"/>
  <c r="F31"/>
  <c r="E31"/>
  <c r="F29"/>
  <c r="E29"/>
  <c r="F28"/>
  <c r="E28"/>
  <c r="F27"/>
  <c r="E27"/>
  <c r="E26" s="1"/>
  <c r="C27"/>
  <c r="B27"/>
  <c r="B26" s="1"/>
  <c r="C26"/>
  <c r="F22"/>
  <c r="B22"/>
  <c r="E22" s="1"/>
  <c r="F21"/>
  <c r="B21"/>
  <c r="E21" s="1"/>
  <c r="F20"/>
  <c r="B20"/>
  <c r="E20" s="1"/>
  <c r="F19"/>
  <c r="B19"/>
  <c r="E19" s="1"/>
  <c r="F18"/>
  <c r="B18"/>
  <c r="E18" s="1"/>
  <c r="F17"/>
  <c r="C17"/>
  <c r="C12" s="1"/>
  <c r="F16"/>
  <c r="B16"/>
  <c r="E16" s="1"/>
  <c r="F15"/>
  <c r="B15"/>
  <c r="E15" s="1"/>
  <c r="F14"/>
  <c r="B14"/>
  <c r="E14" s="1"/>
  <c r="F13"/>
  <c r="B13"/>
  <c r="E13" s="1"/>
  <c r="F10"/>
  <c r="C10"/>
  <c r="B10"/>
  <c r="F9"/>
  <c r="C9"/>
  <c r="B9"/>
  <c r="A3"/>
  <c r="G9" i="2" l="1"/>
  <c r="J9" s="1"/>
  <c r="G13"/>
  <c r="J13" s="1"/>
  <c r="H97"/>
  <c r="G117"/>
  <c r="H116"/>
  <c r="F116"/>
  <c r="G119"/>
  <c r="J119" s="1"/>
  <c r="H134"/>
  <c r="J138"/>
  <c r="J195"/>
  <c r="J197"/>
  <c r="J199"/>
  <c r="J202"/>
  <c r="J204"/>
  <c r="F97"/>
  <c r="F15"/>
  <c r="G17"/>
  <c r="J17" s="1"/>
  <c r="G21"/>
  <c r="J21" s="1"/>
  <c r="H33"/>
  <c r="G36"/>
  <c r="G48"/>
  <c r="I48" s="1"/>
  <c r="G80"/>
  <c r="G92"/>
  <c r="I92" s="1"/>
  <c r="H148"/>
  <c r="L148" s="1"/>
  <c r="H218"/>
  <c r="J129"/>
  <c r="E9" i="1"/>
  <c r="I9" s="1"/>
  <c r="C8"/>
  <c r="C24" s="1"/>
  <c r="C46" s="1"/>
  <c r="I31"/>
  <c r="I41"/>
  <c r="I42"/>
  <c r="I43"/>
  <c r="B8"/>
  <c r="I14"/>
  <c r="I15"/>
  <c r="I16"/>
  <c r="I19"/>
  <c r="I20"/>
  <c r="I21"/>
  <c r="E56" i="2"/>
  <c r="E52" s="1"/>
  <c r="E8" s="1"/>
  <c r="G76"/>
  <c r="J76" s="1"/>
  <c r="J130"/>
  <c r="J157"/>
  <c r="J184"/>
  <c r="J186"/>
  <c r="J187"/>
  <c r="J189"/>
  <c r="F23"/>
  <c r="G28"/>
  <c r="I28" s="1"/>
  <c r="G89"/>
  <c r="J89" s="1"/>
  <c r="G121"/>
  <c r="J121" s="1"/>
  <c r="J164"/>
  <c r="J193"/>
  <c r="G218"/>
  <c r="G40"/>
  <c r="J40" s="1"/>
  <c r="G44"/>
  <c r="G84"/>
  <c r="I84" s="1"/>
  <c r="G88"/>
  <c r="J133"/>
  <c r="E127"/>
  <c r="E126" s="1"/>
  <c r="E125" s="1"/>
  <c r="G148"/>
  <c r="J156"/>
  <c r="L158"/>
  <c r="J166"/>
  <c r="J168"/>
  <c r="J178"/>
  <c r="J180"/>
  <c r="G191"/>
  <c r="D212"/>
  <c r="L217"/>
  <c r="J221"/>
  <c r="J222"/>
  <c r="L223"/>
  <c r="G232"/>
  <c r="G12"/>
  <c r="J12" s="1"/>
  <c r="G16"/>
  <c r="G20"/>
  <c r="I20" s="1"/>
  <c r="G25"/>
  <c r="J25" s="1"/>
  <c r="G32"/>
  <c r="J32" s="1"/>
  <c r="F33"/>
  <c r="G37"/>
  <c r="J37" s="1"/>
  <c r="B126"/>
  <c r="B243" s="1"/>
  <c r="L131"/>
  <c r="L136"/>
  <c r="L134" s="1"/>
  <c r="L138"/>
  <c r="J139"/>
  <c r="L140"/>
  <c r="J151"/>
  <c r="H152"/>
  <c r="J160"/>
  <c r="J161"/>
  <c r="L162"/>
  <c r="G175"/>
  <c r="G171" s="1"/>
  <c r="G216"/>
  <c r="F8" i="1"/>
  <c r="E93" i="2"/>
  <c r="H93"/>
  <c r="E10" i="1"/>
  <c r="I10" s="1"/>
  <c r="G10" i="2"/>
  <c r="J10" s="1"/>
  <c r="G11"/>
  <c r="J11" s="1"/>
  <c r="G14"/>
  <c r="J14" s="1"/>
  <c r="G18"/>
  <c r="J18" s="1"/>
  <c r="G19"/>
  <c r="J19" s="1"/>
  <c r="G22"/>
  <c r="J22" s="1"/>
  <c r="H23"/>
  <c r="G26"/>
  <c r="J26" s="1"/>
  <c r="G27"/>
  <c r="J27" s="1"/>
  <c r="G30"/>
  <c r="J30" s="1"/>
  <c r="G31"/>
  <c r="J31" s="1"/>
  <c r="G34"/>
  <c r="J34" s="1"/>
  <c r="G35"/>
  <c r="J35" s="1"/>
  <c r="G38"/>
  <c r="J38" s="1"/>
  <c r="G39"/>
  <c r="J39" s="1"/>
  <c r="G42"/>
  <c r="J42" s="1"/>
  <c r="G43"/>
  <c r="J43" s="1"/>
  <c r="G46"/>
  <c r="J46" s="1"/>
  <c r="G47"/>
  <c r="J47" s="1"/>
  <c r="G50"/>
  <c r="J50" s="1"/>
  <c r="I28" i="1"/>
  <c r="I29"/>
  <c r="I35"/>
  <c r="I36"/>
  <c r="I37"/>
  <c r="I38"/>
  <c r="I39"/>
  <c r="I40"/>
  <c r="F111" i="2"/>
  <c r="G54"/>
  <c r="J54" s="1"/>
  <c r="G60"/>
  <c r="J60" s="1"/>
  <c r="G64"/>
  <c r="I64" s="1"/>
  <c r="G68"/>
  <c r="J68" s="1"/>
  <c r="F72"/>
  <c r="F52" s="1"/>
  <c r="G74"/>
  <c r="I74" s="1"/>
  <c r="G75"/>
  <c r="J75" s="1"/>
  <c r="G78"/>
  <c r="I78" s="1"/>
  <c r="G79"/>
  <c r="J79" s="1"/>
  <c r="G82"/>
  <c r="I82" s="1"/>
  <c r="G83"/>
  <c r="J83" s="1"/>
  <c r="G86"/>
  <c r="I86" s="1"/>
  <c r="G87"/>
  <c r="J87" s="1"/>
  <c r="G90"/>
  <c r="I90" s="1"/>
  <c r="G91"/>
  <c r="J91" s="1"/>
  <c r="G95"/>
  <c r="I95" s="1"/>
  <c r="G114"/>
  <c r="J114" s="1"/>
  <c r="E116"/>
  <c r="E111" s="1"/>
  <c r="G118"/>
  <c r="J118" s="1"/>
  <c r="G120"/>
  <c r="J120" s="1"/>
  <c r="J131"/>
  <c r="J132"/>
  <c r="J136"/>
  <c r="J137"/>
  <c r="J140"/>
  <c r="J141"/>
  <c r="H142"/>
  <c r="J144"/>
  <c r="J147"/>
  <c r="J149"/>
  <c r="L149"/>
  <c r="J154"/>
  <c r="L154"/>
  <c r="J155"/>
  <c r="J158"/>
  <c r="J159"/>
  <c r="J162"/>
  <c r="J163"/>
  <c r="J172"/>
  <c r="J174"/>
  <c r="J176"/>
  <c r="L176"/>
  <c r="J181"/>
  <c r="J183"/>
  <c r="J208"/>
  <c r="J210"/>
  <c r="J217"/>
  <c r="J219"/>
  <c r="L219"/>
  <c r="J223"/>
  <c r="J226"/>
  <c r="J228"/>
  <c r="J230"/>
  <c r="J234"/>
  <c r="J237"/>
  <c r="J238"/>
  <c r="L238" s="1"/>
  <c r="J240"/>
  <c r="L240" s="1"/>
  <c r="J242"/>
  <c r="L242" s="1"/>
  <c r="E29" i="3"/>
  <c r="K29"/>
  <c r="I12" i="2"/>
  <c r="J16"/>
  <c r="G15"/>
  <c r="I16"/>
  <c r="J20"/>
  <c r="J24"/>
  <c r="J23" s="1"/>
  <c r="G23"/>
  <c r="I24"/>
  <c r="J28"/>
  <c r="I32"/>
  <c r="J36"/>
  <c r="I36"/>
  <c r="J44"/>
  <c r="I44"/>
  <c r="J48"/>
  <c r="J58"/>
  <c r="I58"/>
  <c r="J62"/>
  <c r="I62"/>
  <c r="J66"/>
  <c r="I66"/>
  <c r="J70"/>
  <c r="I70"/>
  <c r="I10"/>
  <c r="I18"/>
  <c r="I22"/>
  <c r="I26"/>
  <c r="I30"/>
  <c r="I34"/>
  <c r="I38"/>
  <c r="I42"/>
  <c r="I46"/>
  <c r="I50"/>
  <c r="I54"/>
  <c r="I60"/>
  <c r="J64"/>
  <c r="I68"/>
  <c r="I9"/>
  <c r="I11"/>
  <c r="I13"/>
  <c r="I15"/>
  <c r="I19"/>
  <c r="I21"/>
  <c r="I25"/>
  <c r="I35"/>
  <c r="I41"/>
  <c r="I45"/>
  <c r="I49"/>
  <c r="I76"/>
  <c r="J80"/>
  <c r="I80"/>
  <c r="J88"/>
  <c r="I88"/>
  <c r="J92"/>
  <c r="J109"/>
  <c r="I109"/>
  <c r="J113"/>
  <c r="I113"/>
  <c r="G53"/>
  <c r="I53" s="1"/>
  <c r="G55"/>
  <c r="J55" s="1"/>
  <c r="G57"/>
  <c r="I57" s="1"/>
  <c r="H56"/>
  <c r="G59"/>
  <c r="J59" s="1"/>
  <c r="G61"/>
  <c r="J61" s="1"/>
  <c r="G63"/>
  <c r="J63" s="1"/>
  <c r="G65"/>
  <c r="J65" s="1"/>
  <c r="G67"/>
  <c r="J67" s="1"/>
  <c r="G69"/>
  <c r="J69" s="1"/>
  <c r="G71"/>
  <c r="J71" s="1"/>
  <c r="G73"/>
  <c r="I73" s="1"/>
  <c r="H72"/>
  <c r="J74"/>
  <c r="J78"/>
  <c r="J86"/>
  <c r="J95"/>
  <c r="I114"/>
  <c r="G94"/>
  <c r="G112"/>
  <c r="H111"/>
  <c r="I117"/>
  <c r="I119"/>
  <c r="I121"/>
  <c r="G127"/>
  <c r="G126" s="1"/>
  <c r="G125" s="1"/>
  <c r="J128"/>
  <c r="J135"/>
  <c r="J150"/>
  <c r="J153"/>
  <c r="J152" s="1"/>
  <c r="J177"/>
  <c r="J175" s="1"/>
  <c r="J220"/>
  <c r="J235"/>
  <c r="I77"/>
  <c r="I81"/>
  <c r="I85"/>
  <c r="I89"/>
  <c r="G98"/>
  <c r="I98" s="1"/>
  <c r="G100"/>
  <c r="G101"/>
  <c r="J101" s="1"/>
  <c r="G102"/>
  <c r="J102" s="1"/>
  <c r="G103"/>
  <c r="J103" s="1"/>
  <c r="G104"/>
  <c r="J104" s="1"/>
  <c r="G106"/>
  <c r="J106" s="1"/>
  <c r="G107"/>
  <c r="J107" s="1"/>
  <c r="E97"/>
  <c r="G108"/>
  <c r="J117"/>
  <c r="J116" s="1"/>
  <c r="C127"/>
  <c r="C126" s="1"/>
  <c r="C243" s="1"/>
  <c r="J143"/>
  <c r="L143"/>
  <c r="L142" s="1"/>
  <c r="J146"/>
  <c r="L153"/>
  <c r="D152"/>
  <c r="D171"/>
  <c r="L173"/>
  <c r="H191"/>
  <c r="L192"/>
  <c r="L191" s="1"/>
  <c r="J201"/>
  <c r="L201"/>
  <c r="H232"/>
  <c r="J165"/>
  <c r="J167"/>
  <c r="J169"/>
  <c r="J190"/>
  <c r="J192"/>
  <c r="J194"/>
  <c r="J196"/>
  <c r="J198"/>
  <c r="J203"/>
  <c r="J205"/>
  <c r="J207"/>
  <c r="J209"/>
  <c r="J211"/>
  <c r="J213"/>
  <c r="J212" s="1"/>
  <c r="H212"/>
  <c r="D216"/>
  <c r="H216"/>
  <c r="J225"/>
  <c r="J227"/>
  <c r="J233"/>
  <c r="J236"/>
  <c r="J239"/>
  <c r="L239" s="1"/>
  <c r="J241"/>
  <c r="L241" s="1"/>
  <c r="E8" i="1"/>
  <c r="H8" s="1"/>
  <c r="I13"/>
  <c r="I18"/>
  <c r="I17" s="1"/>
  <c r="E17"/>
  <c r="E12" s="1"/>
  <c r="I22"/>
  <c r="H22"/>
  <c r="H9"/>
  <c r="F12"/>
  <c r="H13"/>
  <c r="H14"/>
  <c r="H15"/>
  <c r="B17"/>
  <c r="B12" s="1"/>
  <c r="H18"/>
  <c r="H19"/>
  <c r="H20"/>
  <c r="H21"/>
  <c r="F33"/>
  <c r="H171" i="2" l="1"/>
  <c r="H127" s="1"/>
  <c r="E7"/>
  <c r="E123" s="1"/>
  <c r="E243" s="1"/>
  <c r="I120"/>
  <c r="J90"/>
  <c r="J82"/>
  <c r="F8"/>
  <c r="F7" s="1"/>
  <c r="F123" s="1"/>
  <c r="F243" s="1"/>
  <c r="B24" i="1"/>
  <c r="B46" s="1"/>
  <c r="L152" i="2"/>
  <c r="L127" s="1"/>
  <c r="L126" s="1"/>
  <c r="L243" s="1"/>
  <c r="I91"/>
  <c r="I87"/>
  <c r="I83"/>
  <c r="I79"/>
  <c r="I75"/>
  <c r="J218"/>
  <c r="J216" s="1"/>
  <c r="J134"/>
  <c r="I118"/>
  <c r="J84"/>
  <c r="I47"/>
  <c r="I43"/>
  <c r="I39"/>
  <c r="I31"/>
  <c r="I17"/>
  <c r="J33"/>
  <c r="G29"/>
  <c r="I29" s="1"/>
  <c r="I14"/>
  <c r="I40"/>
  <c r="J15"/>
  <c r="I33" i="1"/>
  <c r="H10"/>
  <c r="I8"/>
  <c r="I71" i="2"/>
  <c r="I69"/>
  <c r="I67"/>
  <c r="I65"/>
  <c r="I63"/>
  <c r="I61"/>
  <c r="I59"/>
  <c r="J191"/>
  <c r="J171" s="1"/>
  <c r="D127"/>
  <c r="D126" s="1"/>
  <c r="D243" s="1"/>
  <c r="J142"/>
  <c r="J148"/>
  <c r="I55"/>
  <c r="I37"/>
  <c r="I27"/>
  <c r="G33"/>
  <c r="I33" s="1"/>
  <c r="J29"/>
  <c r="I23"/>
  <c r="L218"/>
  <c r="L216" s="1"/>
  <c r="H17" i="1"/>
  <c r="E24"/>
  <c r="E46" s="1"/>
  <c r="L171" i="2"/>
  <c r="H126"/>
  <c r="H125" s="1"/>
  <c r="G116"/>
  <c r="I116" s="1"/>
  <c r="I27" i="1"/>
  <c r="G99" i="2"/>
  <c r="I99" s="1"/>
  <c r="J100"/>
  <c r="J99" s="1"/>
  <c r="J112"/>
  <c r="J111" s="1"/>
  <c r="I112"/>
  <c r="G111"/>
  <c r="J57"/>
  <c r="J56" s="1"/>
  <c r="G56"/>
  <c r="I56" s="1"/>
  <c r="H52"/>
  <c r="J232"/>
  <c r="L233"/>
  <c r="L232" s="1"/>
  <c r="J108"/>
  <c r="I108"/>
  <c r="I107"/>
  <c r="I106"/>
  <c r="I104"/>
  <c r="I103"/>
  <c r="I102"/>
  <c r="I101"/>
  <c r="I100"/>
  <c r="J98"/>
  <c r="J94"/>
  <c r="J93" s="1"/>
  <c r="G93"/>
  <c r="I93" s="1"/>
  <c r="I94"/>
  <c r="J73"/>
  <c r="J72" s="1"/>
  <c r="G72"/>
  <c r="I72" s="1"/>
  <c r="J53"/>
  <c r="G52"/>
  <c r="G8" s="1"/>
  <c r="F24" i="1"/>
  <c r="H12"/>
  <c r="F26"/>
  <c r="I12"/>
  <c r="I24" s="1"/>
  <c r="I26" l="1"/>
  <c r="J127" i="2"/>
  <c r="G97"/>
  <c r="I97" s="1"/>
  <c r="I46" i="1"/>
  <c r="J52" i="2"/>
  <c r="J8" s="1"/>
  <c r="J126"/>
  <c r="J125" s="1"/>
  <c r="J97"/>
  <c r="I52"/>
  <c r="H8"/>
  <c r="I111"/>
  <c r="F46" i="1"/>
  <c r="H24"/>
  <c r="G7" i="2" l="1"/>
  <c r="G123" s="1"/>
  <c r="G243" s="1"/>
  <c r="I8"/>
  <c r="H7"/>
  <c r="J7"/>
  <c r="J123" s="1"/>
  <c r="J243" s="1"/>
  <c r="H46" i="1"/>
  <c r="I7" i="2" l="1"/>
  <c r="H123"/>
  <c r="I123" l="1"/>
  <c r="H243"/>
  <c r="I243" l="1"/>
</calcChain>
</file>

<file path=xl/sharedStrings.xml><?xml version="1.0" encoding="utf-8"?>
<sst xmlns="http://schemas.openxmlformats.org/spreadsheetml/2006/main" count="966" uniqueCount="373">
  <si>
    <t xml:space="preserve">STATUS OF CY 2018 BUDGET </t>
  </si>
  <si>
    <t>(In Thousand Pesos)</t>
  </si>
  <si>
    <t>PARTICULARS</t>
  </si>
  <si>
    <t>PROGRAM</t>
  </si>
  <si>
    <t xml:space="preserve">ALLOTMENT RELEASES </t>
  </si>
  <si>
    <t>% of Releases Over Program</t>
  </si>
  <si>
    <t xml:space="preserve">BALANCE                 </t>
  </si>
  <si>
    <t xml:space="preserve">   A. GAA - R.A. 10964</t>
  </si>
  <si>
    <t xml:space="preserve">         Departments </t>
  </si>
  <si>
    <t xml:space="preserve">         Special Purpose Funds </t>
  </si>
  <si>
    <t xml:space="preserve">  B.  AUTOMATIC APPROPRIATIONS</t>
  </si>
  <si>
    <t xml:space="preserve">        Retirement and Life Insurance Premium</t>
  </si>
  <si>
    <t xml:space="preserve">        Internal Revenue Allotment</t>
  </si>
  <si>
    <t xml:space="preserve">        Pension of Ex-Pres./Ex Pres. Widows</t>
  </si>
  <si>
    <t xml:space="preserve">         Grants/Donations</t>
  </si>
  <si>
    <t xml:space="preserve"> </t>
  </si>
  <si>
    <t xml:space="preserve">        Special Account in the General Fund</t>
  </si>
  <si>
    <t xml:space="preserve">             Motor Vehicle Users Charge Fund</t>
  </si>
  <si>
    <t xml:space="preserve">             Others</t>
  </si>
  <si>
    <t xml:space="preserve">        Net Lending             </t>
  </si>
  <si>
    <t xml:space="preserve">        Interest Payments</t>
  </si>
  <si>
    <t xml:space="preserve">        Tax Expenditures Fund/Customs Duties and Taxes</t>
  </si>
  <si>
    <t>ORIGINAL PROGRAM</t>
  </si>
  <si>
    <t>OTHER RELEASES</t>
  </si>
  <si>
    <t>*</t>
  </si>
  <si>
    <t>CONTINUING APPRO., R.A. 10924</t>
  </si>
  <si>
    <t xml:space="preserve">        Departments </t>
  </si>
  <si>
    <t xml:space="preserve">        Special Purpose Funds </t>
  </si>
  <si>
    <t>UNPROGRAMMED APPROPRIATIONS</t>
  </si>
  <si>
    <t>OTHER AUTOMATIC APPROPRIATIONS</t>
  </si>
  <si>
    <t xml:space="preserve">       RLIP</t>
  </si>
  <si>
    <t xml:space="preserve">       Grants/Donations</t>
  </si>
  <si>
    <t xml:space="preserve">       Special Account in the General Fund</t>
  </si>
  <si>
    <t xml:space="preserve">       Military Camps Sales Proceeds Fund</t>
  </si>
  <si>
    <t xml:space="preserve">       AFP Modernization Program (Revalidation)</t>
  </si>
  <si>
    <t xml:space="preserve">       Motor Vehicle Users Charge Fund</t>
  </si>
  <si>
    <t xml:space="preserve">       Pension of Ex-Pres./Ex-Pres. Widows</t>
  </si>
  <si>
    <t xml:space="preserve">       Tax Exp. Fund/CDT</t>
  </si>
  <si>
    <t xml:space="preserve">       RA 9335</t>
  </si>
  <si>
    <t xml:space="preserve">       Stocks Subs.</t>
  </si>
  <si>
    <t>TOTAL</t>
  </si>
  <si>
    <t>NOTE:</t>
  </si>
  <si>
    <t>a.  Pertains to additional requirement for RLIP of various agencies corresponding to the newly-created/filled up positions</t>
  </si>
  <si>
    <t xml:space="preserve">*Authorized appropriations, which are being accommodated within the year's expenditure program. </t>
  </si>
  <si>
    <t>2017 Continuing Appro.</t>
  </si>
  <si>
    <t>Adjustments</t>
  </si>
  <si>
    <t>CY 2018 PROGRAM</t>
  </si>
  <si>
    <t>RELEASES</t>
  </si>
  <si>
    <t>BALANCE</t>
  </si>
  <si>
    <t>UNRELEASED
CONT.</t>
  </si>
  <si>
    <t>Program</t>
  </si>
  <si>
    <t>Adjusted Program</t>
  </si>
  <si>
    <t>A. GAA-R.A. 10964</t>
  </si>
  <si>
    <t>Departments</t>
  </si>
  <si>
    <t xml:space="preserve">      COP</t>
  </si>
  <si>
    <t xml:space="preserve">      OP</t>
  </si>
  <si>
    <t xml:space="preserve">      OVP</t>
  </si>
  <si>
    <t xml:space="preserve">      DAR</t>
  </si>
  <si>
    <t xml:space="preserve">      DA</t>
  </si>
  <si>
    <t xml:space="preserve">      DBM</t>
  </si>
  <si>
    <t xml:space="preserve">      DepEd</t>
  </si>
  <si>
    <t xml:space="preserve">         Central Office</t>
  </si>
  <si>
    <t xml:space="preserve">         Reg'l. Offices</t>
  </si>
  <si>
    <t xml:space="preserve">      SUCS</t>
  </si>
  <si>
    <t xml:space="preserve">      DOE</t>
  </si>
  <si>
    <t xml:space="preserve">      DENR</t>
  </si>
  <si>
    <t xml:space="preserve">      DOF</t>
  </si>
  <si>
    <t xml:space="preserve">      DFA</t>
  </si>
  <si>
    <t xml:space="preserve">      DOH</t>
  </si>
  <si>
    <t xml:space="preserve">      DICT</t>
  </si>
  <si>
    <t xml:space="preserve">      DILG</t>
  </si>
  <si>
    <t xml:space="preserve">      DOJ</t>
  </si>
  <si>
    <t xml:space="preserve">      DOLE</t>
  </si>
  <si>
    <t xml:space="preserve">      DND</t>
  </si>
  <si>
    <t xml:space="preserve">      DPWH</t>
  </si>
  <si>
    <t xml:space="preserve">      DOST</t>
  </si>
  <si>
    <t xml:space="preserve">      DSWD</t>
  </si>
  <si>
    <t xml:space="preserve">      DOT</t>
  </si>
  <si>
    <t xml:space="preserve">      DTI</t>
  </si>
  <si>
    <t xml:space="preserve">      DOTr</t>
  </si>
  <si>
    <t xml:space="preserve">      NEDA</t>
  </si>
  <si>
    <t xml:space="preserve">      PCOO</t>
  </si>
  <si>
    <t xml:space="preserve">      ARMM               </t>
  </si>
  <si>
    <t xml:space="preserve">      LEDAC</t>
  </si>
  <si>
    <t xml:space="preserve">      Judiciary</t>
  </si>
  <si>
    <t xml:space="preserve">      CSC</t>
  </si>
  <si>
    <t xml:space="preserve">      COA</t>
  </si>
  <si>
    <t xml:space="preserve">      COMELEC</t>
  </si>
  <si>
    <t xml:space="preserve">      Ombudsman</t>
  </si>
  <si>
    <t xml:space="preserve">      CHR</t>
  </si>
  <si>
    <t xml:space="preserve">      OEOs</t>
  </si>
  <si>
    <t xml:space="preserve">         AMLC</t>
  </si>
  <si>
    <t xml:space="preserve">         CCC</t>
  </si>
  <si>
    <t xml:space="preserve">         CFO</t>
  </si>
  <si>
    <t xml:space="preserve">         CHED</t>
  </si>
  <si>
    <t xml:space="preserve">            CO</t>
  </si>
  <si>
    <t xml:space="preserve">            Ros</t>
  </si>
  <si>
    <t xml:space="preserve">         CFL</t>
  </si>
  <si>
    <t xml:space="preserve">         CDA</t>
  </si>
  <si>
    <t xml:space="preserve">         DDB</t>
  </si>
  <si>
    <t xml:space="preserve">         ERC</t>
  </si>
  <si>
    <t xml:space="preserve">         FDCP</t>
  </si>
  <si>
    <t xml:space="preserve">         FPA</t>
  </si>
  <si>
    <t xml:space="preserve">         GAB</t>
  </si>
  <si>
    <t xml:space="preserve">         GCG</t>
  </si>
  <si>
    <t xml:space="preserve">         HLURB</t>
  </si>
  <si>
    <t xml:space="preserve">         HUDCC</t>
  </si>
  <si>
    <t xml:space="preserve">         MDA</t>
  </si>
  <si>
    <t xml:space="preserve">         MTRCB</t>
  </si>
  <si>
    <t xml:space="preserve">         NAPC</t>
  </si>
  <si>
    <t xml:space="preserve">         NCCA</t>
  </si>
  <si>
    <t xml:space="preserve">           Proper</t>
  </si>
  <si>
    <t xml:space="preserve">           NHCP</t>
  </si>
  <si>
    <t xml:space="preserve">           NLP</t>
  </si>
  <si>
    <t xml:space="preserve">           NAP</t>
  </si>
  <si>
    <t xml:space="preserve">         NCIP</t>
  </si>
  <si>
    <t xml:space="preserve">         NCMF</t>
  </si>
  <si>
    <t xml:space="preserve">         NICA</t>
  </si>
  <si>
    <t xml:space="preserve">         NSC</t>
  </si>
  <si>
    <t xml:space="preserve">         NYC</t>
  </si>
  <si>
    <t xml:space="preserve">         OPAPP</t>
  </si>
  <si>
    <t xml:space="preserve">         OMB (VRB)</t>
  </si>
  <si>
    <t xml:space="preserve">        PRRC</t>
  </si>
  <si>
    <t xml:space="preserve">        PCW</t>
  </si>
  <si>
    <t xml:space="preserve">        PCC</t>
  </si>
  <si>
    <t xml:space="preserve">        PDEA</t>
  </si>
  <si>
    <t xml:space="preserve">        Philracom</t>
  </si>
  <si>
    <t xml:space="preserve">        PSC</t>
  </si>
  <si>
    <t xml:space="preserve">        PCUP</t>
  </si>
  <si>
    <t xml:space="preserve">        PLLO</t>
  </si>
  <si>
    <t xml:space="preserve">        PMS</t>
  </si>
  <si>
    <t xml:space="preserve">       TESDA</t>
  </si>
  <si>
    <t xml:space="preserve">           CO</t>
  </si>
  <si>
    <t xml:space="preserve">           ROs</t>
  </si>
  <si>
    <t xml:space="preserve">   Special Purpose Funds</t>
  </si>
  <si>
    <t>Budgetary Support to Government Corporations</t>
  </si>
  <si>
    <t xml:space="preserve">       BSGC</t>
  </si>
  <si>
    <t>Allocation to Local Government Units</t>
  </si>
  <si>
    <t xml:space="preserve">       ALGU</t>
  </si>
  <si>
    <t>Metropolitan Manila Development Authority</t>
  </si>
  <si>
    <t xml:space="preserve">         MMDA</t>
  </si>
  <si>
    <t>Special Shares of LGUs in the Proceeds of National Taxes</t>
  </si>
  <si>
    <t xml:space="preserve">         SSPNT</t>
  </si>
  <si>
    <t>Barangay Officials Death Benefits Fund</t>
  </si>
  <si>
    <t xml:space="preserve">          BODBF</t>
  </si>
  <si>
    <t>Local Government Support Fund</t>
  </si>
  <si>
    <t xml:space="preserve">         LGSF</t>
  </si>
  <si>
    <t>Special Shares of LGUs in the Proceeds of Fire Code Fees</t>
  </si>
  <si>
    <t xml:space="preserve">         SSPFCF</t>
  </si>
  <si>
    <t>Contingent Fund</t>
  </si>
  <si>
    <t xml:space="preserve">       Contingent </t>
  </si>
  <si>
    <t>Miscellaneous Personnel Benefits Fund</t>
  </si>
  <si>
    <t xml:space="preserve">       MPBF</t>
  </si>
  <si>
    <t>National Disaster Risk Reduction and Management Fund</t>
  </si>
  <si>
    <t xml:space="preserve">       NDRRMF</t>
  </si>
  <si>
    <t>Pension and Gratuity Fund</t>
  </si>
  <si>
    <t xml:space="preserve">       PGF</t>
  </si>
  <si>
    <t>B. Automatic Appropriations</t>
  </si>
  <si>
    <t xml:space="preserve">      Retirement and Life Insurance Premium</t>
  </si>
  <si>
    <t xml:space="preserve">      Internal Revenue Allotment</t>
  </si>
  <si>
    <t xml:space="preserve">       IRA</t>
  </si>
  <si>
    <t xml:space="preserve">       Pension of Ex-Pres./Ex Pres. Widows</t>
  </si>
  <si>
    <t xml:space="preserve">      Grants/Donations</t>
  </si>
  <si>
    <t xml:space="preserve">      Special Account in the General Fund</t>
  </si>
  <si>
    <t xml:space="preserve">       SAGF</t>
  </si>
  <si>
    <t xml:space="preserve">         Motor Vehicle Users Charge Fund</t>
  </si>
  <si>
    <t xml:space="preserve">          MVUCF</t>
  </si>
  <si>
    <t xml:space="preserve">         Others</t>
  </si>
  <si>
    <t xml:space="preserve">          OTHERS</t>
  </si>
  <si>
    <t xml:space="preserve">       Net Lending             </t>
  </si>
  <si>
    <t xml:space="preserve">       Interest Payments     </t>
  </si>
  <si>
    <t xml:space="preserve">     Tax Expenditures Fund/Customs Duties and Taxes</t>
  </si>
  <si>
    <t xml:space="preserve">       TEF/CDT</t>
  </si>
  <si>
    <t xml:space="preserve"> ORIGINAL PROGRAM</t>
  </si>
  <si>
    <t xml:space="preserve"> OTHER RELEASES</t>
  </si>
  <si>
    <t xml:space="preserve">  CONTINUING APPROPRIATIONS,
     R.A. 10924</t>
  </si>
  <si>
    <t xml:space="preserve">   Departments</t>
  </si>
  <si>
    <t xml:space="preserve">        FDCP</t>
  </si>
  <si>
    <t xml:space="preserve">            Proper</t>
  </si>
  <si>
    <t xml:space="preserve">         PRRC</t>
  </si>
  <si>
    <t xml:space="preserve">         PCW</t>
  </si>
  <si>
    <t xml:space="preserve">         PCC</t>
  </si>
  <si>
    <t xml:space="preserve">         PDEA</t>
  </si>
  <si>
    <t xml:space="preserve">         Philracom</t>
  </si>
  <si>
    <t xml:space="preserve">         PSC</t>
  </si>
  <si>
    <t xml:space="preserve">         PCUP</t>
  </si>
  <si>
    <t xml:space="preserve">         PLLO</t>
  </si>
  <si>
    <t xml:space="preserve">         PMS</t>
  </si>
  <si>
    <t xml:space="preserve">         TESDA</t>
  </si>
  <si>
    <t xml:space="preserve">        TESDA</t>
  </si>
  <si>
    <t xml:space="preserve">    Special Purpose Funds</t>
  </si>
  <si>
    <t xml:space="preserve">   SPFs</t>
  </si>
  <si>
    <t xml:space="preserve">  UNPROGRAMMED APPROPRIATIONS</t>
  </si>
  <si>
    <t xml:space="preserve">  OTHER AUTOMATIC APPROPRIATIONS</t>
  </si>
  <si>
    <t xml:space="preserve">     RLIP</t>
  </si>
  <si>
    <t xml:space="preserve">     Grants/Donations</t>
  </si>
  <si>
    <t xml:space="preserve">     SAGF-OTHERS</t>
  </si>
  <si>
    <t xml:space="preserve">    Military Camps Sales Proceeds Fund</t>
  </si>
  <si>
    <t xml:space="preserve">       MCSPF</t>
  </si>
  <si>
    <t xml:space="preserve">     AFP Modernization Program (Revalidation)</t>
  </si>
  <si>
    <t>MVUCF</t>
  </si>
  <si>
    <t xml:space="preserve">    Pension of Ex-Pres./Ex-Pres. Widows</t>
  </si>
  <si>
    <t xml:space="preserve">    Tax Exp. Fund/CDT</t>
  </si>
  <si>
    <t xml:space="preserve">     RA 9335</t>
  </si>
  <si>
    <t xml:space="preserve">     Stocks Subs.</t>
  </si>
  <si>
    <t xml:space="preserve">CY 2018 PROGRAM ADJUSTMENTS </t>
  </si>
  <si>
    <t>2018 GAA, R.A. 10964</t>
  </si>
  <si>
    <t>(amounts in thousand pesos)</t>
  </si>
  <si>
    <t>FROM:</t>
  </si>
  <si>
    <t>TO:</t>
  </si>
  <si>
    <t>DEPT./
AGENCY/SPF</t>
  </si>
  <si>
    <t>ALLOTMENT CLASS</t>
  </si>
  <si>
    <t>LEGAL BASIS</t>
  </si>
  <si>
    <t>PS</t>
  </si>
  <si>
    <t>MOOE</t>
  </si>
  <si>
    <t>CO</t>
  </si>
  <si>
    <t>DEPARTMENTS</t>
  </si>
  <si>
    <t>DA-OSEC</t>
  </si>
  <si>
    <t>DPWH-OSEC</t>
  </si>
  <si>
    <t>For the implementation of Farm-to-Market Roads</t>
  </si>
  <si>
    <t>Special Provision No. 10, DA 
   2018 GAA, R.A. 10964</t>
  </si>
  <si>
    <t>DepEd-OSEC</t>
  </si>
  <si>
    <t>For Comprehensive
  Release</t>
  </si>
  <si>
    <t>Provision and Maintenance of Basic Education
   Facilities</t>
  </si>
  <si>
    <t>Special Provision No. 5, DepEd, 
   2018 GAA, R.A. 10964</t>
  </si>
  <si>
    <t>For Later Release</t>
  </si>
  <si>
    <t>OEO-OPAPP</t>
  </si>
  <si>
    <t>For the implementation and monitoring of PAMANA 
   Projects</t>
  </si>
  <si>
    <t>Special Provision No. 2, OPAPP, 
   2018 GAA, R.A. 10964</t>
  </si>
  <si>
    <t>ARMM</t>
  </si>
  <si>
    <t xml:space="preserve">To effect the release of funds to ARMM-ORG for
   the repair/rehabilitation of classrooms </t>
  </si>
  <si>
    <t xml:space="preserve"> Special Provision No. 15, DepEd 2017 GAA, 
   RA 10924</t>
  </si>
  <si>
    <t>To effect the release of funds to ARMM-ORG for
   the provision of school furniture</t>
  </si>
  <si>
    <t>DSWD-OSEC</t>
  </si>
  <si>
    <t>For the implementation of the DSWD Banner 
  Programs for FY 2017:
   a. Supplementary Feeding Program
   b. Recovery and Reintegration 
       Program for Trafficked Persons
   c. Social Pension for Indigent Senior 
      Citizens</t>
  </si>
  <si>
    <t xml:space="preserve">Special Provision No. 7, DSWD, 2017 GAA, 
  R.A. No. 10924 
  </t>
  </si>
  <si>
    <t>DBM-OSEC</t>
  </si>
  <si>
    <t>For the payment of 9% personnel share in GSIS 
  Premium contribution of ARMM-DepEd</t>
  </si>
  <si>
    <t>Release to DBM per GSIS-ARMM-DBM 
  Memorandum of Agreement dated 
  March 18, 2004</t>
  </si>
  <si>
    <t>SPECIAL PURPOSE FUNDS</t>
  </si>
  <si>
    <t>BSGC-National Irrigation
 Administration</t>
  </si>
  <si>
    <t xml:space="preserve">BSGC </t>
  </si>
  <si>
    <t>National Development 
  Company</t>
  </si>
  <si>
    <t>Agri-Agra NDC Loan Repayment</t>
  </si>
  <si>
    <t>Special Provision No. 6, BSGC-NIA, 
   2018 GAA, RA 10964</t>
  </si>
  <si>
    <t>Power Sector Assets and
  Liabilities Management 
  Corporation</t>
  </si>
  <si>
    <t>Provision for the Non-Power Component of the 
  San Roque Mulit-Purpose Project</t>
  </si>
  <si>
    <t>Special Provision No. 7, BSGC-NIA, 
   2018 GAA, RA 10964</t>
  </si>
  <si>
    <t>CY 2018 ALLOTMENT RELEASES</t>
  </si>
  <si>
    <t>ALL SOURCES</t>
  </si>
  <si>
    <t>JANUARY 1-FEBRUARY 28, 2018</t>
  </si>
  <si>
    <t>NEW GAA - R.A. 10964</t>
  </si>
  <si>
    <t>Automatic Appropriations</t>
  </si>
  <si>
    <t>Unprogrammed Appropriations</t>
  </si>
  <si>
    <t xml:space="preserve">TOTAL </t>
  </si>
  <si>
    <t>Special Purpose Funds</t>
  </si>
  <si>
    <t>Total</t>
  </si>
  <si>
    <t xml:space="preserve">       COP</t>
  </si>
  <si>
    <t xml:space="preserve">       OP</t>
  </si>
  <si>
    <t xml:space="preserve">       OVP</t>
  </si>
  <si>
    <t xml:space="preserve">       DAR</t>
  </si>
  <si>
    <t xml:space="preserve">       DA</t>
  </si>
  <si>
    <t xml:space="preserve">       DBM</t>
  </si>
  <si>
    <t xml:space="preserve">       Dep Ed</t>
  </si>
  <si>
    <t xml:space="preserve">          CO</t>
  </si>
  <si>
    <t xml:space="preserve">          ROs</t>
  </si>
  <si>
    <t xml:space="preserve">       SUCS</t>
  </si>
  <si>
    <t xml:space="preserve">       DOE</t>
  </si>
  <si>
    <t xml:space="preserve">       DENR</t>
  </si>
  <si>
    <t xml:space="preserve">       DOF</t>
  </si>
  <si>
    <t xml:space="preserve">       DFA</t>
  </si>
  <si>
    <t xml:space="preserve">       DOH</t>
  </si>
  <si>
    <t xml:space="preserve">       DICT</t>
  </si>
  <si>
    <t xml:space="preserve">       DILG</t>
  </si>
  <si>
    <t xml:space="preserve">       DOJ</t>
  </si>
  <si>
    <t xml:space="preserve">       DOLE</t>
  </si>
  <si>
    <t xml:space="preserve">       DND</t>
  </si>
  <si>
    <t xml:space="preserve">       DPWH</t>
  </si>
  <si>
    <t xml:space="preserve">       DOST</t>
  </si>
  <si>
    <t xml:space="preserve">       DSWD</t>
  </si>
  <si>
    <t xml:space="preserve">       DOT</t>
  </si>
  <si>
    <t xml:space="preserve">       DTI</t>
  </si>
  <si>
    <t xml:space="preserve">       DOTr</t>
  </si>
  <si>
    <t xml:space="preserve">       NEDA</t>
  </si>
  <si>
    <t xml:space="preserve">       PCOO</t>
  </si>
  <si>
    <t xml:space="preserve">       ARMM</t>
  </si>
  <si>
    <t xml:space="preserve">       LEDAC</t>
  </si>
  <si>
    <t xml:space="preserve">       Judiciary</t>
  </si>
  <si>
    <t xml:space="preserve">       CSC</t>
  </si>
  <si>
    <t xml:space="preserve">       COA</t>
  </si>
  <si>
    <t xml:space="preserve">       COMELEC</t>
  </si>
  <si>
    <t xml:space="preserve">       Ombudsman</t>
  </si>
  <si>
    <t xml:space="preserve">       CHR</t>
  </si>
  <si>
    <t xml:space="preserve">       O E O s</t>
  </si>
  <si>
    <t xml:space="preserve">         OMB</t>
  </si>
  <si>
    <t xml:space="preserve">      GOCCs</t>
  </si>
  <si>
    <t xml:space="preserve">       LGUs </t>
  </si>
  <si>
    <t xml:space="preserve">         CO</t>
  </si>
  <si>
    <t xml:space="preserve">         ROs</t>
  </si>
  <si>
    <t xml:space="preserve">      MMDA</t>
  </si>
  <si>
    <t xml:space="preserve">      Interest Payments</t>
  </si>
  <si>
    <t>SPECIAL PURPOSE FUNDS-R.A. 10964</t>
  </si>
  <si>
    <t>Allocation to LGUs</t>
  </si>
  <si>
    <t>Miscellaneous 
Personnel 
Benefits Fund</t>
  </si>
  <si>
    <t>AUTOMATIC APPROPRIATIONS</t>
  </si>
  <si>
    <t>Retirement and Life Insurance Premiums</t>
  </si>
  <si>
    <t>Grants</t>
  </si>
  <si>
    <t>Tax Expenditure Fund</t>
  </si>
  <si>
    <t>Special Account in General Fund</t>
  </si>
  <si>
    <t>Proceeds from Sales of Unserviceable Equipment</t>
  </si>
  <si>
    <t>Pension of Ex-Pres./Ex-Pres. Widows</t>
  </si>
  <si>
    <t>Interest Payments</t>
  </si>
  <si>
    <t xml:space="preserve">Net Lending  </t>
  </si>
  <si>
    <t>Military Camp Sale Proceeds Fund</t>
  </si>
  <si>
    <t>AFP Modernization Program</t>
  </si>
  <si>
    <t>Internal Revenue Allotment</t>
  </si>
  <si>
    <t>Tax Refund</t>
  </si>
  <si>
    <t xml:space="preserve">        OEOs</t>
  </si>
  <si>
    <t xml:space="preserve">         OMB </t>
  </si>
  <si>
    <t xml:space="preserve">      LGUs </t>
  </si>
  <si>
    <t>Continuing Appropriation,
R.A. 10924</t>
  </si>
  <si>
    <t>Agency Specific Budgets</t>
  </si>
  <si>
    <t xml:space="preserve">       DepEd</t>
  </si>
  <si>
    <t>Motor Vehicle Users' Charge Fund</t>
  </si>
  <si>
    <t xml:space="preserve">RELEASES </t>
  </si>
  <si>
    <t>As of September 2016</t>
  </si>
  <si>
    <t>Increase/Decrease</t>
  </si>
  <si>
    <t>FinEx</t>
  </si>
  <si>
    <t xml:space="preserve">   GAA-R.A. 10964</t>
  </si>
  <si>
    <t xml:space="preserve">    Departments</t>
  </si>
  <si>
    <t xml:space="preserve">      DepEd   </t>
  </si>
  <si>
    <t xml:space="preserve">      SUCS    </t>
  </si>
  <si>
    <t xml:space="preserve">      DENR   </t>
  </si>
  <si>
    <t xml:space="preserve">      DOH    </t>
  </si>
  <si>
    <t xml:space="preserve">      DOLE   </t>
  </si>
  <si>
    <t xml:space="preserve">      DPWH   </t>
  </si>
  <si>
    <t xml:space="preserve">     Judiciary</t>
  </si>
  <si>
    <t xml:space="preserve">     CSC</t>
  </si>
  <si>
    <t xml:space="preserve">     COA</t>
  </si>
  <si>
    <t xml:space="preserve">     COMELEC</t>
  </si>
  <si>
    <t xml:space="preserve">     Ombudsman</t>
  </si>
  <si>
    <t xml:space="preserve">     CHR</t>
  </si>
  <si>
    <t xml:space="preserve">     OEOs</t>
  </si>
  <si>
    <t xml:space="preserve">           Central Office</t>
  </si>
  <si>
    <t xml:space="preserve">           Reg'l. Offices</t>
  </si>
  <si>
    <t xml:space="preserve">         NCMF </t>
  </si>
  <si>
    <t xml:space="preserve">         NTC</t>
  </si>
  <si>
    <t xml:space="preserve">        PCDSO</t>
  </si>
  <si>
    <t xml:space="preserve">    Auto. Appro.</t>
  </si>
  <si>
    <t xml:space="preserve">      Pension of Ex-Pres./Ex Pres. Widows</t>
  </si>
  <si>
    <t xml:space="preserve">     OVP</t>
  </si>
  <si>
    <t xml:space="preserve">    DepEd   </t>
  </si>
  <si>
    <t xml:space="preserve">    SUCS    </t>
  </si>
  <si>
    <t xml:space="preserve">    DOH    </t>
  </si>
  <si>
    <t xml:space="preserve">     DICT</t>
  </si>
  <si>
    <t xml:space="preserve">    DILG</t>
  </si>
  <si>
    <t xml:space="preserve">    DND</t>
  </si>
  <si>
    <t xml:space="preserve">    DPWH   </t>
  </si>
  <si>
    <t xml:space="preserve">      DOTC</t>
  </si>
  <si>
    <t xml:space="preserve">    NEDA</t>
  </si>
  <si>
    <t xml:space="preserve">    ARMM               </t>
  </si>
  <si>
    <t xml:space="preserve">           NCCA</t>
  </si>
  <si>
    <t xml:space="preserve">             Proper</t>
  </si>
  <si>
    <t xml:space="preserve">     TESDA</t>
  </si>
  <si>
    <t xml:space="preserve">    SPFs</t>
  </si>
  <si>
    <t xml:space="preserve">      BSGC</t>
  </si>
  <si>
    <t xml:space="preserve">      ALGU</t>
  </si>
  <si>
    <t xml:space="preserve">      AFP Modernization Program (Revalidation)</t>
  </si>
  <si>
    <t xml:space="preserve">      MVUCF</t>
  </si>
  <si>
    <t xml:space="preserve">     Pension of Ex-Pres./Ex-Pres. Widows</t>
  </si>
  <si>
    <t xml:space="preserve">  OTHER AUTOMATIC APPRO.</t>
  </si>
  <si>
    <t>Details of Releases</t>
  </si>
  <si>
    <t>Details of Program Adjustments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</si>
</sst>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000_);_(* \(#,##0.0000\);_(* &quot;-&quot;??_);_(@_)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i/>
      <sz val="9"/>
      <name val="Arial Narrow"/>
      <family val="2"/>
    </font>
    <font>
      <i/>
      <sz val="9"/>
      <name val="Arial Narrow"/>
      <family val="2"/>
    </font>
    <font>
      <b/>
      <i/>
      <sz val="10"/>
      <name val="Arial Narrow"/>
      <family val="2"/>
    </font>
    <font>
      <sz val="10"/>
      <color rgb="FFFF0000"/>
      <name val="Arial Narrow"/>
      <family val="2"/>
    </font>
    <font>
      <b/>
      <sz val="10"/>
      <color theme="4" tint="-0.249977111117893"/>
      <name val="Arial Narrow"/>
      <family val="2"/>
    </font>
    <font>
      <sz val="10"/>
      <color theme="4" tint="-0.249977111117893"/>
      <name val="Arial Narrow"/>
      <family val="2"/>
    </font>
    <font>
      <sz val="10"/>
      <color rgb="FF7030A0"/>
      <name val="Arial Narrow"/>
      <family val="2"/>
    </font>
    <font>
      <b/>
      <sz val="10"/>
      <color rgb="FF7030A0"/>
      <name val="Arial Narrow"/>
      <family val="2"/>
    </font>
    <font>
      <sz val="10"/>
      <color rgb="FF7030A0"/>
      <name val="Arial"/>
      <family val="2"/>
    </font>
    <font>
      <b/>
      <sz val="9"/>
      <name val="Arial Narrow"/>
      <family val="2"/>
    </font>
    <font>
      <sz val="10"/>
      <color indexed="10"/>
      <name val="Arial Narrow"/>
      <family val="2"/>
    </font>
    <font>
      <sz val="10"/>
      <name val="Times New Roman"/>
      <family val="1"/>
    </font>
    <font>
      <b/>
      <sz val="8"/>
      <name val="Arial Narrow"/>
      <family val="2"/>
    </font>
    <font>
      <b/>
      <sz val="10"/>
      <color rgb="FFFF0000"/>
      <name val="Arial Narrow"/>
      <family val="2"/>
    </font>
    <font>
      <u/>
      <sz val="11"/>
      <color theme="10"/>
      <name val="Calibri"/>
      <family val="2"/>
    </font>
    <font>
      <b/>
      <i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C92AB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518">
    <xf numFmtId="0" fontId="0" fillId="0" borderId="0" xfId="0"/>
    <xf numFmtId="164" fontId="2" fillId="2" borderId="0" xfId="1" applyNumberFormat="1" applyFont="1" applyFill="1" applyBorder="1"/>
    <xf numFmtId="164" fontId="2" fillId="2" borderId="0" xfId="1" applyNumberFormat="1" applyFont="1" applyFill="1" applyBorder="1" applyAlignment="1">
      <alignment horizontal="center"/>
    </xf>
    <xf numFmtId="164" fontId="3" fillId="2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/>
    <xf numFmtId="164" fontId="2" fillId="0" borderId="0" xfId="1" applyNumberFormat="1" applyFont="1" applyFill="1"/>
    <xf numFmtId="164" fontId="4" fillId="2" borderId="0" xfId="1" applyNumberFormat="1" applyFont="1" applyFill="1" applyBorder="1" applyAlignment="1">
      <alignment horizontal="left"/>
    </xf>
    <xf numFmtId="164" fontId="3" fillId="2" borderId="0" xfId="1" applyNumberFormat="1" applyFont="1" applyFill="1" applyBorder="1" applyAlignment="1">
      <alignment horizontal="left"/>
    </xf>
    <xf numFmtId="164" fontId="3" fillId="2" borderId="0" xfId="1" applyNumberFormat="1" applyFont="1" applyFill="1" applyBorder="1" applyAlignment="1">
      <alignment horizontal="center"/>
    </xf>
    <xf numFmtId="164" fontId="3" fillId="2" borderId="0" xfId="1" quotePrefix="1" applyNumberFormat="1" applyFont="1" applyFill="1" applyBorder="1" applyAlignment="1">
      <alignment horizontal="left"/>
    </xf>
    <xf numFmtId="164" fontId="3" fillId="2" borderId="0" xfId="1" applyNumberFormat="1" applyFont="1" applyFill="1" applyBorder="1"/>
    <xf numFmtId="164" fontId="3" fillId="0" borderId="5" xfId="1" applyNumberFormat="1" applyFont="1" applyFill="1" applyBorder="1" applyAlignment="1">
      <alignment horizontal="left"/>
    </xf>
    <xf numFmtId="164" fontId="3" fillId="0" borderId="10" xfId="1" applyNumberFormat="1" applyFont="1" applyFill="1" applyBorder="1" applyAlignment="1">
      <alignment horizontal="center" wrapText="1"/>
    </xf>
    <xf numFmtId="164" fontId="3" fillId="0" borderId="11" xfId="1" applyNumberFormat="1" applyFont="1" applyFill="1" applyBorder="1" applyAlignment="1">
      <alignment horizontal="center" wrapText="1"/>
    </xf>
    <xf numFmtId="164" fontId="3" fillId="0" borderId="9" xfId="1" applyNumberFormat="1" applyFont="1" applyFill="1" applyBorder="1" applyAlignment="1">
      <alignment horizontal="center" wrapText="1"/>
    </xf>
    <xf numFmtId="164" fontId="3" fillId="0" borderId="8" xfId="1" applyNumberFormat="1" applyFont="1" applyFill="1" applyBorder="1" applyAlignment="1">
      <alignment horizontal="center" wrapText="1"/>
    </xf>
    <xf numFmtId="165" fontId="3" fillId="0" borderId="10" xfId="2" applyNumberFormat="1" applyFont="1" applyFill="1" applyBorder="1" applyAlignment="1">
      <alignment horizontal="center" wrapText="1"/>
    </xf>
    <xf numFmtId="164" fontId="3" fillId="0" borderId="7" xfId="1" applyNumberFormat="1" applyFont="1" applyFill="1" applyBorder="1" applyAlignment="1">
      <alignment horizontal="center" wrapText="1"/>
    </xf>
    <xf numFmtId="164" fontId="3" fillId="0" borderId="6" xfId="1" applyNumberFormat="1" applyFont="1" applyFill="1" applyBorder="1" applyAlignment="1">
      <alignment horizontal="center" wrapText="1"/>
    </xf>
    <xf numFmtId="164" fontId="3" fillId="0" borderId="0" xfId="1" applyNumberFormat="1" applyFont="1" applyFill="1" applyBorder="1" applyAlignment="1">
      <alignment horizontal="center" wrapText="1"/>
    </xf>
    <xf numFmtId="164" fontId="2" fillId="0" borderId="5" xfId="1" applyNumberFormat="1" applyFont="1" applyFill="1" applyBorder="1" applyAlignment="1">
      <alignment horizontal="left"/>
    </xf>
    <xf numFmtId="164" fontId="2" fillId="0" borderId="12" xfId="1" applyNumberFormat="1" applyFont="1" applyFill="1" applyBorder="1" applyAlignment="1">
      <alignment horizontal="center" wrapText="1"/>
    </xf>
    <xf numFmtId="164" fontId="2" fillId="0" borderId="2" xfId="1" applyNumberFormat="1" applyFont="1" applyFill="1" applyBorder="1" applyAlignment="1">
      <alignment horizontal="center" wrapText="1"/>
    </xf>
    <xf numFmtId="164" fontId="2" fillId="0" borderId="0" xfId="1" applyNumberFormat="1" applyFont="1" applyFill="1" applyBorder="1" applyAlignment="1">
      <alignment horizontal="center" wrapText="1"/>
    </xf>
    <xf numFmtId="165" fontId="2" fillId="0" borderId="12" xfId="2" applyNumberFormat="1" applyFont="1" applyFill="1" applyBorder="1" applyAlignment="1">
      <alignment horizontal="center" wrapText="1"/>
    </xf>
    <xf numFmtId="164" fontId="2" fillId="0" borderId="5" xfId="1" applyNumberFormat="1" applyFont="1" applyFill="1" applyBorder="1" applyAlignment="1">
      <alignment horizontal="center" wrapText="1"/>
    </xf>
    <xf numFmtId="164" fontId="2" fillId="0" borderId="6" xfId="1" applyNumberFormat="1" applyFont="1" applyFill="1" applyBorder="1" applyAlignment="1">
      <alignment horizontal="center" wrapText="1"/>
    </xf>
    <xf numFmtId="164" fontId="2" fillId="0" borderId="0" xfId="1" applyNumberFormat="1" applyFont="1" applyFill="1" applyBorder="1"/>
    <xf numFmtId="164" fontId="2" fillId="0" borderId="5" xfId="1" applyNumberFormat="1" applyFont="1" applyBorder="1" applyAlignment="1">
      <alignment horizontal="left"/>
    </xf>
    <xf numFmtId="164" fontId="3" fillId="0" borderId="5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3" fillId="0" borderId="12" xfId="1" applyNumberFormat="1" applyFont="1" applyFill="1" applyBorder="1" applyAlignment="1">
      <alignment horizontal="center" wrapText="1"/>
    </xf>
    <xf numFmtId="164" fontId="3" fillId="0" borderId="5" xfId="1" applyNumberFormat="1" applyFont="1" applyFill="1" applyBorder="1" applyAlignment="1">
      <alignment horizontal="center" wrapText="1"/>
    </xf>
    <xf numFmtId="165" fontId="3" fillId="0" borderId="12" xfId="2" applyNumberFormat="1" applyFont="1" applyFill="1" applyBorder="1" applyAlignment="1">
      <alignment horizontal="center" wrapText="1"/>
    </xf>
    <xf numFmtId="164" fontId="3" fillId="0" borderId="5" xfId="1" applyNumberFormat="1" applyFont="1" applyFill="1" applyBorder="1"/>
    <xf numFmtId="164" fontId="3" fillId="0" borderId="10" xfId="1" applyNumberFormat="1" applyFont="1" applyFill="1" applyBorder="1"/>
    <xf numFmtId="164" fontId="3" fillId="0" borderId="7" xfId="1" applyNumberFormat="1" applyFont="1" applyFill="1" applyBorder="1"/>
    <xf numFmtId="164" fontId="3" fillId="0" borderId="9" xfId="1" applyNumberFormat="1" applyFont="1" applyFill="1" applyBorder="1"/>
    <xf numFmtId="164" fontId="3" fillId="0" borderId="8" xfId="1" applyNumberFormat="1" applyFont="1" applyFill="1" applyBorder="1"/>
    <xf numFmtId="165" fontId="3" fillId="0" borderId="10" xfId="2" applyNumberFormat="1" applyFont="1" applyFill="1" applyBorder="1" applyAlignment="1">
      <alignment horizontal="center"/>
    </xf>
    <xf numFmtId="164" fontId="3" fillId="0" borderId="6" xfId="1" applyNumberFormat="1" applyFont="1" applyFill="1" applyBorder="1"/>
    <xf numFmtId="164" fontId="2" fillId="0" borderId="5" xfId="1" applyNumberFormat="1" applyFont="1" applyFill="1" applyBorder="1"/>
    <xf numFmtId="164" fontId="2" fillId="0" borderId="12" xfId="1" applyNumberFormat="1" applyFont="1" applyBorder="1"/>
    <xf numFmtId="164" fontId="2" fillId="0" borderId="5" xfId="1" applyNumberFormat="1" applyFont="1" applyBorder="1"/>
    <xf numFmtId="164" fontId="5" fillId="0" borderId="0" xfId="1" applyNumberFormat="1" applyFont="1" applyBorder="1"/>
    <xf numFmtId="165" fontId="2" fillId="0" borderId="13" xfId="2" applyNumberFormat="1" applyFont="1" applyBorder="1" applyAlignment="1">
      <alignment horizontal="center"/>
    </xf>
    <xf numFmtId="164" fontId="6" fillId="0" borderId="6" xfId="1" applyNumberFormat="1" applyFont="1" applyFill="1" applyBorder="1" applyAlignment="1">
      <alignment horizontal="center" wrapText="1"/>
    </xf>
    <xf numFmtId="164" fontId="2" fillId="0" borderId="0" xfId="1" applyNumberFormat="1" applyFont="1" applyFill="1" applyBorder="1" applyAlignment="1">
      <alignment horizontal="left"/>
    </xf>
    <xf numFmtId="165" fontId="2" fillId="0" borderId="12" xfId="2" applyNumberFormat="1" applyFont="1" applyBorder="1" applyAlignment="1">
      <alignment horizontal="center"/>
    </xf>
    <xf numFmtId="164" fontId="2" fillId="0" borderId="7" xfId="1" applyNumberFormat="1" applyFont="1" applyFill="1" applyBorder="1"/>
    <xf numFmtId="164" fontId="2" fillId="0" borderId="8" xfId="1" applyNumberFormat="1" applyFont="1" applyFill="1" applyBorder="1"/>
    <xf numFmtId="164" fontId="2" fillId="0" borderId="10" xfId="1" applyNumberFormat="1" applyFont="1" applyBorder="1"/>
    <xf numFmtId="164" fontId="2" fillId="0" borderId="7" xfId="1" applyNumberFormat="1" applyFont="1" applyBorder="1"/>
    <xf numFmtId="164" fontId="5" fillId="0" borderId="8" xfId="1" applyNumberFormat="1" applyFont="1" applyBorder="1"/>
    <xf numFmtId="165" fontId="2" fillId="0" borderId="10" xfId="2" applyNumberFormat="1" applyFont="1" applyBorder="1" applyAlignment="1">
      <alignment horizontal="center"/>
    </xf>
    <xf numFmtId="164" fontId="2" fillId="0" borderId="6" xfId="1" applyNumberFormat="1" applyFont="1" applyFill="1" applyBorder="1"/>
    <xf numFmtId="164" fontId="3" fillId="4" borderId="5" xfId="1" applyNumberFormat="1" applyFont="1" applyFill="1" applyBorder="1"/>
    <xf numFmtId="164" fontId="3" fillId="4" borderId="12" xfId="1" applyNumberFormat="1" applyFont="1" applyFill="1" applyBorder="1"/>
    <xf numFmtId="164" fontId="3" fillId="4" borderId="6" xfId="1" applyNumberFormat="1" applyFont="1" applyFill="1" applyBorder="1"/>
    <xf numFmtId="164" fontId="5" fillId="4" borderId="0" xfId="1" applyNumberFormat="1" applyFont="1" applyFill="1" applyBorder="1"/>
    <xf numFmtId="165" fontId="3" fillId="4" borderId="12" xfId="2" applyNumberFormat="1" applyFont="1" applyFill="1" applyBorder="1" applyAlignment="1">
      <alignment horizontal="center"/>
    </xf>
    <xf numFmtId="164" fontId="3" fillId="0" borderId="0" xfId="1" applyNumberFormat="1" applyFont="1" applyFill="1"/>
    <xf numFmtId="164" fontId="2" fillId="0" borderId="0" xfId="1" applyNumberFormat="1" applyFont="1" applyBorder="1"/>
    <xf numFmtId="164" fontId="3" fillId="0" borderId="5" xfId="1" applyNumberFormat="1" applyFont="1" applyFill="1" applyBorder="1" applyAlignment="1">
      <alignment horizontal="left" indent="1"/>
    </xf>
    <xf numFmtId="164" fontId="5" fillId="0" borderId="8" xfId="1" applyNumberFormat="1" applyFont="1" applyFill="1" applyBorder="1"/>
    <xf numFmtId="164" fontId="2" fillId="0" borderId="5" xfId="1" applyNumberFormat="1" applyFont="1" applyFill="1" applyBorder="1" applyAlignment="1">
      <alignment horizontal="left" indent="1"/>
    </xf>
    <xf numFmtId="164" fontId="2" fillId="0" borderId="0" xfId="1" applyNumberFormat="1" applyFont="1" applyFill="1" applyBorder="1" applyAlignment="1">
      <alignment horizontal="left" indent="1"/>
    </xf>
    <xf numFmtId="164" fontId="2" fillId="0" borderId="12" xfId="1" applyNumberFormat="1" applyFont="1" applyFill="1" applyBorder="1"/>
    <xf numFmtId="164" fontId="5" fillId="0" borderId="0" xfId="1" applyNumberFormat="1" applyFont="1" applyBorder="1" applyAlignment="1">
      <alignment horizontal="left"/>
    </xf>
    <xf numFmtId="164" fontId="2" fillId="0" borderId="5" xfId="1" applyNumberFormat="1" applyFont="1" applyBorder="1" applyAlignment="1">
      <alignment horizontal="left" indent="1"/>
    </xf>
    <xf numFmtId="164" fontId="2" fillId="0" borderId="0" xfId="1" applyNumberFormat="1" applyFont="1" applyBorder="1" applyAlignment="1">
      <alignment horizontal="left" indent="1"/>
    </xf>
    <xf numFmtId="164" fontId="2" fillId="0" borderId="0" xfId="1" applyNumberFormat="1" applyFont="1" applyBorder="1" applyAlignment="1">
      <alignment horizontal="left"/>
    </xf>
    <xf numFmtId="164" fontId="2" fillId="0" borderId="12" xfId="1" applyNumberFormat="1" applyFont="1" applyBorder="1" applyAlignment="1">
      <alignment horizontal="left"/>
    </xf>
    <xf numFmtId="164" fontId="3" fillId="0" borderId="0" xfId="1" applyNumberFormat="1" applyFont="1" applyFill="1" applyBorder="1" applyAlignment="1">
      <alignment horizontal="left" indent="1"/>
    </xf>
    <xf numFmtId="164" fontId="3" fillId="0" borderId="12" xfId="1" applyNumberFormat="1" applyFont="1" applyFill="1" applyBorder="1"/>
    <xf numFmtId="164" fontId="5" fillId="0" borderId="0" xfId="1" applyNumberFormat="1" applyFont="1" applyFill="1" applyBorder="1"/>
    <xf numFmtId="165" fontId="3" fillId="0" borderId="12" xfId="2" applyNumberFormat="1" applyFont="1" applyFill="1" applyBorder="1" applyAlignment="1">
      <alignment horizontal="center"/>
    </xf>
    <xf numFmtId="165" fontId="2" fillId="0" borderId="12" xfId="2" applyNumberFormat="1" applyFont="1" applyFill="1" applyBorder="1" applyAlignment="1">
      <alignment horizontal="center"/>
    </xf>
    <xf numFmtId="164" fontId="3" fillId="0" borderId="10" xfId="1" applyNumberFormat="1" applyFont="1" applyBorder="1" applyAlignment="1">
      <alignment horizontal="left"/>
    </xf>
    <xf numFmtId="164" fontId="3" fillId="0" borderId="7" xfId="1" applyNumberFormat="1" applyFont="1" applyBorder="1" applyAlignment="1">
      <alignment horizontal="left"/>
    </xf>
    <xf numFmtId="164" fontId="3" fillId="0" borderId="9" xfId="1" applyNumberFormat="1" applyFont="1" applyBorder="1" applyAlignment="1">
      <alignment horizontal="left"/>
    </xf>
    <xf numFmtId="164" fontId="3" fillId="0" borderId="8" xfId="1" applyNumberFormat="1" applyFont="1" applyBorder="1" applyAlignment="1">
      <alignment horizontal="left"/>
    </xf>
    <xf numFmtId="165" fontId="3" fillId="0" borderId="10" xfId="2" applyNumberFormat="1" applyFont="1" applyBorder="1" applyAlignment="1">
      <alignment horizontal="center"/>
    </xf>
    <xf numFmtId="165" fontId="3" fillId="0" borderId="12" xfId="2" applyNumberFormat="1" applyFont="1" applyBorder="1" applyAlignment="1">
      <alignment horizontal="center"/>
    </xf>
    <xf numFmtId="164" fontId="2" fillId="0" borderId="14" xfId="1" applyNumberFormat="1" applyFont="1" applyFill="1" applyBorder="1"/>
    <xf numFmtId="164" fontId="2" fillId="0" borderId="12" xfId="1" applyNumberFormat="1" applyFont="1" applyFill="1" applyBorder="1" applyAlignment="1">
      <alignment horizontal="left"/>
    </xf>
    <xf numFmtId="164" fontId="2" fillId="0" borderId="7" xfId="1" applyNumberFormat="1" applyFont="1" applyFill="1" applyBorder="1" applyAlignment="1">
      <alignment horizontal="left"/>
    </xf>
    <xf numFmtId="164" fontId="3" fillId="4" borderId="15" xfId="1" applyNumberFormat="1" applyFont="1" applyFill="1" applyBorder="1" applyAlignment="1">
      <alignment vertical="center"/>
    </xf>
    <xf numFmtId="164" fontId="3" fillId="4" borderId="16" xfId="1" applyNumberFormat="1" applyFont="1" applyFill="1" applyBorder="1" applyAlignment="1">
      <alignment vertical="center"/>
    </xf>
    <xf numFmtId="164" fontId="3" fillId="4" borderId="17" xfId="1" applyNumberFormat="1" applyFont="1" applyFill="1" applyBorder="1" applyAlignment="1">
      <alignment vertical="center"/>
    </xf>
    <xf numFmtId="164" fontId="3" fillId="4" borderId="18" xfId="1" applyNumberFormat="1" applyFont="1" applyFill="1" applyBorder="1" applyAlignment="1">
      <alignment vertical="center"/>
    </xf>
    <xf numFmtId="165" fontId="3" fillId="4" borderId="16" xfId="2" applyNumberFormat="1" applyFont="1" applyFill="1" applyBorder="1" applyAlignment="1">
      <alignment horizontal="center" vertical="center"/>
    </xf>
    <xf numFmtId="164" fontId="7" fillId="5" borderId="0" xfId="1" applyNumberFormat="1" applyFont="1" applyFill="1" applyBorder="1" applyAlignment="1">
      <alignment horizontal="left" indent="1"/>
    </xf>
    <xf numFmtId="164" fontId="2" fillId="5" borderId="0" xfId="1" applyNumberFormat="1" applyFont="1" applyFill="1" applyBorder="1" applyAlignment="1">
      <alignment horizontal="left" indent="1"/>
    </xf>
    <xf numFmtId="165" fontId="2" fillId="5" borderId="0" xfId="2" applyNumberFormat="1" applyFont="1" applyFill="1" applyBorder="1" applyAlignment="1">
      <alignment horizontal="left" indent="1"/>
    </xf>
    <xf numFmtId="164" fontId="3" fillId="5" borderId="0" xfId="1" applyNumberFormat="1" applyFont="1" applyFill="1" applyBorder="1" applyAlignment="1">
      <alignment horizontal="left" wrapText="1" indent="1"/>
    </xf>
    <xf numFmtId="164" fontId="2" fillId="0" borderId="0" xfId="1" applyNumberFormat="1" applyFont="1" applyFill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3" fillId="2" borderId="0" xfId="3" applyFont="1" applyFill="1" applyAlignment="1"/>
    <xf numFmtId="164" fontId="3" fillId="2" borderId="0" xfId="1" applyNumberFormat="1" applyFont="1" applyFill="1" applyAlignment="1"/>
    <xf numFmtId="164" fontId="3" fillId="2" borderId="0" xfId="1" applyNumberFormat="1" applyFont="1" applyFill="1" applyBorder="1" applyAlignment="1">
      <alignment horizontal="left" vertical="justify" wrapText="1"/>
    </xf>
    <xf numFmtId="164" fontId="3" fillId="2" borderId="0" xfId="3" applyNumberFormat="1" applyFont="1" applyFill="1" applyBorder="1" applyAlignment="1">
      <alignment horizontal="left" wrapText="1"/>
    </xf>
    <xf numFmtId="165" fontId="3" fillId="2" borderId="0" xfId="2" applyNumberFormat="1" applyFont="1" applyFill="1" applyBorder="1" applyAlignment="1">
      <alignment horizontal="center" wrapText="1"/>
    </xf>
    <xf numFmtId="164" fontId="3" fillId="2" borderId="0" xfId="1" applyNumberFormat="1" applyFont="1" applyFill="1" applyBorder="1" applyAlignment="1">
      <alignment horizontal="right" vertical="justify" wrapText="1"/>
    </xf>
    <xf numFmtId="0" fontId="2" fillId="0" borderId="0" xfId="3" applyFont="1" applyFill="1" applyBorder="1" applyAlignment="1"/>
    <xf numFmtId="164" fontId="2" fillId="0" borderId="0" xfId="1" applyNumberFormat="1" applyFont="1" applyFill="1" applyAlignment="1"/>
    <xf numFmtId="0" fontId="2" fillId="0" borderId="0" xfId="3" applyFont="1" applyFill="1" applyAlignment="1"/>
    <xf numFmtId="164" fontId="2" fillId="2" borderId="0" xfId="3" applyNumberFormat="1" applyFont="1" applyFill="1" applyAlignment="1"/>
    <xf numFmtId="43" fontId="3" fillId="2" borderId="0" xfId="1" applyFont="1" applyFill="1" applyBorder="1" applyAlignment="1">
      <alignment horizontal="left" vertical="justify" wrapText="1"/>
    </xf>
    <xf numFmtId="165" fontId="3" fillId="2" borderId="0" xfId="2" applyNumberFormat="1" applyFont="1" applyFill="1" applyBorder="1" applyAlignment="1">
      <alignment horizontal="center" vertical="justify" wrapText="1"/>
    </xf>
    <xf numFmtId="164" fontId="2" fillId="2" borderId="0" xfId="1" applyNumberFormat="1" applyFont="1" applyFill="1" applyAlignment="1"/>
    <xf numFmtId="164" fontId="2" fillId="2" borderId="0" xfId="1" applyNumberFormat="1" applyFont="1" applyFill="1" applyBorder="1" applyAlignment="1"/>
    <xf numFmtId="164" fontId="3" fillId="2" borderId="0" xfId="1" applyNumberFormat="1" applyFont="1" applyFill="1" applyBorder="1" applyAlignment="1"/>
    <xf numFmtId="165" fontId="3" fillId="2" borderId="0" xfId="2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/>
    <xf numFmtId="0" fontId="2" fillId="4" borderId="0" xfId="3" applyFont="1" applyFill="1"/>
    <xf numFmtId="0" fontId="2" fillId="0" borderId="0" xfId="3" applyFont="1" applyFill="1"/>
    <xf numFmtId="0" fontId="3" fillId="0" borderId="2" xfId="3" applyFont="1" applyFill="1" applyBorder="1" applyAlignment="1">
      <alignment wrapText="1"/>
    </xf>
    <xf numFmtId="164" fontId="3" fillId="0" borderId="2" xfId="1" applyNumberFormat="1" applyFont="1" applyFill="1" applyBorder="1" applyAlignment="1">
      <alignment wrapText="1"/>
    </xf>
    <xf numFmtId="164" fontId="3" fillId="0" borderId="4" xfId="1" applyNumberFormat="1" applyFont="1" applyFill="1" applyBorder="1" applyAlignment="1">
      <alignment wrapText="1"/>
    </xf>
    <xf numFmtId="164" fontId="3" fillId="0" borderId="1" xfId="1" applyNumberFormat="1" applyFont="1" applyFill="1" applyBorder="1" applyAlignment="1">
      <alignment horizontal="center"/>
    </xf>
    <xf numFmtId="164" fontId="3" fillId="0" borderId="10" xfId="1" applyNumberFormat="1" applyFont="1" applyFill="1" applyBorder="1" applyAlignment="1">
      <alignment horizontal="center"/>
    </xf>
    <xf numFmtId="164" fontId="3" fillId="0" borderId="19" xfId="1" applyNumberFormat="1" applyFont="1" applyFill="1" applyBorder="1" applyAlignment="1">
      <alignment horizontal="center"/>
    </xf>
    <xf numFmtId="164" fontId="3" fillId="0" borderId="20" xfId="1" applyNumberFormat="1" applyFont="1" applyFill="1" applyBorder="1" applyAlignment="1">
      <alignment horizontal="center"/>
    </xf>
    <xf numFmtId="165" fontId="3" fillId="0" borderId="21" xfId="2" applyNumberFormat="1" applyFont="1" applyFill="1" applyBorder="1" applyAlignment="1">
      <alignment horizontal="center"/>
    </xf>
    <xf numFmtId="164" fontId="3" fillId="0" borderId="5" xfId="1" applyNumberFormat="1" applyFont="1" applyBorder="1" applyAlignment="1">
      <alignment horizontal="left"/>
    </xf>
    <xf numFmtId="164" fontId="3" fillId="0" borderId="6" xfId="1" applyNumberFormat="1" applyFont="1" applyBorder="1" applyAlignment="1">
      <alignment horizontal="left"/>
    </xf>
    <xf numFmtId="164" fontId="3" fillId="0" borderId="1" xfId="1" applyNumberFormat="1" applyFont="1" applyBorder="1" applyAlignment="1">
      <alignment horizontal="left"/>
    </xf>
    <xf numFmtId="164" fontId="3" fillId="0" borderId="22" xfId="1" applyNumberFormat="1" applyFont="1" applyBorder="1" applyAlignment="1">
      <alignment horizontal="left"/>
    </xf>
    <xf numFmtId="164" fontId="3" fillId="0" borderId="20" xfId="1" applyNumberFormat="1" applyFont="1" applyBorder="1" applyAlignment="1">
      <alignment horizontal="left"/>
    </xf>
    <xf numFmtId="165" fontId="3" fillId="0" borderId="21" xfId="2" applyNumberFormat="1" applyFont="1" applyBorder="1" applyAlignment="1">
      <alignment horizontal="center"/>
    </xf>
    <xf numFmtId="0" fontId="3" fillId="0" borderId="0" xfId="3" applyFont="1" applyFill="1"/>
    <xf numFmtId="164" fontId="3" fillId="0" borderId="0" xfId="3" applyNumberFormat="1" applyFont="1" applyFill="1"/>
    <xf numFmtId="0" fontId="2" fillId="0" borderId="5" xfId="3" applyFont="1" applyFill="1" applyBorder="1" applyAlignment="1">
      <alignment horizontal="left"/>
    </xf>
    <xf numFmtId="164" fontId="2" fillId="0" borderId="6" xfId="1" applyNumberFormat="1" applyFont="1" applyFill="1" applyBorder="1" applyAlignment="1">
      <alignment horizontal="left"/>
    </xf>
    <xf numFmtId="164" fontId="2" fillId="0" borderId="12" xfId="1" applyNumberFormat="1" applyFont="1" applyBorder="1" applyAlignment="1">
      <alignment horizontal="center"/>
    </xf>
    <xf numFmtId="164" fontId="2" fillId="0" borderId="23" xfId="1" applyNumberFormat="1" applyFont="1" applyBorder="1" applyAlignment="1">
      <alignment horizontal="center"/>
    </xf>
    <xf numFmtId="164" fontId="2" fillId="0" borderId="14" xfId="1" applyNumberFormat="1" applyFont="1" applyBorder="1" applyAlignment="1">
      <alignment horizontal="center"/>
    </xf>
    <xf numFmtId="165" fontId="2" fillId="0" borderId="0" xfId="2" applyNumberFormat="1" applyFont="1" applyBorder="1" applyAlignment="1">
      <alignment horizontal="center"/>
    </xf>
    <xf numFmtId="164" fontId="2" fillId="6" borderId="0" xfId="1" applyNumberFormat="1" applyFont="1" applyFill="1"/>
    <xf numFmtId="164" fontId="2" fillId="0" borderId="10" xfId="1" applyNumberFormat="1" applyFont="1" applyBorder="1" applyAlignment="1">
      <alignment horizontal="center"/>
    </xf>
    <xf numFmtId="164" fontId="2" fillId="0" borderId="24" xfId="1" applyNumberFormat="1" applyFont="1" applyBorder="1" applyAlignment="1">
      <alignment horizontal="center"/>
    </xf>
    <xf numFmtId="164" fontId="2" fillId="0" borderId="25" xfId="1" applyNumberFormat="1" applyFont="1" applyBorder="1" applyAlignment="1">
      <alignment horizontal="center"/>
    </xf>
    <xf numFmtId="165" fontId="2" fillId="0" borderId="8" xfId="2" applyNumberFormat="1" applyFont="1" applyBorder="1" applyAlignment="1">
      <alignment horizontal="center"/>
    </xf>
    <xf numFmtId="164" fontId="2" fillId="0" borderId="0" xfId="3" applyNumberFormat="1" applyFont="1" applyFill="1"/>
    <xf numFmtId="164" fontId="2" fillId="0" borderId="5" xfId="4" applyNumberFormat="1" applyFont="1" applyFill="1" applyBorder="1" applyAlignment="1">
      <alignment horizontal="left"/>
    </xf>
    <xf numFmtId="0" fontId="3" fillId="0" borderId="5" xfId="3" applyFont="1" applyFill="1" applyBorder="1" applyAlignment="1">
      <alignment horizontal="left"/>
    </xf>
    <xf numFmtId="164" fontId="3" fillId="0" borderId="6" xfId="1" applyNumberFormat="1" applyFont="1" applyFill="1" applyBorder="1" applyAlignment="1">
      <alignment horizontal="left"/>
    </xf>
    <xf numFmtId="164" fontId="3" fillId="0" borderId="10" xfId="1" applyNumberFormat="1" applyFont="1" applyBorder="1" applyAlignment="1">
      <alignment horizontal="center"/>
    </xf>
    <xf numFmtId="164" fontId="3" fillId="0" borderId="9" xfId="1" applyNumberFormat="1" applyFont="1" applyBorder="1" applyAlignment="1">
      <alignment horizontal="center"/>
    </xf>
    <xf numFmtId="164" fontId="3" fillId="0" borderId="24" xfId="1" applyNumberFormat="1" applyFont="1" applyBorder="1" applyAlignment="1">
      <alignment horizontal="center"/>
    </xf>
    <xf numFmtId="164" fontId="3" fillId="0" borderId="25" xfId="1" applyNumberFormat="1" applyFont="1" applyBorder="1" applyAlignment="1">
      <alignment horizontal="center"/>
    </xf>
    <xf numFmtId="165" fontId="3" fillId="0" borderId="8" xfId="2" applyNumberFormat="1" applyFont="1" applyBorder="1" applyAlignment="1">
      <alignment horizontal="center"/>
    </xf>
    <xf numFmtId="0" fontId="2" fillId="0" borderId="12" xfId="5" applyFont="1" applyFill="1" applyBorder="1" applyAlignment="1">
      <alignment horizontal="left" indent="1"/>
    </xf>
    <xf numFmtId="164" fontId="2" fillId="0" borderId="12" xfId="1" applyNumberFormat="1" applyFont="1" applyFill="1" applyBorder="1" applyAlignment="1">
      <alignment horizontal="left" indent="1"/>
    </xf>
    <xf numFmtId="164" fontId="2" fillId="0" borderId="6" xfId="1" applyNumberFormat="1" applyFont="1" applyFill="1" applyBorder="1" applyAlignment="1">
      <alignment horizontal="left" indent="1"/>
    </xf>
    <xf numFmtId="0" fontId="2" fillId="0" borderId="12" xfId="5" applyFont="1" applyFill="1" applyBorder="1" applyAlignment="1">
      <alignment horizontal="left" indent="2"/>
    </xf>
    <xf numFmtId="164" fontId="2" fillId="0" borderId="12" xfId="1" applyNumberFormat="1" applyFont="1" applyFill="1" applyBorder="1" applyAlignment="1">
      <alignment horizontal="left" indent="2"/>
    </xf>
    <xf numFmtId="164" fontId="2" fillId="0" borderId="5" xfId="1" applyNumberFormat="1" applyFont="1" applyFill="1" applyBorder="1" applyAlignment="1">
      <alignment horizontal="left" indent="2"/>
    </xf>
    <xf numFmtId="164" fontId="2" fillId="0" borderId="6" xfId="1" applyNumberFormat="1" applyFont="1" applyFill="1" applyBorder="1" applyAlignment="1">
      <alignment horizontal="left" indent="2"/>
    </xf>
    <xf numFmtId="164" fontId="2" fillId="0" borderId="14" xfId="1" applyNumberFormat="1" applyFont="1" applyFill="1" applyBorder="1" applyAlignment="1">
      <alignment horizontal="left"/>
    </xf>
    <xf numFmtId="165" fontId="2" fillId="0" borderId="0" xfId="2" applyNumberFormat="1" applyFont="1" applyFill="1" applyBorder="1" applyAlignment="1">
      <alignment horizontal="center"/>
    </xf>
    <xf numFmtId="0" fontId="2" fillId="0" borderId="5" xfId="3" applyFont="1" applyFill="1" applyBorder="1" applyAlignment="1">
      <alignment horizontal="left" indent="1"/>
    </xf>
    <xf numFmtId="0" fontId="3" fillId="0" borderId="0" xfId="3" applyFont="1" applyFill="1" applyBorder="1"/>
    <xf numFmtId="164" fontId="2" fillId="0" borderId="12" xfId="1" applyNumberFormat="1" applyFont="1" applyFill="1" applyBorder="1" applyAlignment="1">
      <alignment horizontal="center"/>
    </xf>
    <xf numFmtId="164" fontId="2" fillId="0" borderId="23" xfId="1" applyNumberFormat="1" applyFont="1" applyFill="1" applyBorder="1" applyAlignment="1">
      <alignment horizontal="center"/>
    </xf>
    <xf numFmtId="164" fontId="2" fillId="0" borderId="14" xfId="1" applyNumberFormat="1" applyFont="1" applyFill="1" applyBorder="1" applyAlignment="1">
      <alignment horizontal="center"/>
    </xf>
    <xf numFmtId="164" fontId="3" fillId="0" borderId="24" xfId="1" applyNumberFormat="1" applyFont="1" applyFill="1" applyBorder="1"/>
    <xf numFmtId="164" fontId="3" fillId="0" borderId="25" xfId="1" applyNumberFormat="1" applyFont="1" applyFill="1" applyBorder="1"/>
    <xf numFmtId="165" fontId="3" fillId="0" borderId="8" xfId="2" applyNumberFormat="1" applyFont="1" applyFill="1" applyBorder="1" applyAlignment="1">
      <alignment horizontal="center"/>
    </xf>
    <xf numFmtId="164" fontId="2" fillId="0" borderId="26" xfId="1" applyNumberFormat="1" applyFont="1" applyFill="1" applyBorder="1" applyAlignment="1">
      <alignment horizontal="left"/>
    </xf>
    <xf numFmtId="164" fontId="2" fillId="0" borderId="26" xfId="1" applyNumberFormat="1" applyFont="1" applyFill="1" applyBorder="1"/>
    <xf numFmtId="164" fontId="2" fillId="0" borderId="24" xfId="1" applyNumberFormat="1" applyFont="1" applyBorder="1"/>
    <xf numFmtId="164" fontId="2" fillId="0" borderId="25" xfId="1" applyNumberFormat="1" applyFont="1" applyBorder="1"/>
    <xf numFmtId="0" fontId="2" fillId="0" borderId="5" xfId="3" applyFont="1" applyFill="1" applyBorder="1"/>
    <xf numFmtId="164" fontId="2" fillId="0" borderId="6" xfId="1" applyNumberFormat="1" applyFont="1" applyBorder="1" applyAlignment="1">
      <alignment horizontal="left"/>
    </xf>
    <xf numFmtId="164" fontId="3" fillId="4" borderId="10" xfId="1" applyNumberFormat="1" applyFont="1" applyFill="1" applyBorder="1"/>
    <xf numFmtId="164" fontId="3" fillId="4" borderId="24" xfId="1" applyNumberFormat="1" applyFont="1" applyFill="1" applyBorder="1"/>
    <xf numFmtId="164" fontId="3" fillId="4" borderId="25" xfId="1" applyNumberFormat="1" applyFont="1" applyFill="1" applyBorder="1"/>
    <xf numFmtId="165" fontId="3" fillId="4" borderId="8" xfId="2" applyNumberFormat="1" applyFont="1" applyFill="1" applyBorder="1" applyAlignment="1">
      <alignment horizontal="center"/>
    </xf>
    <xf numFmtId="164" fontId="3" fillId="0" borderId="23" xfId="1" applyNumberFormat="1" applyFont="1" applyFill="1" applyBorder="1"/>
    <xf numFmtId="164" fontId="3" fillId="0" borderId="14" xfId="1" applyNumberFormat="1" applyFont="1" applyFill="1" applyBorder="1"/>
    <xf numFmtId="165" fontId="3" fillId="0" borderId="0" xfId="2" applyNumberFormat="1" applyFont="1" applyFill="1" applyBorder="1" applyAlignment="1">
      <alignment horizontal="center"/>
    </xf>
    <xf numFmtId="164" fontId="3" fillId="4" borderId="9" xfId="1" applyNumberFormat="1" applyFont="1" applyFill="1" applyBorder="1"/>
    <xf numFmtId="0" fontId="3" fillId="0" borderId="5" xfId="3" applyFont="1" applyFill="1" applyBorder="1" applyAlignment="1">
      <alignment wrapText="1"/>
    </xf>
    <xf numFmtId="164" fontId="3" fillId="0" borderId="7" xfId="1" applyNumberFormat="1" applyFont="1" applyFill="1" applyBorder="1" applyAlignment="1">
      <alignment horizontal="left"/>
    </xf>
    <xf numFmtId="164" fontId="3" fillId="0" borderId="9" xfId="1" applyNumberFormat="1" applyFont="1" applyFill="1" applyBorder="1" applyAlignment="1">
      <alignment horizontal="left"/>
    </xf>
    <xf numFmtId="164" fontId="3" fillId="0" borderId="5" xfId="1" applyNumberFormat="1" applyFont="1" applyBorder="1" applyAlignment="1">
      <alignment horizontal="left" indent="1"/>
    </xf>
    <xf numFmtId="164" fontId="3" fillId="0" borderId="11" xfId="1" applyNumberFormat="1" applyFont="1" applyBorder="1" applyAlignment="1">
      <alignment horizontal="left"/>
    </xf>
    <xf numFmtId="164" fontId="3" fillId="0" borderId="27" xfId="1" applyNumberFormat="1" applyFont="1" applyBorder="1" applyAlignment="1">
      <alignment horizontal="left"/>
    </xf>
    <xf numFmtId="165" fontId="3" fillId="0" borderId="27" xfId="2" applyNumberFormat="1" applyFont="1" applyBorder="1" applyAlignment="1">
      <alignment horizontal="center"/>
    </xf>
    <xf numFmtId="164" fontId="2" fillId="0" borderId="6" xfId="1" applyNumberFormat="1" applyFont="1" applyBorder="1" applyAlignment="1">
      <alignment horizontal="center"/>
    </xf>
    <xf numFmtId="165" fontId="2" fillId="0" borderId="6" xfId="2" applyNumberFormat="1" applyFont="1" applyBorder="1" applyAlignment="1">
      <alignment horizontal="center"/>
    </xf>
    <xf numFmtId="164" fontId="2" fillId="0" borderId="5" xfId="6" applyNumberFormat="1" applyFont="1" applyFill="1" applyBorder="1" applyAlignment="1">
      <alignment horizontal="left"/>
    </xf>
    <xf numFmtId="164" fontId="2" fillId="0" borderId="5" xfId="6" applyNumberFormat="1" applyFont="1" applyBorder="1" applyAlignment="1">
      <alignment horizontal="center"/>
    </xf>
    <xf numFmtId="164" fontId="8" fillId="0" borderId="5" xfId="6" applyNumberFormat="1" applyFont="1" applyFill="1" applyBorder="1" applyAlignment="1">
      <alignment horizontal="left"/>
    </xf>
    <xf numFmtId="164" fontId="8" fillId="0" borderId="5" xfId="6" applyNumberFormat="1" applyFont="1" applyBorder="1" applyAlignment="1">
      <alignment horizontal="center"/>
    </xf>
    <xf numFmtId="164" fontId="2" fillId="0" borderId="9" xfId="1" applyNumberFormat="1" applyFont="1" applyFill="1" applyBorder="1" applyAlignment="1">
      <alignment horizontal="left"/>
    </xf>
    <xf numFmtId="165" fontId="2" fillId="0" borderId="9" xfId="2" applyNumberFormat="1" applyFont="1" applyBorder="1" applyAlignment="1">
      <alignment horizontal="center"/>
    </xf>
    <xf numFmtId="164" fontId="2" fillId="0" borderId="5" xfId="4" applyNumberFormat="1" applyFont="1" applyFill="1" applyBorder="1" applyAlignment="1">
      <alignment horizontal="left" indent="1"/>
    </xf>
    <xf numFmtId="0" fontId="3" fillId="0" borderId="5" xfId="3" applyFont="1" applyFill="1" applyBorder="1" applyAlignment="1">
      <alignment horizontal="left" indent="1"/>
    </xf>
    <xf numFmtId="164" fontId="3" fillId="0" borderId="7" xfId="1" applyNumberFormat="1" applyFont="1" applyBorder="1" applyAlignment="1">
      <alignment horizontal="center"/>
    </xf>
    <xf numFmtId="165" fontId="3" fillId="0" borderId="9" xfId="2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164" fontId="2" fillId="0" borderId="9" xfId="1" applyNumberFormat="1" applyFont="1" applyBorder="1" applyAlignment="1">
      <alignment horizontal="center"/>
    </xf>
    <xf numFmtId="164" fontId="2" fillId="0" borderId="2" xfId="1" applyNumberFormat="1" applyFont="1" applyFill="1" applyBorder="1" applyAlignment="1">
      <alignment horizontal="left"/>
    </xf>
    <xf numFmtId="0" fontId="2" fillId="0" borderId="0" xfId="3" applyFont="1" applyBorder="1" applyAlignment="1">
      <alignment horizontal="left" indent="1"/>
    </xf>
    <xf numFmtId="164" fontId="2" fillId="0" borderId="6" xfId="1" applyNumberFormat="1" applyFont="1" applyBorder="1"/>
    <xf numFmtId="165" fontId="2" fillId="0" borderId="6" xfId="2" applyNumberFormat="1" applyFont="1" applyFill="1" applyBorder="1" applyAlignment="1">
      <alignment horizontal="center"/>
    </xf>
    <xf numFmtId="164" fontId="8" fillId="0" borderId="5" xfId="1" applyNumberFormat="1" applyFont="1" applyFill="1" applyBorder="1" applyAlignment="1">
      <alignment horizontal="left"/>
    </xf>
    <xf numFmtId="0" fontId="2" fillId="0" borderId="5" xfId="3" applyFont="1" applyFill="1" applyBorder="1" applyAlignment="1">
      <alignment horizontal="left" indent="2"/>
    </xf>
    <xf numFmtId="164" fontId="3" fillId="0" borderId="5" xfId="1" applyNumberFormat="1" applyFont="1" applyFill="1" applyBorder="1" applyAlignment="1">
      <alignment wrapText="1"/>
    </xf>
    <xf numFmtId="164" fontId="3" fillId="0" borderId="6" xfId="1" applyNumberFormat="1" applyFont="1" applyFill="1" applyBorder="1" applyAlignment="1">
      <alignment wrapText="1"/>
    </xf>
    <xf numFmtId="164" fontId="3" fillId="0" borderId="14" xfId="1" applyNumberFormat="1" applyFont="1" applyBorder="1" applyAlignment="1">
      <alignment horizontal="center"/>
    </xf>
    <xf numFmtId="165" fontId="3" fillId="0" borderId="0" xfId="2" applyNumberFormat="1" applyFont="1" applyBorder="1" applyAlignment="1">
      <alignment horizontal="center"/>
    </xf>
    <xf numFmtId="0" fontId="3" fillId="0" borderId="5" xfId="3" applyFont="1" applyFill="1" applyBorder="1" applyAlignment="1">
      <alignment horizontal="left" wrapText="1"/>
    </xf>
    <xf numFmtId="164" fontId="3" fillId="0" borderId="5" xfId="1" applyNumberFormat="1" applyFont="1" applyFill="1" applyBorder="1" applyAlignment="1">
      <alignment horizontal="left" wrapText="1"/>
    </xf>
    <xf numFmtId="164" fontId="3" fillId="0" borderId="6" xfId="1" applyNumberFormat="1" applyFont="1" applyFill="1" applyBorder="1" applyAlignment="1">
      <alignment horizontal="left" wrapText="1"/>
    </xf>
    <xf numFmtId="164" fontId="2" fillId="0" borderId="14" xfId="1" applyNumberFormat="1" applyFont="1" applyBorder="1" applyAlignment="1">
      <alignment horizontal="left" indent="1"/>
    </xf>
    <xf numFmtId="0" fontId="3" fillId="0" borderId="15" xfId="3" applyFont="1" applyFill="1" applyBorder="1" applyAlignment="1">
      <alignment horizontal="center"/>
    </xf>
    <xf numFmtId="164" fontId="3" fillId="4" borderId="15" xfId="1" applyNumberFormat="1" applyFont="1" applyFill="1" applyBorder="1" applyAlignment="1">
      <alignment horizontal="left"/>
    </xf>
    <xf numFmtId="164" fontId="3" fillId="3" borderId="17" xfId="1" applyNumberFormat="1" applyFont="1" applyFill="1" applyBorder="1" applyAlignment="1">
      <alignment horizontal="left"/>
    </xf>
    <xf numFmtId="164" fontId="3" fillId="3" borderId="16" xfId="3" applyNumberFormat="1" applyFont="1" applyFill="1" applyBorder="1"/>
    <xf numFmtId="164" fontId="3" fillId="3" borderId="28" xfId="3" applyNumberFormat="1" applyFont="1" applyFill="1" applyBorder="1"/>
    <xf numFmtId="164" fontId="3" fillId="3" borderId="29" xfId="3" applyNumberFormat="1" applyFont="1" applyFill="1" applyBorder="1"/>
    <xf numFmtId="165" fontId="3" fillId="3" borderId="18" xfId="2" applyNumberFormat="1" applyFont="1" applyFill="1" applyBorder="1" applyAlignment="1">
      <alignment horizontal="center"/>
    </xf>
    <xf numFmtId="0" fontId="2" fillId="3" borderId="0" xfId="3" applyFont="1" applyFill="1"/>
    <xf numFmtId="164" fontId="3" fillId="3" borderId="29" xfId="1" applyNumberFormat="1" applyFont="1" applyFill="1" applyBorder="1"/>
    <xf numFmtId="164" fontId="3" fillId="2" borderId="0" xfId="3" applyNumberFormat="1" applyFont="1" applyFill="1" applyBorder="1"/>
    <xf numFmtId="0" fontId="3" fillId="0" borderId="0" xfId="3" applyFont="1" applyFill="1" applyBorder="1" applyAlignment="1">
      <alignment horizontal="left"/>
    </xf>
    <xf numFmtId="164" fontId="3" fillId="0" borderId="0" xfId="1" applyNumberFormat="1" applyFont="1" applyFill="1" applyBorder="1" applyAlignment="1">
      <alignment horizontal="left"/>
    </xf>
    <xf numFmtId="164" fontId="3" fillId="0" borderId="0" xfId="3" applyNumberFormat="1" applyFont="1" applyFill="1" applyBorder="1"/>
    <xf numFmtId="0" fontId="2" fillId="0" borderId="0" xfId="3" applyFont="1"/>
    <xf numFmtId="164" fontId="2" fillId="0" borderId="0" xfId="1" applyNumberFormat="1" applyFont="1"/>
    <xf numFmtId="0" fontId="2" fillId="0" borderId="0" xfId="3" applyFont="1" applyBorder="1"/>
    <xf numFmtId="165" fontId="2" fillId="0" borderId="0" xfId="2" applyNumberFormat="1" applyFont="1" applyAlignment="1">
      <alignment horizontal="center"/>
    </xf>
    <xf numFmtId="164" fontId="3" fillId="2" borderId="0" xfId="4" applyNumberFormat="1" applyFont="1" applyFill="1"/>
    <xf numFmtId="164" fontId="2" fillId="2" borderId="0" xfId="4" applyNumberFormat="1" applyFont="1" applyFill="1"/>
    <xf numFmtId="164" fontId="3" fillId="5" borderId="0" xfId="4" applyNumberFormat="1" applyFont="1" applyFill="1"/>
    <xf numFmtId="164" fontId="9" fillId="2" borderId="0" xfId="4" applyNumberFormat="1" applyFont="1" applyFill="1"/>
    <xf numFmtId="164" fontId="2" fillId="5" borderId="0" xfId="4" applyNumberFormat="1" applyFont="1" applyFill="1"/>
    <xf numFmtId="164" fontId="10" fillId="2" borderId="0" xfId="4" applyNumberFormat="1" applyFont="1" applyFill="1"/>
    <xf numFmtId="164" fontId="4" fillId="2" borderId="0" xfId="4" applyNumberFormat="1" applyFont="1" applyFill="1"/>
    <xf numFmtId="164" fontId="3" fillId="5" borderId="0" xfId="4" applyNumberFormat="1" applyFont="1" applyFill="1" applyBorder="1" applyAlignment="1">
      <alignment horizontal="center" vertical="center"/>
    </xf>
    <xf numFmtId="164" fontId="3" fillId="8" borderId="1" xfId="4" applyNumberFormat="1" applyFont="1" applyFill="1" applyBorder="1" applyAlignment="1">
      <alignment horizontal="center" vertical="center"/>
    </xf>
    <xf numFmtId="164" fontId="3" fillId="9" borderId="1" xfId="4" applyNumberFormat="1" applyFont="1" applyFill="1" applyBorder="1" applyAlignment="1">
      <alignment horizontal="center" vertical="center"/>
    </xf>
    <xf numFmtId="164" fontId="3" fillId="9" borderId="1" xfId="4" applyNumberFormat="1" applyFont="1" applyFill="1" applyBorder="1" applyAlignment="1">
      <alignment vertical="center"/>
    </xf>
    <xf numFmtId="164" fontId="2" fillId="0" borderId="0" xfId="4" applyNumberFormat="1" applyFont="1"/>
    <xf numFmtId="164" fontId="3" fillId="0" borderId="5" xfId="4" applyNumberFormat="1" applyFont="1" applyFill="1" applyBorder="1" applyAlignment="1">
      <alignment horizontal="left" vertical="center"/>
    </xf>
    <xf numFmtId="164" fontId="3" fillId="0" borderId="21" xfId="4" applyNumberFormat="1" applyFont="1" applyFill="1" applyBorder="1" applyAlignment="1">
      <alignment horizontal="center" vertical="center"/>
    </xf>
    <xf numFmtId="164" fontId="3" fillId="0" borderId="27" xfId="4" applyNumberFormat="1" applyFont="1" applyFill="1" applyBorder="1" applyAlignment="1">
      <alignment horizontal="center" vertical="center"/>
    </xf>
    <xf numFmtId="164" fontId="3" fillId="0" borderId="5" xfId="4" applyNumberFormat="1" applyFont="1" applyFill="1" applyBorder="1" applyAlignment="1">
      <alignment horizontal="center" vertical="center"/>
    </xf>
    <xf numFmtId="164" fontId="3" fillId="0" borderId="6" xfId="4" applyNumberFormat="1" applyFont="1" applyFill="1" applyBorder="1" applyAlignment="1">
      <alignment horizontal="center" vertical="center"/>
    </xf>
    <xf numFmtId="164" fontId="3" fillId="0" borderId="12" xfId="4" applyNumberFormat="1" applyFont="1" applyFill="1" applyBorder="1" applyAlignment="1">
      <alignment horizontal="center" vertical="center"/>
    </xf>
    <xf numFmtId="164" fontId="2" fillId="0" borderId="0" xfId="4" applyNumberFormat="1" applyFont="1" applyFill="1"/>
    <xf numFmtId="164" fontId="3" fillId="0" borderId="5" xfId="4" applyNumberFormat="1" applyFont="1" applyFill="1" applyBorder="1" applyAlignment="1">
      <alignment horizontal="left" vertical="center" indent="1"/>
    </xf>
    <xf numFmtId="164" fontId="3" fillId="0" borderId="0" xfId="4" applyNumberFormat="1" applyFont="1" applyFill="1" applyBorder="1" applyAlignment="1">
      <alignment vertical="center"/>
    </xf>
    <xf numFmtId="164" fontId="3" fillId="0" borderId="3" xfId="4" applyNumberFormat="1" applyFont="1" applyFill="1" applyBorder="1" applyAlignment="1">
      <alignment vertical="center"/>
    </xf>
    <xf numFmtId="164" fontId="3" fillId="0" borderId="4" xfId="4" applyNumberFormat="1" applyFont="1" applyFill="1" applyBorder="1" applyAlignment="1">
      <alignment vertical="center"/>
    </xf>
    <xf numFmtId="164" fontId="3" fillId="0" borderId="0" xfId="4" applyNumberFormat="1" applyFont="1" applyFill="1" applyBorder="1" applyAlignment="1">
      <alignment vertical="top"/>
    </xf>
    <xf numFmtId="164" fontId="2" fillId="0" borderId="6" xfId="4" applyNumberFormat="1" applyFont="1" applyFill="1" applyBorder="1" applyAlignment="1">
      <alignment horizontal="left" vertical="center" wrapText="1"/>
    </xf>
    <xf numFmtId="164" fontId="2" fillId="0" borderId="12" xfId="4" applyNumberFormat="1" applyFont="1" applyFill="1" applyBorder="1" applyAlignment="1">
      <alignment vertical="top" wrapText="1"/>
    </xf>
    <xf numFmtId="164" fontId="3" fillId="0" borderId="0" xfId="4" applyNumberFormat="1" applyFont="1" applyAlignment="1"/>
    <xf numFmtId="164" fontId="3" fillId="0" borderId="6" xfId="4" applyNumberFormat="1" applyFont="1" applyFill="1" applyBorder="1" applyAlignment="1">
      <alignment vertical="center"/>
    </xf>
    <xf numFmtId="164" fontId="3" fillId="0" borderId="5" xfId="4" applyNumberFormat="1" applyFont="1" applyFill="1" applyBorder="1" applyAlignment="1">
      <alignment horizontal="left" vertical="top" indent="1"/>
    </xf>
    <xf numFmtId="164" fontId="3" fillId="0" borderId="8" xfId="4" applyNumberFormat="1" applyFont="1" applyFill="1" applyBorder="1" applyAlignment="1">
      <alignment horizontal="center" vertical="center"/>
    </xf>
    <xf numFmtId="164" fontId="3" fillId="0" borderId="9" xfId="4" applyNumberFormat="1" applyFont="1" applyFill="1" applyBorder="1" applyAlignment="1">
      <alignment horizontal="center" vertical="center"/>
    </xf>
    <xf numFmtId="164" fontId="3" fillId="0" borderId="0" xfId="4" applyNumberFormat="1" applyFont="1" applyFill="1" applyBorder="1" applyAlignment="1">
      <alignment horizontal="center" vertical="center"/>
    </xf>
    <xf numFmtId="164" fontId="2" fillId="0" borderId="12" xfId="4" applyNumberFormat="1" applyFont="1" applyFill="1" applyBorder="1" applyAlignment="1">
      <alignment horizontal="center" vertical="center"/>
    </xf>
    <xf numFmtId="164" fontId="3" fillId="0" borderId="0" xfId="4" applyNumberFormat="1" applyFont="1" applyFill="1"/>
    <xf numFmtId="164" fontId="2" fillId="0" borderId="5" xfId="4" applyNumberFormat="1" applyFont="1" applyFill="1" applyBorder="1" applyAlignment="1">
      <alignment horizontal="left" vertical="top" indent="2"/>
    </xf>
    <xf numFmtId="164" fontId="2" fillId="0" borderId="0" xfId="4" applyNumberFormat="1" applyFont="1" applyFill="1" applyBorder="1" applyAlignment="1">
      <alignment vertical="center"/>
    </xf>
    <xf numFmtId="164" fontId="2" fillId="0" borderId="6" xfId="4" applyNumberFormat="1" applyFont="1" applyFill="1" applyBorder="1" applyAlignment="1">
      <alignment vertical="center"/>
    </xf>
    <xf numFmtId="164" fontId="2" fillId="0" borderId="0" xfId="4" applyNumberFormat="1" applyFont="1" applyFill="1" applyBorder="1" applyAlignment="1">
      <alignment vertical="top"/>
    </xf>
    <xf numFmtId="164" fontId="2" fillId="0" borderId="5" xfId="4" applyNumberFormat="1" applyFont="1" applyFill="1" applyBorder="1" applyAlignment="1">
      <alignment horizontal="left" vertical="top" wrapText="1" indent="2"/>
    </xf>
    <xf numFmtId="164" fontId="2" fillId="0" borderId="6" xfId="4" applyNumberFormat="1" applyFont="1" applyFill="1" applyBorder="1" applyAlignment="1">
      <alignment vertical="top"/>
    </xf>
    <xf numFmtId="164" fontId="2" fillId="0" borderId="0" xfId="4" applyNumberFormat="1" applyFont="1" applyFill="1" applyBorder="1" applyAlignment="1">
      <alignment horizontal="left" vertical="top" wrapText="1"/>
    </xf>
    <xf numFmtId="164" fontId="2" fillId="0" borderId="12" xfId="4" applyNumberFormat="1" applyFont="1" applyFill="1" applyBorder="1" applyAlignment="1">
      <alignment horizontal="left" vertical="top" wrapText="1"/>
    </xf>
    <xf numFmtId="164" fontId="2" fillId="0" borderId="0" xfId="4" applyNumberFormat="1" applyFont="1" applyFill="1" applyBorder="1" applyAlignment="1">
      <alignment horizontal="left" vertical="center" wrapText="1"/>
    </xf>
    <xf numFmtId="164" fontId="3" fillId="0" borderId="0" xfId="4" applyNumberFormat="1" applyFont="1" applyAlignment="1">
      <alignment vertical="center"/>
    </xf>
    <xf numFmtId="164" fontId="11" fillId="0" borderId="5" xfId="4" applyNumberFormat="1" applyFont="1" applyFill="1" applyBorder="1" applyAlignment="1">
      <alignment horizontal="left" vertical="center" wrapText="1" indent="6"/>
    </xf>
    <xf numFmtId="164" fontId="11" fillId="0" borderId="0" xfId="4" applyNumberFormat="1" applyFont="1" applyFill="1" applyBorder="1" applyAlignment="1">
      <alignment horizontal="center" vertical="center"/>
    </xf>
    <xf numFmtId="164" fontId="11" fillId="0" borderId="6" xfId="4" applyNumberFormat="1" applyFont="1" applyFill="1" applyBorder="1" applyAlignment="1">
      <alignment horizontal="center" vertical="center"/>
    </xf>
    <xf numFmtId="164" fontId="11" fillId="0" borderId="5" xfId="4" applyNumberFormat="1" applyFont="1" applyFill="1" applyBorder="1" applyAlignment="1">
      <alignment horizontal="center" vertical="center"/>
    </xf>
    <xf numFmtId="164" fontId="11" fillId="0" borderId="0" xfId="4" applyNumberFormat="1" applyFont="1" applyFill="1" applyBorder="1" applyAlignment="1">
      <alignment horizontal="center"/>
    </xf>
    <xf numFmtId="164" fontId="11" fillId="0" borderId="6" xfId="4" applyNumberFormat="1" applyFont="1" applyFill="1" applyBorder="1" applyAlignment="1">
      <alignment horizontal="center"/>
    </xf>
    <xf numFmtId="164" fontId="11" fillId="0" borderId="6" xfId="4" applyNumberFormat="1" applyFont="1" applyFill="1" applyBorder="1" applyAlignment="1">
      <alignment horizontal="left" wrapText="1"/>
    </xf>
    <xf numFmtId="164" fontId="2" fillId="0" borderId="0" xfId="4" applyNumberFormat="1" applyFont="1" applyBorder="1"/>
    <xf numFmtId="164" fontId="12" fillId="0" borderId="5" xfId="4" applyNumberFormat="1" applyFont="1" applyFill="1" applyBorder="1" applyAlignment="1">
      <alignment horizontal="left" indent="5"/>
    </xf>
    <xf numFmtId="164" fontId="11" fillId="0" borderId="0" xfId="4" applyNumberFormat="1" applyFont="1" applyFill="1" applyBorder="1" applyAlignment="1">
      <alignment vertical="center"/>
    </xf>
    <xf numFmtId="164" fontId="11" fillId="0" borderId="6" xfId="4" applyNumberFormat="1" applyFont="1" applyFill="1" applyBorder="1" applyAlignment="1">
      <alignment vertical="center"/>
    </xf>
    <xf numFmtId="164" fontId="11" fillId="0" borderId="5" xfId="4" applyNumberFormat="1" applyFont="1" applyFill="1" applyBorder="1" applyAlignment="1">
      <alignment horizontal="left" vertical="center" indent="1"/>
    </xf>
    <xf numFmtId="164" fontId="12" fillId="0" borderId="6" xfId="4" applyNumberFormat="1" applyFont="1" applyFill="1" applyBorder="1" applyAlignment="1">
      <alignment horizontal="left" indent="4"/>
    </xf>
    <xf numFmtId="164" fontId="2" fillId="0" borderId="12" xfId="4" applyNumberFormat="1" applyFont="1" applyFill="1" applyBorder="1" applyAlignment="1">
      <alignment vertical="center" wrapText="1"/>
    </xf>
    <xf numFmtId="164" fontId="12" fillId="0" borderId="5" xfId="4" applyNumberFormat="1" applyFont="1" applyFill="1" applyBorder="1" applyAlignment="1">
      <alignment horizontal="left" vertical="top" indent="1"/>
    </xf>
    <xf numFmtId="164" fontId="12" fillId="0" borderId="0" xfId="4" applyNumberFormat="1" applyFont="1" applyFill="1" applyBorder="1" applyAlignment="1">
      <alignment vertical="top"/>
    </xf>
    <xf numFmtId="164" fontId="12" fillId="0" borderId="6" xfId="4" applyNumberFormat="1" applyFont="1" applyFill="1" applyBorder="1" applyAlignment="1">
      <alignment vertical="top"/>
    </xf>
    <xf numFmtId="164" fontId="11" fillId="0" borderId="6" xfId="4" applyNumberFormat="1" applyFont="1" applyFill="1" applyBorder="1" applyAlignment="1">
      <alignment horizontal="left" vertical="top" wrapText="1"/>
    </xf>
    <xf numFmtId="164" fontId="11" fillId="0" borderId="0" xfId="4" applyNumberFormat="1" applyFont="1" applyFill="1" applyBorder="1" applyAlignment="1">
      <alignment horizontal="left"/>
    </xf>
    <xf numFmtId="164" fontId="11" fillId="0" borderId="6" xfId="4" applyNumberFormat="1" applyFont="1" applyFill="1" applyBorder="1" applyAlignment="1"/>
    <xf numFmtId="164" fontId="11" fillId="0" borderId="0" xfId="4" applyNumberFormat="1" applyFont="1" applyFill="1" applyBorder="1" applyAlignment="1"/>
    <xf numFmtId="164" fontId="11" fillId="0" borderId="5" xfId="4" applyNumberFormat="1" applyFont="1" applyFill="1" applyBorder="1" applyAlignment="1">
      <alignment horizontal="left" indent="1"/>
    </xf>
    <xf numFmtId="164" fontId="2" fillId="0" borderId="0" xfId="4" applyNumberFormat="1" applyFont="1" applyAlignment="1"/>
    <xf numFmtId="164" fontId="12" fillId="0" borderId="5" xfId="4" applyNumberFormat="1" applyFont="1" applyFill="1" applyBorder="1" applyAlignment="1">
      <alignment horizontal="left" vertical="top" wrapText="1" indent="1"/>
    </xf>
    <xf numFmtId="49" fontId="11" fillId="0" borderId="6" xfId="4" applyNumberFormat="1" applyFont="1" applyBorder="1" applyAlignment="1">
      <alignment wrapText="1"/>
    </xf>
    <xf numFmtId="164" fontId="11" fillId="0" borderId="5" xfId="4" applyNumberFormat="1" applyFont="1" applyFill="1" applyBorder="1" applyAlignment="1">
      <alignment horizontal="left" vertical="center" wrapText="1" indent="5"/>
    </xf>
    <xf numFmtId="164" fontId="11" fillId="0" borderId="6" xfId="4" applyNumberFormat="1" applyFont="1" applyFill="1" applyBorder="1" applyAlignment="1">
      <alignment vertical="center" wrapText="1"/>
    </xf>
    <xf numFmtId="164" fontId="3" fillId="0" borderId="0" xfId="4" applyNumberFormat="1" applyFont="1" applyFill="1" applyBorder="1" applyAlignment="1">
      <alignment horizontal="right" vertical="top"/>
    </xf>
    <xf numFmtId="164" fontId="3" fillId="0" borderId="6" xfId="4" applyNumberFormat="1" applyFont="1" applyFill="1" applyBorder="1" applyAlignment="1">
      <alignment horizontal="right" vertical="top"/>
    </xf>
    <xf numFmtId="164" fontId="2" fillId="0" borderId="6" xfId="4" applyNumberFormat="1" applyFont="1" applyFill="1" applyBorder="1" applyAlignment="1">
      <alignment vertical="top" wrapText="1"/>
    </xf>
    <xf numFmtId="164" fontId="3" fillId="0" borderId="5" xfId="4" applyNumberFormat="1" applyFont="1" applyFill="1" applyBorder="1" applyAlignment="1">
      <alignment horizontal="left" vertical="center" wrapText="1"/>
    </xf>
    <xf numFmtId="164" fontId="3" fillId="0" borderId="8" xfId="4" applyNumberFormat="1" applyFont="1" applyFill="1" applyBorder="1" applyAlignment="1">
      <alignment horizontal="right" vertical="center"/>
    </xf>
    <xf numFmtId="164" fontId="3" fillId="0" borderId="9" xfId="4" applyNumberFormat="1" applyFont="1" applyFill="1" applyBorder="1" applyAlignment="1">
      <alignment horizontal="right" vertical="center"/>
    </xf>
    <xf numFmtId="164" fontId="3" fillId="0" borderId="0" xfId="4" applyNumberFormat="1" applyFont="1" applyFill="1" applyBorder="1" applyAlignment="1">
      <alignment horizontal="right" vertical="center"/>
    </xf>
    <xf numFmtId="164" fontId="3" fillId="0" borderId="5" xfId="4" applyNumberFormat="1" applyFont="1" applyFill="1" applyBorder="1" applyAlignment="1">
      <alignment vertical="center"/>
    </xf>
    <xf numFmtId="164" fontId="3" fillId="0" borderId="8" xfId="4" applyNumberFormat="1" applyFont="1" applyFill="1" applyBorder="1" applyAlignment="1">
      <alignment vertical="center"/>
    </xf>
    <xf numFmtId="164" fontId="3" fillId="0" borderId="9" xfId="4" applyNumberFormat="1" applyFont="1" applyFill="1" applyBorder="1" applyAlignment="1">
      <alignment vertical="center"/>
    </xf>
    <xf numFmtId="164" fontId="3" fillId="0" borderId="5" xfId="4" applyNumberFormat="1" applyFont="1" applyFill="1" applyBorder="1" applyAlignment="1">
      <alignment horizontal="left" vertical="top" wrapText="1" indent="1"/>
    </xf>
    <xf numFmtId="164" fontId="3" fillId="0" borderId="0" xfId="4" applyNumberFormat="1" applyFont="1" applyFill="1" applyBorder="1" applyAlignment="1">
      <alignment horizontal="center" vertical="top"/>
    </xf>
    <xf numFmtId="164" fontId="2" fillId="0" borderId="0" xfId="4" applyNumberFormat="1" applyFont="1" applyFill="1" applyBorder="1" applyAlignment="1">
      <alignment vertical="top" wrapText="1"/>
    </xf>
    <xf numFmtId="164" fontId="11" fillId="0" borderId="5" xfId="4" applyNumberFormat="1" applyFont="1" applyFill="1" applyBorder="1" applyAlignment="1">
      <alignment horizontal="left" vertical="top" wrapText="1" indent="1"/>
    </xf>
    <xf numFmtId="164" fontId="2" fillId="0" borderId="0" xfId="4" applyNumberFormat="1" applyFont="1" applyFill="1" applyBorder="1" applyAlignment="1">
      <alignment horizontal="right" vertical="top"/>
    </xf>
    <xf numFmtId="164" fontId="2" fillId="0" borderId="6" xfId="4" applyNumberFormat="1" applyFont="1" applyFill="1" applyBorder="1" applyAlignment="1">
      <alignment horizontal="right" vertical="top"/>
    </xf>
    <xf numFmtId="164" fontId="2" fillId="0" borderId="5" xfId="4" applyNumberFormat="1" applyFont="1" applyFill="1" applyBorder="1" applyAlignment="1">
      <alignment horizontal="left" vertical="top" wrapText="1" indent="1"/>
    </xf>
    <xf numFmtId="164" fontId="2" fillId="0" borderId="0" xfId="4" applyNumberFormat="1" applyFont="1" applyFill="1" applyBorder="1" applyAlignment="1">
      <alignment vertical="center" wrapText="1"/>
    </xf>
    <xf numFmtId="164" fontId="12" fillId="0" borderId="0" xfId="4" applyNumberFormat="1" applyFont="1" applyFill="1" applyBorder="1" applyAlignment="1">
      <alignment horizontal="right" vertical="top"/>
    </xf>
    <xf numFmtId="164" fontId="12" fillId="0" borderId="6" xfId="4" applyNumberFormat="1" applyFont="1" applyFill="1" applyBorder="1" applyAlignment="1">
      <alignment horizontal="right" vertical="top"/>
    </xf>
    <xf numFmtId="164" fontId="2" fillId="0" borderId="5" xfId="4" applyNumberFormat="1" applyFont="1" applyFill="1" applyBorder="1" applyAlignment="1">
      <alignment horizontal="left" wrapText="1" indent="1"/>
    </xf>
    <xf numFmtId="164" fontId="2" fillId="0" borderId="0" xfId="4" applyNumberFormat="1" applyFont="1" applyFill="1" applyBorder="1" applyAlignment="1"/>
    <xf numFmtId="164" fontId="3" fillId="0" borderId="18" xfId="4" applyNumberFormat="1" applyFont="1" applyBorder="1"/>
    <xf numFmtId="164" fontId="3" fillId="0" borderId="17" xfId="4" applyNumberFormat="1" applyFont="1" applyBorder="1"/>
    <xf numFmtId="164" fontId="3" fillId="0" borderId="15" xfId="4" applyNumberFormat="1" applyFont="1" applyFill="1" applyBorder="1" applyAlignment="1">
      <alignment horizontal="left" vertical="center"/>
    </xf>
    <xf numFmtId="164" fontId="3" fillId="0" borderId="10" xfId="4" applyNumberFormat="1" applyFont="1" applyFill="1" applyBorder="1" applyAlignment="1">
      <alignment horizontal="left" vertical="center" indent="1"/>
    </xf>
    <xf numFmtId="164" fontId="3" fillId="0" borderId="10" xfId="4" applyNumberFormat="1" applyFont="1" applyFill="1" applyBorder="1" applyAlignment="1">
      <alignment horizontal="center" vertical="center"/>
    </xf>
    <xf numFmtId="164" fontId="11" fillId="0" borderId="0" xfId="4" applyNumberFormat="1" applyFont="1" applyBorder="1"/>
    <xf numFmtId="164" fontId="11" fillId="5" borderId="0" xfId="4" applyNumberFormat="1" applyFont="1" applyFill="1" applyBorder="1"/>
    <xf numFmtId="164" fontId="11" fillId="0" borderId="0" xfId="4" applyNumberFormat="1" applyFont="1" applyBorder="1" applyAlignment="1">
      <alignment horizontal="left" indent="1"/>
    </xf>
    <xf numFmtId="164" fontId="11" fillId="0" borderId="0" xfId="4" applyNumberFormat="1" applyFont="1" applyBorder="1" applyAlignment="1"/>
    <xf numFmtId="0" fontId="13" fillId="0" borderId="0" xfId="8" applyFont="1" applyBorder="1" applyAlignment="1">
      <alignment wrapText="1"/>
    </xf>
    <xf numFmtId="164" fontId="11" fillId="0" borderId="0" xfId="4" applyNumberFormat="1" applyFont="1"/>
    <xf numFmtId="164" fontId="11" fillId="0" borderId="0" xfId="4" applyNumberFormat="1" applyFont="1" applyAlignment="1">
      <alignment horizontal="left" indent="1"/>
    </xf>
    <xf numFmtId="164" fontId="11" fillId="0" borderId="0" xfId="4" applyNumberFormat="1" applyFont="1" applyAlignment="1"/>
    <xf numFmtId="164" fontId="10" fillId="0" borderId="0" xfId="4" applyNumberFormat="1" applyFont="1"/>
    <xf numFmtId="164" fontId="2" fillId="5" borderId="0" xfId="4" applyNumberFormat="1" applyFont="1" applyFill="1" applyBorder="1"/>
    <xf numFmtId="0" fontId="3" fillId="2" borderId="0" xfId="3" quotePrefix="1" applyFont="1" applyFill="1" applyAlignment="1">
      <alignment horizontal="left"/>
    </xf>
    <xf numFmtId="164" fontId="2" fillId="2" borderId="0" xfId="1" applyNumberFormat="1" applyFont="1" applyFill="1"/>
    <xf numFmtId="0" fontId="2" fillId="2" borderId="0" xfId="3" applyFont="1" applyFill="1"/>
    <xf numFmtId="164" fontId="3" fillId="2" borderId="0" xfId="1" applyNumberFormat="1" applyFont="1" applyFill="1"/>
    <xf numFmtId="0" fontId="3" fillId="2" borderId="0" xfId="3" applyFont="1" applyFill="1" applyAlignment="1">
      <alignment horizontal="left"/>
    </xf>
    <xf numFmtId="164" fontId="3" fillId="2" borderId="0" xfId="3" applyNumberFormat="1" applyFont="1" applyFill="1" applyAlignment="1">
      <alignment horizontal="left"/>
    </xf>
    <xf numFmtId="164" fontId="3" fillId="2" borderId="0" xfId="1" quotePrefix="1" applyNumberFormat="1" applyFont="1" applyFill="1" applyAlignment="1">
      <alignment horizontal="left"/>
    </xf>
    <xf numFmtId="164" fontId="3" fillId="2" borderId="0" xfId="3" quotePrefix="1" applyNumberFormat="1" applyFont="1" applyFill="1" applyAlignment="1">
      <alignment horizontal="left"/>
    </xf>
    <xf numFmtId="164" fontId="2" fillId="0" borderId="3" xfId="1" applyNumberFormat="1" applyFont="1" applyFill="1" applyBorder="1" applyAlignment="1">
      <alignment horizontal="left"/>
    </xf>
    <xf numFmtId="164" fontId="2" fillId="0" borderId="4" xfId="1" applyNumberFormat="1" applyFont="1" applyFill="1" applyBorder="1" applyAlignment="1">
      <alignment horizontal="left"/>
    </xf>
    <xf numFmtId="164" fontId="2" fillId="0" borderId="12" xfId="1" applyNumberFormat="1" applyFont="1" applyFill="1" applyBorder="1" applyAlignment="1">
      <alignment vertical="center"/>
    </xf>
    <xf numFmtId="0" fontId="2" fillId="0" borderId="0" xfId="3" applyFont="1" applyFill="1" applyBorder="1"/>
    <xf numFmtId="164" fontId="2" fillId="0" borderId="8" xfId="1" applyNumberFormat="1" applyFont="1" applyBorder="1"/>
    <xf numFmtId="164" fontId="2" fillId="0" borderId="9" xfId="1" applyNumberFormat="1" applyFont="1" applyBorder="1"/>
    <xf numFmtId="164" fontId="2" fillId="0" borderId="10" xfId="1" applyNumberFormat="1" applyFont="1" applyFill="1" applyBorder="1"/>
    <xf numFmtId="164" fontId="2" fillId="0" borderId="8" xfId="1" applyNumberFormat="1" applyFont="1" applyFill="1" applyBorder="1" applyAlignment="1">
      <alignment horizontal="left"/>
    </xf>
    <xf numFmtId="164" fontId="2" fillId="0" borderId="10" xfId="1" applyNumberFormat="1" applyFont="1" applyFill="1" applyBorder="1" applyAlignment="1">
      <alignment horizontal="left"/>
    </xf>
    <xf numFmtId="0" fontId="15" fillId="0" borderId="0" xfId="3" applyFont="1" applyFill="1"/>
    <xf numFmtId="164" fontId="2" fillId="0" borderId="12" xfId="1" quotePrefix="1" applyNumberFormat="1" applyFont="1" applyFill="1" applyBorder="1" applyAlignment="1">
      <alignment horizontal="left"/>
    </xf>
    <xf numFmtId="164" fontId="2" fillId="0" borderId="12" xfId="1" applyNumberFormat="1" applyFont="1" applyFill="1" applyBorder="1" applyAlignment="1">
      <alignment wrapText="1"/>
    </xf>
    <xf numFmtId="164" fontId="2" fillId="0" borderId="6" xfId="1" applyNumberFormat="1" applyFont="1" applyFill="1" applyBorder="1" applyAlignment="1">
      <alignment wrapText="1"/>
    </xf>
    <xf numFmtId="164" fontId="2" fillId="0" borderId="0" xfId="1" applyNumberFormat="1" applyFont="1" applyFill="1" applyBorder="1" applyAlignment="1">
      <alignment wrapText="1"/>
    </xf>
    <xf numFmtId="0" fontId="2" fillId="0" borderId="0" xfId="3" quotePrefix="1" applyFont="1" applyFill="1" applyBorder="1" applyAlignment="1">
      <alignment horizontal="left"/>
    </xf>
    <xf numFmtId="164" fontId="16" fillId="0" borderId="0" xfId="3" applyNumberFormat="1" applyFont="1"/>
    <xf numFmtId="0" fontId="16" fillId="0" borderId="0" xfId="3" applyFont="1"/>
    <xf numFmtId="164" fontId="3" fillId="2" borderId="0" xfId="1" applyNumberFormat="1" applyFont="1" applyFill="1" applyAlignment="1">
      <alignment horizontal="left"/>
    </xf>
    <xf numFmtId="164" fontId="15" fillId="2" borderId="0" xfId="1" applyNumberFormat="1" applyFont="1" applyFill="1"/>
    <xf numFmtId="164" fontId="2" fillId="2" borderId="0" xfId="1" applyNumberFormat="1" applyFont="1" applyFill="1" applyBorder="1" applyAlignment="1">
      <alignment horizontal="left"/>
    </xf>
    <xf numFmtId="164" fontId="3" fillId="11" borderId="13" xfId="1" applyNumberFormat="1" applyFont="1" applyFill="1" applyBorder="1" applyAlignment="1">
      <alignment horizontal="center" vertical="center"/>
    </xf>
    <xf numFmtId="164" fontId="3" fillId="11" borderId="11" xfId="1" applyNumberFormat="1" applyFont="1" applyFill="1" applyBorder="1" applyAlignment="1">
      <alignment horizontal="center" vertical="center" wrapText="1"/>
    </xf>
    <xf numFmtId="164" fontId="14" fillId="11" borderId="1" xfId="1" applyNumberFormat="1" applyFont="1" applyFill="1" applyBorder="1" applyAlignment="1">
      <alignment horizontal="center" vertical="center" wrapText="1"/>
    </xf>
    <xf numFmtId="164" fontId="17" fillId="11" borderId="11" xfId="1" applyNumberFormat="1" applyFont="1" applyFill="1" applyBorder="1" applyAlignment="1">
      <alignment horizontal="center" vertical="center" wrapText="1"/>
    </xf>
    <xf numFmtId="164" fontId="3" fillId="11" borderId="1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Alignment="1">
      <alignment vertical="center"/>
    </xf>
    <xf numFmtId="164" fontId="2" fillId="0" borderId="13" xfId="1" applyNumberFormat="1" applyFont="1" applyBorder="1"/>
    <xf numFmtId="164" fontId="2" fillId="0" borderId="12" xfId="1" quotePrefix="1" applyNumberFormat="1" applyFont="1" applyFill="1" applyBorder="1" applyAlignment="1">
      <alignment horizontal="left" indent="2"/>
    </xf>
    <xf numFmtId="164" fontId="2" fillId="0" borderId="0" xfId="1" applyNumberFormat="1" applyFont="1" applyFill="1" applyAlignment="1">
      <alignment vertical="center" wrapText="1"/>
    </xf>
    <xf numFmtId="0" fontId="3" fillId="3" borderId="9" xfId="3" applyFont="1" applyFill="1" applyBorder="1" applyAlignment="1">
      <alignment horizontal="center" vertical="center" wrapText="1"/>
    </xf>
    <xf numFmtId="0" fontId="3" fillId="3" borderId="10" xfId="3" applyFont="1" applyFill="1" applyBorder="1" applyAlignment="1">
      <alignment horizontal="center" vertical="center"/>
    </xf>
    <xf numFmtId="164" fontId="3" fillId="3" borderId="10" xfId="1" applyNumberFormat="1" applyFont="1" applyFill="1" applyBorder="1" applyAlignment="1">
      <alignment horizontal="center"/>
    </xf>
    <xf numFmtId="164" fontId="3" fillId="3" borderId="15" xfId="1" applyNumberFormat="1" applyFont="1" applyFill="1" applyBorder="1"/>
    <xf numFmtId="0" fontId="3" fillId="3" borderId="8" xfId="3" applyFont="1" applyFill="1" applyBorder="1" applyAlignment="1">
      <alignment horizontal="center"/>
    </xf>
    <xf numFmtId="164" fontId="3" fillId="3" borderId="16" xfId="1" applyNumberFormat="1" applyFont="1" applyFill="1" applyBorder="1"/>
    <xf numFmtId="164" fontId="14" fillId="3" borderId="13" xfId="1" applyNumberFormat="1" applyFont="1" applyFill="1" applyBorder="1" applyAlignment="1">
      <alignment horizontal="center" vertical="center" wrapText="1"/>
    </xf>
    <xf numFmtId="164" fontId="14" fillId="3" borderId="1" xfId="1" applyNumberFormat="1" applyFont="1" applyFill="1" applyBorder="1" applyAlignment="1">
      <alignment horizontal="center" vertical="center" wrapText="1"/>
    </xf>
    <xf numFmtId="164" fontId="17" fillId="3" borderId="1" xfId="1" applyNumberFormat="1" applyFont="1" applyFill="1" applyBorder="1" applyAlignment="1">
      <alignment horizontal="center" vertical="center" wrapText="1"/>
    </xf>
    <xf numFmtId="164" fontId="3" fillId="2" borderId="0" xfId="3" applyNumberFormat="1" applyFont="1" applyFill="1" applyBorder="1" applyAlignment="1">
      <alignment vertical="top"/>
    </xf>
    <xf numFmtId="166" fontId="3" fillId="2" borderId="0" xfId="1" applyNumberFormat="1" applyFont="1" applyFill="1" applyBorder="1"/>
    <xf numFmtId="166" fontId="3" fillId="2" borderId="0" xfId="1" applyNumberFormat="1" applyFont="1" applyFill="1" applyBorder="1" applyAlignment="1"/>
    <xf numFmtId="0" fontId="2" fillId="0" borderId="0" xfId="3" applyFont="1" applyFill="1" applyAlignment="1">
      <alignment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3" fillId="0" borderId="33" xfId="3" applyFont="1" applyFill="1" applyBorder="1" applyAlignment="1">
      <alignment horizontal="center" vertical="center"/>
    </xf>
    <xf numFmtId="164" fontId="3" fillId="0" borderId="20" xfId="1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164" fontId="3" fillId="0" borderId="11" xfId="1" applyNumberFormat="1" applyFont="1" applyFill="1" applyBorder="1" applyAlignment="1">
      <alignment horizontal="center"/>
    </xf>
    <xf numFmtId="164" fontId="3" fillId="0" borderId="21" xfId="1" applyNumberFormat="1" applyFont="1" applyFill="1" applyBorder="1" applyAlignment="1">
      <alignment horizontal="center"/>
    </xf>
    <xf numFmtId="164" fontId="3" fillId="0" borderId="22" xfId="1" applyNumberFormat="1" applyFont="1" applyFill="1" applyBorder="1" applyAlignment="1">
      <alignment horizontal="center"/>
    </xf>
    <xf numFmtId="164" fontId="3" fillId="0" borderId="34" xfId="1" applyNumberFormat="1" applyFont="1" applyFill="1" applyBorder="1" applyAlignment="1">
      <alignment horizontal="center"/>
    </xf>
    <xf numFmtId="164" fontId="3" fillId="0" borderId="27" xfId="1" applyNumberFormat="1" applyFont="1" applyFill="1" applyBorder="1" applyAlignment="1">
      <alignment horizontal="center"/>
    </xf>
    <xf numFmtId="164" fontId="3" fillId="0" borderId="21" xfId="1" applyNumberFormat="1" applyFont="1" applyFill="1" applyBorder="1"/>
    <xf numFmtId="164" fontId="3" fillId="0" borderId="24" xfId="1" applyNumberFormat="1" applyFont="1" applyBorder="1" applyAlignment="1">
      <alignment horizontal="left"/>
    </xf>
    <xf numFmtId="164" fontId="3" fillId="0" borderId="32" xfId="1" applyNumberFormat="1" applyFont="1" applyBorder="1" applyAlignment="1">
      <alignment horizontal="left"/>
    </xf>
    <xf numFmtId="164" fontId="2" fillId="0" borderId="5" xfId="1" applyNumberFormat="1" applyFont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164" fontId="2" fillId="0" borderId="26" xfId="1" applyNumberFormat="1" applyFont="1" applyBorder="1" applyAlignment="1">
      <alignment horizontal="center"/>
    </xf>
    <xf numFmtId="0" fontId="2" fillId="0" borderId="12" xfId="3" applyFont="1" applyFill="1" applyBorder="1" applyAlignment="1">
      <alignment horizontal="left"/>
    </xf>
    <xf numFmtId="164" fontId="2" fillId="0" borderId="8" xfId="1" applyNumberFormat="1" applyFont="1" applyBorder="1" applyAlignment="1">
      <alignment horizontal="center"/>
    </xf>
    <xf numFmtId="164" fontId="2" fillId="0" borderId="32" xfId="1" applyNumberFormat="1" applyFont="1" applyBorder="1" applyAlignment="1">
      <alignment horizontal="center"/>
    </xf>
    <xf numFmtId="164" fontId="3" fillId="0" borderId="8" xfId="1" applyNumberFormat="1" applyFont="1" applyBorder="1" applyAlignment="1">
      <alignment horizontal="center"/>
    </xf>
    <xf numFmtId="164" fontId="3" fillId="0" borderId="32" xfId="1" applyNumberFormat="1" applyFont="1" applyBorder="1" applyAlignment="1">
      <alignment horizontal="center"/>
    </xf>
    <xf numFmtId="0" fontId="2" fillId="0" borderId="0" xfId="3" applyFont="1" applyBorder="1" applyAlignment="1">
      <alignment horizontal="left"/>
    </xf>
    <xf numFmtId="164" fontId="2" fillId="0" borderId="23" xfId="1" applyNumberFormat="1" applyFont="1" applyBorder="1"/>
    <xf numFmtId="164" fontId="2" fillId="0" borderId="26" xfId="1" applyNumberFormat="1" applyFont="1" applyBorder="1"/>
    <xf numFmtId="164" fontId="3" fillId="0" borderId="32" xfId="1" applyNumberFormat="1" applyFont="1" applyFill="1" applyBorder="1"/>
    <xf numFmtId="0" fontId="2" fillId="0" borderId="12" xfId="3" applyFont="1" applyFill="1" applyBorder="1"/>
    <xf numFmtId="164" fontId="2" fillId="0" borderId="32" xfId="1" applyNumberFormat="1" applyFont="1" applyBorder="1"/>
    <xf numFmtId="0" fontId="2" fillId="0" borderId="0" xfId="3" applyFont="1" applyFill="1" applyBorder="1" applyAlignment="1">
      <alignment horizontal="left"/>
    </xf>
    <xf numFmtId="0" fontId="3" fillId="4" borderId="5" xfId="3" applyFont="1" applyFill="1" applyBorder="1" applyAlignment="1">
      <alignment horizontal="left"/>
    </xf>
    <xf numFmtId="164" fontId="3" fillId="4" borderId="11" xfId="1" applyNumberFormat="1" applyFont="1" applyFill="1" applyBorder="1"/>
    <xf numFmtId="164" fontId="3" fillId="4" borderId="21" xfId="1" applyNumberFormat="1" applyFont="1" applyFill="1" applyBorder="1"/>
    <xf numFmtId="164" fontId="3" fillId="4" borderId="22" xfId="1" applyNumberFormat="1" applyFont="1" applyFill="1" applyBorder="1"/>
    <xf numFmtId="164" fontId="3" fillId="4" borderId="34" xfId="1" applyNumberFormat="1" applyFont="1" applyFill="1" applyBorder="1"/>
    <xf numFmtId="164" fontId="3" fillId="4" borderId="27" xfId="1" applyNumberFormat="1" applyFont="1" applyFill="1" applyBorder="1"/>
    <xf numFmtId="164" fontId="3" fillId="0" borderId="26" xfId="1" applyNumberFormat="1" applyFont="1" applyFill="1" applyBorder="1"/>
    <xf numFmtId="164" fontId="3" fillId="4" borderId="0" xfId="1" applyNumberFormat="1" applyFont="1" applyFill="1" applyBorder="1"/>
    <xf numFmtId="164" fontId="3" fillId="4" borderId="23" xfId="1" applyNumberFormat="1" applyFont="1" applyFill="1" applyBorder="1"/>
    <xf numFmtId="164" fontId="3" fillId="4" borderId="26" xfId="1" applyNumberFormat="1" applyFont="1" applyFill="1" applyBorder="1"/>
    <xf numFmtId="0" fontId="2" fillId="0" borderId="12" xfId="3" applyFont="1" applyFill="1" applyBorder="1" applyAlignment="1">
      <alignment horizontal="left" indent="1"/>
    </xf>
    <xf numFmtId="164" fontId="2" fillId="0" borderId="5" xfId="4" applyNumberFormat="1" applyFont="1" applyFill="1" applyBorder="1" applyAlignment="1">
      <alignment horizontal="left" indent="2"/>
    </xf>
    <xf numFmtId="164" fontId="2" fillId="12" borderId="0" xfId="1" applyNumberFormat="1" applyFont="1" applyFill="1"/>
    <xf numFmtId="0" fontId="2" fillId="0" borderId="6" xfId="3" applyFont="1" applyBorder="1" applyAlignment="1">
      <alignment horizontal="left"/>
    </xf>
    <xf numFmtId="0" fontId="3" fillId="3" borderId="15" xfId="3" applyFont="1" applyFill="1" applyBorder="1" applyAlignment="1">
      <alignment horizontal="left"/>
    </xf>
    <xf numFmtId="164" fontId="3" fillId="3" borderId="18" xfId="3" applyNumberFormat="1" applyFont="1" applyFill="1" applyBorder="1"/>
    <xf numFmtId="164" fontId="3" fillId="3" borderId="15" xfId="3" applyNumberFormat="1" applyFont="1" applyFill="1" applyBorder="1"/>
    <xf numFmtId="164" fontId="3" fillId="3" borderId="35" xfId="3" applyNumberFormat="1" applyFont="1" applyFill="1" applyBorder="1"/>
    <xf numFmtId="164" fontId="3" fillId="3" borderId="17" xfId="3" applyNumberFormat="1" applyFont="1" applyFill="1" applyBorder="1"/>
    <xf numFmtId="164" fontId="3" fillId="3" borderId="10" xfId="1" applyNumberFormat="1" applyFont="1" applyFill="1" applyBorder="1" applyAlignment="1">
      <alignment horizontal="left" indent="1"/>
    </xf>
    <xf numFmtId="164" fontId="7" fillId="5" borderId="36" xfId="1" applyNumberFormat="1" applyFont="1" applyFill="1" applyBorder="1" applyAlignment="1"/>
    <xf numFmtId="164" fontId="3" fillId="5" borderId="36" xfId="1" applyNumberFormat="1" applyFont="1" applyFill="1" applyBorder="1" applyAlignment="1">
      <alignment vertical="center"/>
    </xf>
    <xf numFmtId="165" fontId="3" fillId="5" borderId="36" xfId="2" applyNumberFormat="1" applyFont="1" applyFill="1" applyBorder="1" applyAlignment="1">
      <alignment horizontal="center" vertical="center"/>
    </xf>
    <xf numFmtId="43" fontId="3" fillId="5" borderId="36" xfId="1" applyFont="1" applyFill="1" applyBorder="1" applyAlignment="1">
      <alignment horizontal="center" wrapText="1"/>
    </xf>
    <xf numFmtId="164" fontId="2" fillId="0" borderId="8" xfId="1" applyNumberFormat="1" applyFont="1" applyFill="1" applyBorder="1" applyAlignment="1">
      <alignment horizontal="center"/>
    </xf>
    <xf numFmtId="164" fontId="2" fillId="5" borderId="37" xfId="1" applyNumberFormat="1" applyFont="1" applyFill="1" applyBorder="1"/>
    <xf numFmtId="164" fontId="2" fillId="5" borderId="6" xfId="1" applyNumberFormat="1" applyFont="1" applyFill="1" applyBorder="1" applyAlignment="1">
      <alignment horizontal="left" indent="1"/>
    </xf>
    <xf numFmtId="164" fontId="2" fillId="0" borderId="9" xfId="1" applyNumberFormat="1" applyFont="1" applyFill="1" applyBorder="1"/>
    <xf numFmtId="0" fontId="18" fillId="3" borderId="10" xfId="9" applyFont="1" applyFill="1" applyBorder="1" applyAlignment="1" applyProtection="1">
      <alignment horizontal="center" vertical="center" wrapText="1"/>
    </xf>
    <xf numFmtId="0" fontId="20" fillId="0" borderId="0" xfId="0" applyFont="1"/>
    <xf numFmtId="0" fontId="20" fillId="0" borderId="8" xfId="0" applyFont="1" applyBorder="1"/>
    <xf numFmtId="43" fontId="18" fillId="4" borderId="15" xfId="1" applyFont="1" applyFill="1" applyBorder="1" applyAlignment="1">
      <alignment vertical="center"/>
    </xf>
    <xf numFmtId="164" fontId="5" fillId="0" borderId="4" xfId="1" applyNumberFormat="1" applyFont="1" applyFill="1" applyBorder="1" applyAlignment="1">
      <alignment vertical="center"/>
    </xf>
    <xf numFmtId="164" fontId="5" fillId="0" borderId="6" xfId="1" applyNumberFormat="1" applyFont="1" applyFill="1" applyBorder="1" applyAlignment="1">
      <alignment vertical="center"/>
    </xf>
    <xf numFmtId="164" fontId="7" fillId="5" borderId="0" xfId="1" applyNumberFormat="1" applyFont="1" applyFill="1" applyBorder="1" applyAlignment="1">
      <alignment horizontal="left" wrapText="1" indent="1"/>
    </xf>
    <xf numFmtId="164" fontId="7" fillId="5" borderId="6" xfId="1" applyNumberFormat="1" applyFont="1" applyFill="1" applyBorder="1" applyAlignment="1">
      <alignment horizontal="left" wrapText="1" indent="1"/>
    </xf>
    <xf numFmtId="164" fontId="3" fillId="3" borderId="1" xfId="1" applyNumberFormat="1" applyFont="1" applyFill="1" applyBorder="1" applyAlignment="1">
      <alignment horizontal="center" vertical="center"/>
    </xf>
    <xf numFmtId="164" fontId="3" fillId="3" borderId="2" xfId="1" applyNumberFormat="1" applyFont="1" applyFill="1" applyBorder="1" applyAlignment="1">
      <alignment horizontal="center" vertical="center" wrapText="1"/>
    </xf>
    <xf numFmtId="164" fontId="3" fillId="3" borderId="3" xfId="1" applyNumberFormat="1" applyFont="1" applyFill="1" applyBorder="1" applyAlignment="1">
      <alignment horizontal="center" vertical="center" wrapText="1"/>
    </xf>
    <xf numFmtId="164" fontId="3" fillId="3" borderId="4" xfId="1" applyNumberFormat="1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center" vertical="center" wrapText="1"/>
    </xf>
    <xf numFmtId="164" fontId="3" fillId="3" borderId="0" xfId="1" applyNumberFormat="1" applyFont="1" applyFill="1" applyBorder="1" applyAlignment="1">
      <alignment horizontal="center" vertical="center" wrapText="1"/>
    </xf>
    <xf numFmtId="164" fontId="3" fillId="3" borderId="6" xfId="1" applyNumberFormat="1" applyFont="1" applyFill="1" applyBorder="1" applyAlignment="1">
      <alignment horizontal="center" vertical="center" wrapText="1"/>
    </xf>
    <xf numFmtId="164" fontId="3" fillId="3" borderId="7" xfId="1" applyNumberFormat="1" applyFont="1" applyFill="1" applyBorder="1" applyAlignment="1">
      <alignment horizontal="center" vertical="center" wrapText="1"/>
    </xf>
    <xf numFmtId="164" fontId="3" fillId="3" borderId="8" xfId="1" applyNumberFormat="1" applyFont="1" applyFill="1" applyBorder="1" applyAlignment="1">
      <alignment horizontal="center" vertical="center" wrapText="1"/>
    </xf>
    <xf numFmtId="164" fontId="3" fillId="3" borderId="9" xfId="1" applyNumberFormat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0" fontId="3" fillId="4" borderId="11" xfId="3" applyFont="1" applyFill="1" applyBorder="1" applyAlignment="1">
      <alignment horizontal="center" vertical="center"/>
    </xf>
    <xf numFmtId="164" fontId="3" fillId="4" borderId="13" xfId="1" applyNumberFormat="1" applyFont="1" applyFill="1" applyBorder="1" applyAlignment="1">
      <alignment horizontal="center" vertical="center" wrapText="1"/>
    </xf>
    <xf numFmtId="164" fontId="3" fillId="4" borderId="12" xfId="1" applyNumberFormat="1" applyFont="1" applyFill="1" applyBorder="1" applyAlignment="1">
      <alignment horizontal="center" vertical="center" wrapText="1"/>
    </xf>
    <xf numFmtId="164" fontId="3" fillId="4" borderId="10" xfId="1" applyNumberFormat="1" applyFont="1" applyFill="1" applyBorder="1" applyAlignment="1">
      <alignment horizontal="center" vertical="center" wrapText="1"/>
    </xf>
    <xf numFmtId="164" fontId="3" fillId="7" borderId="13" xfId="1" applyNumberFormat="1" applyFont="1" applyFill="1" applyBorder="1" applyAlignment="1">
      <alignment horizontal="center" vertical="center" wrapText="1"/>
    </xf>
    <xf numFmtId="164" fontId="3" fillId="7" borderId="12" xfId="1" applyNumberFormat="1" applyFont="1" applyFill="1" applyBorder="1" applyAlignment="1">
      <alignment horizontal="center" vertical="center" wrapText="1"/>
    </xf>
    <xf numFmtId="164" fontId="3" fillId="7" borderId="10" xfId="1" applyNumberFormat="1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center" wrapText="1"/>
    </xf>
    <xf numFmtId="165" fontId="3" fillId="3" borderId="3" xfId="2" applyNumberFormat="1" applyFont="1" applyFill="1" applyBorder="1" applyAlignment="1">
      <alignment horizontal="center" vertical="center" wrapText="1"/>
    </xf>
    <xf numFmtId="165" fontId="3" fillId="3" borderId="0" xfId="2" applyNumberFormat="1" applyFont="1" applyFill="1" applyBorder="1" applyAlignment="1">
      <alignment horizontal="center" vertical="center" wrapText="1"/>
    </xf>
    <xf numFmtId="165" fontId="3" fillId="3" borderId="8" xfId="2" applyNumberFormat="1" applyFont="1" applyFill="1" applyBorder="1" applyAlignment="1">
      <alignment horizontal="center" vertical="center" wrapText="1"/>
    </xf>
    <xf numFmtId="0" fontId="3" fillId="3" borderId="13" xfId="3" applyFont="1" applyFill="1" applyBorder="1" applyAlignment="1">
      <alignment horizontal="center" vertical="center" wrapText="1"/>
    </xf>
    <xf numFmtId="0" fontId="3" fillId="3" borderId="12" xfId="3" applyFont="1" applyFill="1" applyBorder="1" applyAlignment="1">
      <alignment horizontal="center" vertical="center" wrapText="1"/>
    </xf>
    <xf numFmtId="0" fontId="3" fillId="3" borderId="10" xfId="3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0" fontId="3" fillId="0" borderId="11" xfId="3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center" vertical="center"/>
    </xf>
    <xf numFmtId="0" fontId="3" fillId="0" borderId="3" xfId="3" applyFont="1" applyFill="1" applyBorder="1" applyAlignment="1">
      <alignment horizontal="center" vertical="center"/>
    </xf>
    <xf numFmtId="0" fontId="3" fillId="0" borderId="30" xfId="3" applyFont="1" applyFill="1" applyBorder="1" applyAlignment="1">
      <alignment horizontal="center" vertical="center"/>
    </xf>
    <xf numFmtId="0" fontId="3" fillId="0" borderId="7" xfId="3" applyFont="1" applyFill="1" applyBorder="1" applyAlignment="1">
      <alignment horizontal="center" vertical="center"/>
    </xf>
    <xf numFmtId="0" fontId="3" fillId="0" borderId="8" xfId="3" applyFont="1" applyFill="1" applyBorder="1" applyAlignment="1">
      <alignment horizontal="center" vertical="center"/>
    </xf>
    <xf numFmtId="0" fontId="3" fillId="0" borderId="24" xfId="3" applyFont="1" applyFill="1" applyBorder="1" applyAlignment="1">
      <alignment horizontal="center" vertical="center"/>
    </xf>
    <xf numFmtId="0" fontId="3" fillId="0" borderId="31" xfId="3" applyFont="1" applyFill="1" applyBorder="1" applyAlignment="1">
      <alignment horizontal="center" vertical="center"/>
    </xf>
    <xf numFmtId="0" fontId="3" fillId="0" borderId="32" xfId="3" applyFont="1" applyFill="1" applyBorder="1" applyAlignment="1">
      <alignment horizontal="center" vertical="center"/>
    </xf>
    <xf numFmtId="0" fontId="1" fillId="0" borderId="3" xfId="3" applyFill="1" applyBorder="1" applyAlignment="1">
      <alignment vertical="center"/>
    </xf>
    <xf numFmtId="0" fontId="1" fillId="0" borderId="4" xfId="3" applyFill="1" applyBorder="1" applyAlignment="1">
      <alignment vertical="center"/>
    </xf>
    <xf numFmtId="0" fontId="1" fillId="0" borderId="32" xfId="3" applyFill="1" applyBorder="1" applyAlignment="1">
      <alignment vertical="center"/>
    </xf>
    <xf numFmtId="0" fontId="1" fillId="0" borderId="8" xfId="3" applyFill="1" applyBorder="1" applyAlignment="1">
      <alignment vertical="center"/>
    </xf>
    <xf numFmtId="0" fontId="1" fillId="0" borderId="9" xfId="3" applyFill="1" applyBorder="1" applyAlignment="1">
      <alignment vertical="center"/>
    </xf>
    <xf numFmtId="164" fontId="2" fillId="0" borderId="12" xfId="4" applyNumberFormat="1" applyFont="1" applyFill="1" applyBorder="1" applyAlignment="1">
      <alignment horizontal="left" vertical="center" wrapText="1"/>
    </xf>
    <xf numFmtId="164" fontId="3" fillId="8" borderId="13" xfId="4" applyNumberFormat="1" applyFont="1" applyFill="1" applyBorder="1" applyAlignment="1">
      <alignment horizontal="center" vertical="center" wrapText="1"/>
    </xf>
    <xf numFmtId="164" fontId="3" fillId="8" borderId="10" xfId="4" applyNumberFormat="1" applyFont="1" applyFill="1" applyBorder="1" applyAlignment="1">
      <alignment horizontal="center" vertical="center"/>
    </xf>
    <xf numFmtId="164" fontId="3" fillId="8" borderId="1" xfId="4" applyNumberFormat="1" applyFont="1" applyFill="1" applyBorder="1" applyAlignment="1">
      <alignment horizontal="center" vertical="center"/>
    </xf>
    <xf numFmtId="164" fontId="3" fillId="9" borderId="1" xfId="4" applyNumberFormat="1" applyFont="1" applyFill="1" applyBorder="1" applyAlignment="1">
      <alignment horizontal="center" vertical="center" wrapText="1"/>
    </xf>
    <xf numFmtId="164" fontId="3" fillId="9" borderId="1" xfId="4" applyNumberFormat="1" applyFont="1" applyFill="1" applyBorder="1" applyAlignment="1">
      <alignment horizontal="center" vertical="center"/>
    </xf>
    <xf numFmtId="164" fontId="3" fillId="10" borderId="4" xfId="4" applyNumberFormat="1" applyFont="1" applyFill="1" applyBorder="1" applyAlignment="1">
      <alignment horizontal="center" vertical="center"/>
    </xf>
    <xf numFmtId="164" fontId="3" fillId="10" borderId="9" xfId="4" applyNumberFormat="1" applyFont="1" applyFill="1" applyBorder="1" applyAlignment="1">
      <alignment horizontal="center" vertical="center"/>
    </xf>
    <xf numFmtId="164" fontId="3" fillId="10" borderId="13" xfId="4" applyNumberFormat="1" applyFont="1" applyFill="1" applyBorder="1" applyAlignment="1">
      <alignment horizontal="center" vertical="center"/>
    </xf>
    <xf numFmtId="164" fontId="3" fillId="10" borderId="10" xfId="4" applyNumberFormat="1" applyFont="1" applyFill="1" applyBorder="1" applyAlignment="1">
      <alignment horizontal="center" vertical="center"/>
    </xf>
    <xf numFmtId="0" fontId="3" fillId="3" borderId="2" xfId="3" applyFont="1" applyFill="1" applyBorder="1" applyAlignment="1">
      <alignment horizontal="center" vertical="center" wrapText="1"/>
    </xf>
    <xf numFmtId="0" fontId="3" fillId="3" borderId="4" xfId="3" applyFont="1" applyFill="1" applyBorder="1" applyAlignment="1">
      <alignment horizontal="center" vertical="center" wrapText="1"/>
    </xf>
    <xf numFmtId="0" fontId="3" fillId="3" borderId="7" xfId="3" applyFont="1" applyFill="1" applyBorder="1" applyAlignment="1">
      <alignment horizontal="center" vertical="center" wrapText="1"/>
    </xf>
    <xf numFmtId="0" fontId="3" fillId="3" borderId="9" xfId="3" applyFont="1" applyFill="1" applyBorder="1" applyAlignment="1">
      <alignment horizontal="center" vertical="center" wrapText="1"/>
    </xf>
    <xf numFmtId="0" fontId="3" fillId="3" borderId="13" xfId="3" applyFont="1" applyFill="1" applyBorder="1" applyAlignment="1">
      <alignment horizontal="center" vertical="center"/>
    </xf>
    <xf numFmtId="0" fontId="3" fillId="3" borderId="10" xfId="3" applyFont="1" applyFill="1" applyBorder="1" applyAlignment="1">
      <alignment horizontal="center" vertical="center"/>
    </xf>
    <xf numFmtId="164" fontId="3" fillId="3" borderId="21" xfId="3" applyNumberFormat="1" applyFont="1" applyFill="1" applyBorder="1" applyAlignment="1">
      <alignment horizontal="center" vertical="center"/>
    </xf>
    <xf numFmtId="164" fontId="3" fillId="3" borderId="27" xfId="3" applyNumberFormat="1" applyFont="1" applyFill="1" applyBorder="1" applyAlignment="1">
      <alignment horizontal="center" vertical="center"/>
    </xf>
    <xf numFmtId="164" fontId="18" fillId="3" borderId="4" xfId="9" applyNumberFormat="1" applyFont="1" applyFill="1" applyBorder="1" applyAlignment="1" applyProtection="1">
      <alignment horizontal="center" vertical="center" wrapText="1"/>
    </xf>
    <xf numFmtId="164" fontId="18" fillId="3" borderId="6" xfId="9" applyNumberFormat="1" applyFont="1" applyFill="1" applyBorder="1" applyAlignment="1" applyProtection="1">
      <alignment horizontal="center" vertical="center" wrapText="1"/>
    </xf>
    <xf numFmtId="0" fontId="14" fillId="3" borderId="1" xfId="3" applyFont="1" applyFill="1" applyBorder="1" applyAlignment="1">
      <alignment horizontal="center" vertical="center" wrapText="1"/>
    </xf>
  </cellXfs>
  <cellStyles count="10">
    <cellStyle name="Comma" xfId="1" builtinId="3"/>
    <cellStyle name="Comma 11" xfId="6"/>
    <cellStyle name="Comma 2" xfId="4"/>
    <cellStyle name="Hyperlink" xfId="9" builtinId="8"/>
    <cellStyle name="Normal" xfId="0" builtinId="0"/>
    <cellStyle name="Normal 2" xfId="3"/>
    <cellStyle name="Normal 2 2" xfId="8"/>
    <cellStyle name="Normal 3" xfId="5"/>
    <cellStyle name="Normal 6" xfId="7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2</xdr:row>
      <xdr:rowOff>152400</xdr:rowOff>
    </xdr:from>
    <xdr:to>
      <xdr:col>6</xdr:col>
      <xdr:colOff>28575</xdr:colOff>
      <xdr:row>2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572000" y="533400"/>
          <a:ext cx="1238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161925</xdr:rowOff>
    </xdr:from>
    <xdr:to>
      <xdr:col>0</xdr:col>
      <xdr:colOff>1104900</xdr:colOff>
      <xdr:row>3</xdr:row>
      <xdr:rowOff>9525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81075" y="542925"/>
          <a:ext cx="1238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981075</xdr:colOff>
      <xdr:row>1</xdr:row>
      <xdr:rowOff>123825</xdr:rowOff>
    </xdr:from>
    <xdr:to>
      <xdr:col>0</xdr:col>
      <xdr:colOff>1057275</xdr:colOff>
      <xdr:row>2</xdr:row>
      <xdr:rowOff>133350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81075" y="3333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1</xdr:row>
      <xdr:rowOff>123825</xdr:rowOff>
    </xdr:from>
    <xdr:to>
      <xdr:col>0</xdr:col>
      <xdr:colOff>1057275</xdr:colOff>
      <xdr:row>2</xdr:row>
      <xdr:rowOff>133350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81075" y="3333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egner/Documents/ogregner/ALLOTMENT%20REPORT/CY%202018/2018%20MONTHLY%20REPORT/2018%20ALLOTMENT%20REPORT-FEBRUAR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egner/Documents/ogregner/ALLOTMENT%20REPORT/CY%202016/2016%20MONTHLY%20REPORT/2016%20ALLOTMENT%20REPORT-Septemb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egner/Documents/ogregner/ALLOTMENT%20REPORT/CY%202018/2018%20MONTHLY%20SCHEDULE/2018%20SCHEDULE-FEBRUAR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FCR-BEGINNING OF THE YEAR"/>
      <sheetName val="SPFs Tracking"/>
      <sheetName val="B"/>
      <sheetName val="FCR-FLR"/>
      <sheetName val="NC-NNC"/>
      <sheetName val="GAAAO"/>
      <sheetName val="agency"/>
      <sheetName val="BYDEPT"/>
      <sheetName val="A"/>
      <sheetName val="A1"/>
      <sheetName val="A2"/>
      <sheetName val="A3"/>
      <sheetName val="A3 (2)"/>
      <sheetName val="A3-Cont."/>
      <sheetName val="NATURE"/>
      <sheetName val="SARO-JAN."/>
      <sheetName val="WP"/>
      <sheetName val="WP-monthly"/>
      <sheetName val="WP-monthly-classificaton"/>
      <sheetName val="GAAO"/>
    </sheetNames>
    <sheetDataSet>
      <sheetData sheetId="0"/>
      <sheetData sheetId="1"/>
      <sheetData sheetId="2"/>
      <sheetData sheetId="3"/>
      <sheetData sheetId="4"/>
      <sheetData sheetId="5"/>
      <sheetData sheetId="6">
        <row r="301">
          <cell r="F301">
            <v>19500000</v>
          </cell>
        </row>
      </sheetData>
      <sheetData sheetId="7"/>
      <sheetData sheetId="8">
        <row r="1">
          <cell r="A1" t="str">
            <v>CY 2018 PROGRAM, ALLOTMENT RELEASES, BALANCE</v>
          </cell>
        </row>
        <row r="2">
          <cell r="A2" t="str">
            <v>JANUARY 1-FEBRUARY 28, 2018</v>
          </cell>
        </row>
        <row r="8">
          <cell r="F8">
            <v>2294716836</v>
          </cell>
          <cell r="AE8">
            <v>0</v>
          </cell>
          <cell r="BD8">
            <v>2018935660</v>
          </cell>
        </row>
        <row r="9">
          <cell r="F9">
            <v>18210897</v>
          </cell>
          <cell r="AE9">
            <v>0</v>
          </cell>
          <cell r="AF9">
            <v>7968658</v>
          </cell>
          <cell r="AG9">
            <v>8456989</v>
          </cell>
          <cell r="AH9">
            <v>0</v>
          </cell>
          <cell r="AI9">
            <v>1785250</v>
          </cell>
          <cell r="AZ9">
            <v>7742713</v>
          </cell>
          <cell r="BA9">
            <v>8456989</v>
          </cell>
          <cell r="BB9">
            <v>0</v>
          </cell>
          <cell r="BC9">
            <v>1785250</v>
          </cell>
          <cell r="BD9">
            <v>17984952</v>
          </cell>
        </row>
        <row r="10">
          <cell r="F10">
            <v>6031010</v>
          </cell>
          <cell r="AE10">
            <v>0</v>
          </cell>
          <cell r="AF10">
            <v>994159</v>
          </cell>
          <cell r="AG10">
            <v>4666661</v>
          </cell>
          <cell r="AH10">
            <v>0</v>
          </cell>
          <cell r="AI10">
            <v>370190</v>
          </cell>
          <cell r="AZ10">
            <v>985806</v>
          </cell>
          <cell r="BA10">
            <v>4666661</v>
          </cell>
          <cell r="BB10">
            <v>0</v>
          </cell>
          <cell r="BC10">
            <v>370190</v>
          </cell>
          <cell r="BD10">
            <v>6022657</v>
          </cell>
        </row>
        <row r="11">
          <cell r="F11">
            <v>543946</v>
          </cell>
          <cell r="AE11">
            <v>0</v>
          </cell>
          <cell r="AF11">
            <v>83577</v>
          </cell>
          <cell r="AG11">
            <v>449029</v>
          </cell>
          <cell r="AH11">
            <v>0</v>
          </cell>
          <cell r="AI11">
            <v>11340</v>
          </cell>
          <cell r="AZ11">
            <v>82899</v>
          </cell>
          <cell r="BA11">
            <v>349029</v>
          </cell>
          <cell r="BB11">
            <v>0</v>
          </cell>
          <cell r="BC11">
            <v>11340</v>
          </cell>
          <cell r="BD11">
            <v>443268</v>
          </cell>
        </row>
        <row r="12">
          <cell r="F12">
            <v>9533430</v>
          </cell>
          <cell r="AE12">
            <v>0</v>
          </cell>
          <cell r="AF12">
            <v>3906283</v>
          </cell>
          <cell r="AG12">
            <v>4381921</v>
          </cell>
          <cell r="AH12">
            <v>0</v>
          </cell>
          <cell r="AI12">
            <v>1245226</v>
          </cell>
          <cell r="AZ12">
            <v>3843894</v>
          </cell>
          <cell r="BA12">
            <v>4371921</v>
          </cell>
          <cell r="BB12">
            <v>0</v>
          </cell>
          <cell r="BC12">
            <v>1245226</v>
          </cell>
          <cell r="BD12">
            <v>9461041</v>
          </cell>
        </row>
        <row r="13">
          <cell r="F13">
            <v>53336259</v>
          </cell>
          <cell r="AE13">
            <v>-9958500</v>
          </cell>
          <cell r="AF13">
            <v>4287530</v>
          </cell>
          <cell r="AG13">
            <v>25724060</v>
          </cell>
          <cell r="AH13">
            <v>1958</v>
          </cell>
          <cell r="AI13">
            <v>13364211</v>
          </cell>
          <cell r="AZ13">
            <v>4204409</v>
          </cell>
          <cell r="BA13">
            <v>24887911</v>
          </cell>
          <cell r="BB13">
            <v>1872</v>
          </cell>
          <cell r="BC13">
            <v>11252311</v>
          </cell>
          <cell r="BD13">
            <v>40346503</v>
          </cell>
        </row>
        <row r="14">
          <cell r="F14">
            <v>2135132</v>
          </cell>
          <cell r="AE14">
            <v>47497</v>
          </cell>
          <cell r="AF14">
            <v>749348</v>
          </cell>
          <cell r="AG14">
            <v>964946</v>
          </cell>
          <cell r="AH14">
            <v>107</v>
          </cell>
          <cell r="AI14">
            <v>468228</v>
          </cell>
          <cell r="AZ14">
            <v>724239</v>
          </cell>
          <cell r="BA14">
            <v>964946</v>
          </cell>
          <cell r="BB14">
            <v>107</v>
          </cell>
          <cell r="BC14">
            <v>468228</v>
          </cell>
          <cell r="BD14">
            <v>2157520</v>
          </cell>
        </row>
        <row r="15">
          <cell r="F15">
            <v>553312832</v>
          </cell>
        </row>
        <row r="16">
          <cell r="F16">
            <v>176700433</v>
          </cell>
          <cell r="AE16">
            <v>-89806073</v>
          </cell>
          <cell r="AF16">
            <v>5574095</v>
          </cell>
          <cell r="AG16">
            <v>47351155</v>
          </cell>
          <cell r="AH16">
            <v>0</v>
          </cell>
          <cell r="AI16">
            <v>33969110</v>
          </cell>
          <cell r="AZ16">
            <v>2888035</v>
          </cell>
          <cell r="BA16">
            <v>42693144</v>
          </cell>
          <cell r="BB16">
            <v>0</v>
          </cell>
          <cell r="BC16">
            <v>30798571</v>
          </cell>
          <cell r="BD16">
            <v>76379750</v>
          </cell>
        </row>
        <row r="17">
          <cell r="F17">
            <v>376612399</v>
          </cell>
          <cell r="AE17">
            <v>1309417</v>
          </cell>
          <cell r="AF17">
            <v>347801221</v>
          </cell>
          <cell r="AG17">
            <v>29855595</v>
          </cell>
          <cell r="AH17">
            <v>0</v>
          </cell>
          <cell r="AI17">
            <v>265000</v>
          </cell>
          <cell r="AZ17">
            <v>304784552</v>
          </cell>
          <cell r="BA17">
            <v>29855595</v>
          </cell>
          <cell r="BB17">
            <v>0</v>
          </cell>
          <cell r="BC17">
            <v>235000</v>
          </cell>
          <cell r="BD17">
            <v>334875147</v>
          </cell>
        </row>
        <row r="18">
          <cell r="F18">
            <v>62115320</v>
          </cell>
          <cell r="AE18">
            <v>0</v>
          </cell>
          <cell r="AF18">
            <v>38168138</v>
          </cell>
          <cell r="AG18">
            <v>9772622</v>
          </cell>
          <cell r="AH18">
            <v>0</v>
          </cell>
          <cell r="AI18">
            <v>14174560</v>
          </cell>
          <cell r="AZ18">
            <v>35306909</v>
          </cell>
          <cell r="BA18">
            <v>9504182</v>
          </cell>
          <cell r="BB18">
            <v>0</v>
          </cell>
          <cell r="BC18">
            <v>10421843</v>
          </cell>
          <cell r="BD18">
            <v>55232934</v>
          </cell>
        </row>
        <row r="19">
          <cell r="F19">
            <v>1263227</v>
          </cell>
          <cell r="AE19">
            <v>0</v>
          </cell>
          <cell r="AF19">
            <v>472438</v>
          </cell>
          <cell r="AG19">
            <v>620024</v>
          </cell>
          <cell r="AH19">
            <v>0</v>
          </cell>
          <cell r="AI19">
            <v>170765</v>
          </cell>
          <cell r="AZ19">
            <v>467549</v>
          </cell>
          <cell r="BA19">
            <v>620024</v>
          </cell>
          <cell r="BB19">
            <v>0</v>
          </cell>
          <cell r="BC19">
            <v>170765</v>
          </cell>
          <cell r="BD19">
            <v>1258338</v>
          </cell>
        </row>
        <row r="20">
          <cell r="F20">
            <v>24910729</v>
          </cell>
          <cell r="AE20">
            <v>0</v>
          </cell>
          <cell r="AF20">
            <v>7726921</v>
          </cell>
          <cell r="AG20">
            <v>9403997</v>
          </cell>
          <cell r="AH20">
            <v>0</v>
          </cell>
          <cell r="AI20">
            <v>7779811</v>
          </cell>
          <cell r="AZ20">
            <v>7652028</v>
          </cell>
          <cell r="BA20">
            <v>9403997</v>
          </cell>
          <cell r="BB20">
            <v>0</v>
          </cell>
          <cell r="BC20">
            <v>7779811</v>
          </cell>
          <cell r="BD20">
            <v>24835836</v>
          </cell>
        </row>
        <row r="21">
          <cell r="F21">
            <v>19317544</v>
          </cell>
          <cell r="AE21">
            <v>0</v>
          </cell>
          <cell r="AF21">
            <v>7159885</v>
          </cell>
          <cell r="AG21">
            <v>5458588</v>
          </cell>
          <cell r="AH21">
            <v>822197</v>
          </cell>
          <cell r="AI21">
            <v>5876874</v>
          </cell>
          <cell r="AZ21">
            <v>6752540</v>
          </cell>
          <cell r="BA21">
            <v>5448588</v>
          </cell>
          <cell r="BB21">
            <v>822197</v>
          </cell>
          <cell r="BC21">
            <v>4443874</v>
          </cell>
          <cell r="BD21">
            <v>17467199</v>
          </cell>
        </row>
        <row r="22">
          <cell r="F22">
            <v>20319813</v>
          </cell>
          <cell r="AE22">
            <v>0</v>
          </cell>
          <cell r="AF22">
            <v>7470987</v>
          </cell>
          <cell r="AG22">
            <v>10636706</v>
          </cell>
          <cell r="AH22">
            <v>21886</v>
          </cell>
          <cell r="AI22">
            <v>2190234</v>
          </cell>
          <cell r="AZ22">
            <v>7181486</v>
          </cell>
          <cell r="BA22">
            <v>10062411</v>
          </cell>
          <cell r="BB22">
            <v>21886</v>
          </cell>
          <cell r="BC22">
            <v>1521362</v>
          </cell>
          <cell r="BD22">
            <v>18787145</v>
          </cell>
        </row>
        <row r="23">
          <cell r="F23">
            <v>107299569</v>
          </cell>
        </row>
        <row r="24">
          <cell r="F24">
            <v>75728050</v>
          </cell>
          <cell r="AE24">
            <v>-23539488</v>
          </cell>
          <cell r="AF24">
            <v>16346340</v>
          </cell>
          <cell r="AG24">
            <v>28201915</v>
          </cell>
          <cell r="AH24">
            <v>0</v>
          </cell>
          <cell r="AI24">
            <v>7640307</v>
          </cell>
          <cell r="AZ24">
            <v>8208965</v>
          </cell>
          <cell r="BA24">
            <v>27523739</v>
          </cell>
          <cell r="BB24">
            <v>0</v>
          </cell>
          <cell r="BC24">
            <v>6560406</v>
          </cell>
          <cell r="BD24">
            <v>42293110</v>
          </cell>
        </row>
        <row r="25">
          <cell r="F25">
            <v>31571519</v>
          </cell>
          <cell r="AE25">
            <v>23539488</v>
          </cell>
          <cell r="AF25">
            <v>17808138</v>
          </cell>
          <cell r="AG25">
            <v>13639793</v>
          </cell>
          <cell r="AH25">
            <v>0</v>
          </cell>
          <cell r="AI25">
            <v>23663076</v>
          </cell>
          <cell r="AZ25">
            <v>18113218</v>
          </cell>
          <cell r="BA25">
            <v>13533793</v>
          </cell>
          <cell r="BB25">
            <v>0</v>
          </cell>
          <cell r="BC25">
            <v>23447326</v>
          </cell>
          <cell r="BD25">
            <v>55094337</v>
          </cell>
        </row>
        <row r="26">
          <cell r="F26">
            <v>5372343</v>
          </cell>
          <cell r="AE26">
            <v>0</v>
          </cell>
          <cell r="AF26">
            <v>830546</v>
          </cell>
          <cell r="AG26">
            <v>3394202</v>
          </cell>
          <cell r="AH26">
            <v>0</v>
          </cell>
          <cell r="AI26">
            <v>1147595</v>
          </cell>
          <cell r="AZ26">
            <v>820522</v>
          </cell>
          <cell r="BA26">
            <v>3394202</v>
          </cell>
          <cell r="BB26">
            <v>0</v>
          </cell>
          <cell r="BC26">
            <v>1147595</v>
          </cell>
          <cell r="BD26">
            <v>5362319</v>
          </cell>
        </row>
        <row r="27">
          <cell r="F27">
            <v>170763865</v>
          </cell>
          <cell r="AE27">
            <v>0</v>
          </cell>
          <cell r="AF27">
            <v>137917530</v>
          </cell>
          <cell r="AG27">
            <v>24272768</v>
          </cell>
          <cell r="AH27">
            <v>0</v>
          </cell>
          <cell r="AI27">
            <v>8573567</v>
          </cell>
          <cell r="AZ27">
            <v>114926521</v>
          </cell>
          <cell r="BA27">
            <v>22483039</v>
          </cell>
          <cell r="BB27">
            <v>0</v>
          </cell>
          <cell r="BC27">
            <v>7278739</v>
          </cell>
          <cell r="BD27">
            <v>144688299</v>
          </cell>
        </row>
        <row r="28">
          <cell r="F28">
            <v>18465223</v>
          </cell>
          <cell r="AE28">
            <v>0</v>
          </cell>
          <cell r="AF28">
            <v>13113841</v>
          </cell>
          <cell r="AG28">
            <v>3994317</v>
          </cell>
          <cell r="AH28">
            <v>0</v>
          </cell>
          <cell r="AI28">
            <v>1357065</v>
          </cell>
          <cell r="AZ28">
            <v>12746279</v>
          </cell>
          <cell r="BA28">
            <v>3874253</v>
          </cell>
          <cell r="BB28">
            <v>0</v>
          </cell>
          <cell r="BC28">
            <v>260294</v>
          </cell>
          <cell r="BD28">
            <v>16880826</v>
          </cell>
        </row>
        <row r="29">
          <cell r="F29">
            <v>11140284</v>
          </cell>
        </row>
        <row r="30">
          <cell r="F30">
            <v>11140284</v>
          </cell>
          <cell r="AE30">
            <v>0</v>
          </cell>
          <cell r="AF30">
            <v>4694960</v>
          </cell>
          <cell r="AG30">
            <v>6068034</v>
          </cell>
          <cell r="AH30">
            <v>3400</v>
          </cell>
          <cell r="AI30">
            <v>373890</v>
          </cell>
          <cell r="AZ30">
            <v>4537810</v>
          </cell>
          <cell r="BA30">
            <v>5676104</v>
          </cell>
          <cell r="BB30">
            <v>3400</v>
          </cell>
          <cell r="BC30">
            <v>330140</v>
          </cell>
          <cell r="BD30">
            <v>10547454</v>
          </cell>
        </row>
        <row r="31">
          <cell r="F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</row>
        <row r="32">
          <cell r="F32">
            <v>149698732</v>
          </cell>
          <cell r="AE32">
            <v>0</v>
          </cell>
          <cell r="AF32">
            <v>83367124</v>
          </cell>
          <cell r="AG32">
            <v>37136291</v>
          </cell>
          <cell r="AH32">
            <v>19</v>
          </cell>
          <cell r="AI32">
            <v>29195298</v>
          </cell>
          <cell r="AZ32">
            <v>75648612</v>
          </cell>
          <cell r="BA32">
            <v>33651141</v>
          </cell>
          <cell r="BB32">
            <v>19</v>
          </cell>
          <cell r="BC32">
            <v>3798578</v>
          </cell>
          <cell r="BD32">
            <v>113098350</v>
          </cell>
        </row>
        <row r="33">
          <cell r="F33">
            <v>637864483</v>
          </cell>
        </row>
        <row r="34">
          <cell r="F34">
            <v>409494391</v>
          </cell>
          <cell r="AE34">
            <v>103583872</v>
          </cell>
          <cell r="AF34">
            <v>1644495</v>
          </cell>
          <cell r="AG34">
            <v>16096767</v>
          </cell>
          <cell r="AH34">
            <v>0</v>
          </cell>
          <cell r="AI34">
            <v>495337001</v>
          </cell>
          <cell r="AZ34">
            <v>1454874</v>
          </cell>
          <cell r="BA34">
            <v>15596840</v>
          </cell>
          <cell r="BB34">
            <v>0</v>
          </cell>
          <cell r="BC34">
            <v>378099473</v>
          </cell>
          <cell r="BD34">
            <v>395151187</v>
          </cell>
        </row>
        <row r="35">
          <cell r="F35">
            <v>228370092</v>
          </cell>
          <cell r="AE35">
            <v>0</v>
          </cell>
          <cell r="AF35">
            <v>6490236</v>
          </cell>
          <cell r="AG35">
            <v>443962</v>
          </cell>
          <cell r="AH35">
            <v>0</v>
          </cell>
          <cell r="AI35">
            <v>221435894</v>
          </cell>
          <cell r="AZ35">
            <v>6494008</v>
          </cell>
          <cell r="BA35">
            <v>443962</v>
          </cell>
          <cell r="BB35">
            <v>0</v>
          </cell>
          <cell r="BC35">
            <v>220861655</v>
          </cell>
          <cell r="BD35">
            <v>227799625</v>
          </cell>
        </row>
        <row r="36">
          <cell r="F36">
            <v>21020142</v>
          </cell>
          <cell r="AE36">
            <v>0</v>
          </cell>
          <cell r="AF36">
            <v>3331307</v>
          </cell>
          <cell r="AG36">
            <v>13182283</v>
          </cell>
          <cell r="AH36">
            <v>0</v>
          </cell>
          <cell r="AI36">
            <v>4506552</v>
          </cell>
          <cell r="AZ36">
            <v>3013430</v>
          </cell>
          <cell r="BA36">
            <v>13077670</v>
          </cell>
          <cell r="BB36">
            <v>0</v>
          </cell>
          <cell r="BC36">
            <v>4485049</v>
          </cell>
          <cell r="BD36">
            <v>20576149</v>
          </cell>
        </row>
        <row r="37">
          <cell r="F37">
            <v>141814436</v>
          </cell>
          <cell r="AE37">
            <v>0</v>
          </cell>
          <cell r="AF37">
            <v>5893299</v>
          </cell>
          <cell r="AG37">
            <v>133155363</v>
          </cell>
          <cell r="AH37">
            <v>781732</v>
          </cell>
          <cell r="AI37">
            <v>1984042</v>
          </cell>
          <cell r="AZ37">
            <v>5879624</v>
          </cell>
          <cell r="BA37">
            <v>128853015</v>
          </cell>
          <cell r="BB37">
            <v>781732</v>
          </cell>
          <cell r="BC37">
            <v>89217</v>
          </cell>
          <cell r="BD37">
            <v>135603588</v>
          </cell>
        </row>
        <row r="38">
          <cell r="F38">
            <v>3483747</v>
          </cell>
          <cell r="AE38">
            <v>0</v>
          </cell>
          <cell r="AF38">
            <v>546567</v>
          </cell>
          <cell r="AG38">
            <v>2794667</v>
          </cell>
          <cell r="AH38">
            <v>3580</v>
          </cell>
          <cell r="AI38">
            <v>138933</v>
          </cell>
          <cell r="AZ38">
            <v>533968</v>
          </cell>
          <cell r="BA38">
            <v>2668167</v>
          </cell>
          <cell r="BB38">
            <v>3580</v>
          </cell>
          <cell r="BC38">
            <v>118433</v>
          </cell>
          <cell r="BD38">
            <v>3324148</v>
          </cell>
        </row>
        <row r="39">
          <cell r="F39">
            <v>5861839</v>
          </cell>
          <cell r="AE39">
            <v>0</v>
          </cell>
          <cell r="AF39">
            <v>1758069</v>
          </cell>
          <cell r="AG39">
            <v>2980896</v>
          </cell>
          <cell r="AH39">
            <v>1202</v>
          </cell>
          <cell r="AI39">
            <v>1121672</v>
          </cell>
          <cell r="AZ39">
            <v>1744381</v>
          </cell>
          <cell r="BA39">
            <v>2890896</v>
          </cell>
          <cell r="BB39">
            <v>1202</v>
          </cell>
          <cell r="BC39">
            <v>321672</v>
          </cell>
          <cell r="BD39">
            <v>4958151</v>
          </cell>
        </row>
        <row r="40">
          <cell r="F40">
            <v>66339817</v>
          </cell>
          <cell r="AE40">
            <v>0</v>
          </cell>
          <cell r="AF40">
            <v>6534385</v>
          </cell>
          <cell r="AG40">
            <v>14016751</v>
          </cell>
          <cell r="AH40">
            <v>7620</v>
          </cell>
          <cell r="AI40">
            <v>45781061</v>
          </cell>
          <cell r="AZ40">
            <v>6351093</v>
          </cell>
          <cell r="BA40">
            <v>14006751</v>
          </cell>
          <cell r="BB40">
            <v>7620</v>
          </cell>
          <cell r="BC40">
            <v>45781061</v>
          </cell>
          <cell r="BD40">
            <v>66146525</v>
          </cell>
        </row>
        <row r="41">
          <cell r="F41">
            <v>8929242</v>
          </cell>
          <cell r="AE41">
            <v>0</v>
          </cell>
          <cell r="AF41">
            <v>1820319</v>
          </cell>
          <cell r="AG41">
            <v>4619886</v>
          </cell>
          <cell r="AH41">
            <v>8</v>
          </cell>
          <cell r="AI41">
            <v>2489029</v>
          </cell>
          <cell r="AZ41">
            <v>1778682</v>
          </cell>
          <cell r="BA41">
            <v>4448494</v>
          </cell>
          <cell r="BB41">
            <v>8</v>
          </cell>
          <cell r="BC41">
            <v>2489029</v>
          </cell>
          <cell r="BD41">
            <v>8716213</v>
          </cell>
        </row>
        <row r="42">
          <cell r="F42">
            <v>1380993</v>
          </cell>
          <cell r="AE42">
            <v>0</v>
          </cell>
          <cell r="AF42">
            <v>703813</v>
          </cell>
          <cell r="AG42">
            <v>648362</v>
          </cell>
          <cell r="AH42">
            <v>0</v>
          </cell>
          <cell r="AI42">
            <v>28818</v>
          </cell>
          <cell r="AZ42">
            <v>586056</v>
          </cell>
          <cell r="BA42">
            <v>648362</v>
          </cell>
          <cell r="BB42">
            <v>0</v>
          </cell>
          <cell r="BC42">
            <v>28818</v>
          </cell>
          <cell r="BD42">
            <v>1263236</v>
          </cell>
        </row>
        <row r="43">
          <cell r="F43">
            <v>33056999</v>
          </cell>
          <cell r="AE43">
            <v>-47497</v>
          </cell>
          <cell r="AF43">
            <v>13492506</v>
          </cell>
          <cell r="AG43">
            <v>4774997</v>
          </cell>
          <cell r="AH43">
            <v>0</v>
          </cell>
          <cell r="AI43">
            <v>14741999</v>
          </cell>
          <cell r="AZ43">
            <v>12088290</v>
          </cell>
          <cell r="BA43">
            <v>4218671</v>
          </cell>
          <cell r="BB43">
            <v>0</v>
          </cell>
          <cell r="BC43">
            <v>14042410</v>
          </cell>
          <cell r="BD43">
            <v>30349371</v>
          </cell>
        </row>
        <row r="44">
          <cell r="F44">
            <v>3609</v>
          </cell>
          <cell r="AE44">
            <v>0</v>
          </cell>
          <cell r="AF44">
            <v>3064</v>
          </cell>
          <cell r="AG44">
            <v>545</v>
          </cell>
          <cell r="AH44">
            <v>0</v>
          </cell>
          <cell r="AI44">
            <v>0</v>
          </cell>
          <cell r="AZ44">
            <v>3064</v>
          </cell>
          <cell r="BA44">
            <v>545</v>
          </cell>
          <cell r="BB44">
            <v>0</v>
          </cell>
          <cell r="BC44">
            <v>0</v>
          </cell>
          <cell r="BD44">
            <v>3609</v>
          </cell>
        </row>
        <row r="45">
          <cell r="F45">
            <v>34363599</v>
          </cell>
          <cell r="AE45">
            <v>0</v>
          </cell>
          <cell r="AF45">
            <v>25215779</v>
          </cell>
          <cell r="AG45">
            <v>5757209</v>
          </cell>
          <cell r="AH45">
            <v>0</v>
          </cell>
          <cell r="AI45">
            <v>3390611</v>
          </cell>
          <cell r="AZ45">
            <v>24367223</v>
          </cell>
          <cell r="BA45">
            <v>5757209</v>
          </cell>
          <cell r="BB45">
            <v>0</v>
          </cell>
          <cell r="BC45">
            <v>3390611</v>
          </cell>
          <cell r="BD45">
            <v>33515043</v>
          </cell>
        </row>
        <row r="46">
          <cell r="F46">
            <v>1561560</v>
          </cell>
          <cell r="AE46">
            <v>0</v>
          </cell>
          <cell r="AF46">
            <v>1094265</v>
          </cell>
          <cell r="AG46">
            <v>310470</v>
          </cell>
          <cell r="AH46">
            <v>13</v>
          </cell>
          <cell r="AI46">
            <v>156812</v>
          </cell>
          <cell r="AZ46">
            <v>1085863</v>
          </cell>
          <cell r="BA46">
            <v>310470</v>
          </cell>
          <cell r="BB46">
            <v>13</v>
          </cell>
          <cell r="BC46">
            <v>84942</v>
          </cell>
          <cell r="BD46">
            <v>1481288</v>
          </cell>
        </row>
        <row r="47">
          <cell r="F47">
            <v>11228352</v>
          </cell>
          <cell r="AE47">
            <v>0</v>
          </cell>
          <cell r="AF47">
            <v>10435933</v>
          </cell>
          <cell r="AG47">
            <v>480878</v>
          </cell>
          <cell r="AH47">
            <v>0</v>
          </cell>
          <cell r="AI47">
            <v>311541</v>
          </cell>
          <cell r="AZ47">
            <v>10025391</v>
          </cell>
          <cell r="BA47">
            <v>480878</v>
          </cell>
          <cell r="BB47">
            <v>0</v>
          </cell>
          <cell r="BC47">
            <v>271541</v>
          </cell>
          <cell r="BD47">
            <v>10777810</v>
          </cell>
        </row>
        <row r="48">
          <cell r="F48">
            <v>15932547</v>
          </cell>
          <cell r="AE48">
            <v>0</v>
          </cell>
          <cell r="AF48">
            <v>3318790</v>
          </cell>
          <cell r="AG48">
            <v>12457778</v>
          </cell>
          <cell r="AH48">
            <v>0</v>
          </cell>
          <cell r="AI48">
            <v>155979</v>
          </cell>
          <cell r="AZ48">
            <v>3293598</v>
          </cell>
          <cell r="BA48">
            <v>12457778</v>
          </cell>
          <cell r="BB48">
            <v>0</v>
          </cell>
          <cell r="BC48">
            <v>155979</v>
          </cell>
          <cell r="BD48">
            <v>15907355</v>
          </cell>
        </row>
        <row r="49">
          <cell r="F49">
            <v>2650851</v>
          </cell>
          <cell r="AE49">
            <v>0</v>
          </cell>
          <cell r="AF49">
            <v>2102618</v>
          </cell>
          <cell r="AG49">
            <v>417822</v>
          </cell>
          <cell r="AH49">
            <v>0</v>
          </cell>
          <cell r="AI49">
            <v>130411</v>
          </cell>
          <cell r="AZ49">
            <v>2097973</v>
          </cell>
          <cell r="BA49">
            <v>417822</v>
          </cell>
          <cell r="BB49">
            <v>0</v>
          </cell>
          <cell r="BC49">
            <v>130411</v>
          </cell>
          <cell r="BD49">
            <v>2646206</v>
          </cell>
        </row>
        <row r="50">
          <cell r="F50">
            <v>695504</v>
          </cell>
          <cell r="AE50">
            <v>0</v>
          </cell>
          <cell r="AF50">
            <v>321512</v>
          </cell>
          <cell r="AG50">
            <v>292341</v>
          </cell>
          <cell r="AH50">
            <v>10</v>
          </cell>
          <cell r="AI50">
            <v>81641</v>
          </cell>
          <cell r="AZ50">
            <v>315956</v>
          </cell>
          <cell r="BA50">
            <v>292341</v>
          </cell>
          <cell r="BB50">
            <v>10</v>
          </cell>
          <cell r="BC50">
            <v>81641</v>
          </cell>
          <cell r="BD50">
            <v>689948</v>
          </cell>
        </row>
        <row r="53">
          <cell r="F53">
            <v>75057</v>
          </cell>
          <cell r="AE53">
            <v>0</v>
          </cell>
          <cell r="AF53">
            <v>0</v>
          </cell>
          <cell r="AG53">
            <v>40466</v>
          </cell>
          <cell r="AH53">
            <v>0</v>
          </cell>
          <cell r="AI53">
            <v>34591</v>
          </cell>
          <cell r="AZ53">
            <v>0</v>
          </cell>
          <cell r="BA53">
            <v>40466</v>
          </cell>
          <cell r="BB53">
            <v>0</v>
          </cell>
          <cell r="BC53">
            <v>34591</v>
          </cell>
          <cell r="BD53">
            <v>75057</v>
          </cell>
        </row>
        <row r="54">
          <cell r="F54">
            <v>163696</v>
          </cell>
          <cell r="AE54">
            <v>0</v>
          </cell>
          <cell r="AF54">
            <v>30669</v>
          </cell>
          <cell r="AG54">
            <v>129627</v>
          </cell>
          <cell r="AH54">
            <v>0</v>
          </cell>
          <cell r="AI54">
            <v>3400</v>
          </cell>
          <cell r="AZ54">
            <v>30669</v>
          </cell>
          <cell r="BA54">
            <v>129627</v>
          </cell>
          <cell r="BB54">
            <v>0</v>
          </cell>
          <cell r="BC54">
            <v>3400</v>
          </cell>
          <cell r="BD54">
            <v>163696</v>
          </cell>
        </row>
        <row r="55">
          <cell r="F55">
            <v>82429</v>
          </cell>
          <cell r="AF55">
            <v>30082</v>
          </cell>
          <cell r="AG55">
            <v>49609</v>
          </cell>
          <cell r="AH55">
            <v>0</v>
          </cell>
          <cell r="AI55">
            <v>2738</v>
          </cell>
          <cell r="AZ55">
            <v>30082</v>
          </cell>
          <cell r="BA55">
            <v>49609</v>
          </cell>
          <cell r="BB55">
            <v>0</v>
          </cell>
          <cell r="BC55">
            <v>2738</v>
          </cell>
          <cell r="BD55">
            <v>82429</v>
          </cell>
        </row>
        <row r="57">
          <cell r="F57">
            <v>49106430</v>
          </cell>
          <cell r="AE57">
            <v>0</v>
          </cell>
          <cell r="AF57">
            <v>139776</v>
          </cell>
          <cell r="AG57">
            <v>48596887</v>
          </cell>
          <cell r="AH57">
            <v>0</v>
          </cell>
          <cell r="AI57">
            <v>369767</v>
          </cell>
          <cell r="AZ57">
            <v>139572</v>
          </cell>
          <cell r="BA57">
            <v>48338887</v>
          </cell>
          <cell r="BB57">
            <v>0</v>
          </cell>
          <cell r="BC57">
            <v>369767</v>
          </cell>
          <cell r="BD57">
            <v>48848226</v>
          </cell>
        </row>
        <row r="58">
          <cell r="F58">
            <v>319757</v>
          </cell>
          <cell r="AE58">
            <v>0</v>
          </cell>
          <cell r="AF58">
            <v>234841</v>
          </cell>
          <cell r="AG58">
            <v>84916</v>
          </cell>
          <cell r="AH58">
            <v>0</v>
          </cell>
          <cell r="AI58">
            <v>0</v>
          </cell>
          <cell r="AZ58">
            <v>232662</v>
          </cell>
          <cell r="BA58">
            <v>84916</v>
          </cell>
          <cell r="BB58">
            <v>0</v>
          </cell>
          <cell r="BC58">
            <v>0</v>
          </cell>
          <cell r="BD58">
            <v>317578</v>
          </cell>
        </row>
        <row r="59">
          <cell r="F59">
            <v>107530</v>
          </cell>
          <cell r="AE59">
            <v>0</v>
          </cell>
          <cell r="AF59">
            <v>46523</v>
          </cell>
          <cell r="AG59">
            <v>50757</v>
          </cell>
          <cell r="AH59">
            <v>0</v>
          </cell>
          <cell r="AI59">
            <v>10250</v>
          </cell>
          <cell r="AZ59">
            <v>40160</v>
          </cell>
          <cell r="BA59">
            <v>27507</v>
          </cell>
          <cell r="BB59">
            <v>0</v>
          </cell>
          <cell r="BC59">
            <v>8500</v>
          </cell>
          <cell r="BD59">
            <v>76167</v>
          </cell>
        </row>
        <row r="60">
          <cell r="F60">
            <v>527031</v>
          </cell>
          <cell r="AE60">
            <v>0</v>
          </cell>
          <cell r="AF60">
            <v>326179</v>
          </cell>
          <cell r="AG60">
            <v>163865</v>
          </cell>
          <cell r="AH60">
            <v>0</v>
          </cell>
          <cell r="AI60">
            <v>36987</v>
          </cell>
          <cell r="AZ60">
            <v>318758</v>
          </cell>
          <cell r="BA60">
            <v>110865</v>
          </cell>
          <cell r="BB60">
            <v>0</v>
          </cell>
          <cell r="BC60">
            <v>36987</v>
          </cell>
          <cell r="BD60">
            <v>466610</v>
          </cell>
        </row>
        <row r="61">
          <cell r="F61">
            <v>150927</v>
          </cell>
          <cell r="AE61">
            <v>0</v>
          </cell>
          <cell r="AF61">
            <v>49233</v>
          </cell>
          <cell r="AG61">
            <v>90894</v>
          </cell>
          <cell r="AH61">
            <v>0</v>
          </cell>
          <cell r="AI61">
            <v>10800</v>
          </cell>
          <cell r="AZ61">
            <v>49233</v>
          </cell>
          <cell r="BA61">
            <v>90894</v>
          </cell>
          <cell r="BB61">
            <v>0</v>
          </cell>
          <cell r="BC61">
            <v>10800</v>
          </cell>
          <cell r="BD61">
            <v>150927</v>
          </cell>
        </row>
        <row r="62">
          <cell r="F62">
            <v>399561</v>
          </cell>
          <cell r="AE62">
            <v>0</v>
          </cell>
          <cell r="AF62">
            <v>167262</v>
          </cell>
          <cell r="AG62">
            <v>189377</v>
          </cell>
          <cell r="AH62">
            <v>0</v>
          </cell>
          <cell r="AI62">
            <v>42922</v>
          </cell>
          <cell r="AZ62">
            <v>147943</v>
          </cell>
          <cell r="BA62">
            <v>189377</v>
          </cell>
          <cell r="BB62">
            <v>0</v>
          </cell>
          <cell r="BC62">
            <v>42922</v>
          </cell>
          <cell r="BD62">
            <v>380242</v>
          </cell>
        </row>
        <row r="63">
          <cell r="F63">
            <v>119242</v>
          </cell>
          <cell r="AE63">
            <v>0</v>
          </cell>
          <cell r="AF63">
            <v>19920</v>
          </cell>
          <cell r="AG63">
            <v>87024</v>
          </cell>
          <cell r="AH63">
            <v>0</v>
          </cell>
          <cell r="AI63">
            <v>12298</v>
          </cell>
          <cell r="AZ63">
            <v>19438</v>
          </cell>
          <cell r="BA63">
            <v>80024</v>
          </cell>
          <cell r="BB63">
            <v>0</v>
          </cell>
          <cell r="BC63">
            <v>1100</v>
          </cell>
          <cell r="BD63">
            <v>100562</v>
          </cell>
        </row>
        <row r="64">
          <cell r="F64">
            <v>129175</v>
          </cell>
          <cell r="AE64">
            <v>0</v>
          </cell>
          <cell r="AF64">
            <v>54163</v>
          </cell>
          <cell r="AG64">
            <v>52630</v>
          </cell>
          <cell r="AH64">
            <v>0</v>
          </cell>
          <cell r="AI64">
            <v>22382</v>
          </cell>
          <cell r="AZ64">
            <v>49174</v>
          </cell>
          <cell r="BA64">
            <v>47630</v>
          </cell>
          <cell r="BB64">
            <v>0</v>
          </cell>
          <cell r="BC64">
            <v>22382</v>
          </cell>
          <cell r="BD64">
            <v>119186</v>
          </cell>
        </row>
        <row r="65">
          <cell r="F65">
            <v>149291</v>
          </cell>
          <cell r="AE65">
            <v>0</v>
          </cell>
          <cell r="AF65">
            <v>71752</v>
          </cell>
          <cell r="AG65">
            <v>61622</v>
          </cell>
          <cell r="AH65">
            <v>0</v>
          </cell>
          <cell r="AI65">
            <v>15917</v>
          </cell>
          <cell r="AZ65">
            <v>71026</v>
          </cell>
          <cell r="BA65">
            <v>41622</v>
          </cell>
          <cell r="BB65">
            <v>0</v>
          </cell>
          <cell r="BC65">
            <v>15917</v>
          </cell>
          <cell r="BD65">
            <v>128565</v>
          </cell>
        </row>
        <row r="66">
          <cell r="F66">
            <v>150757</v>
          </cell>
          <cell r="AE66">
            <v>0</v>
          </cell>
          <cell r="AF66">
            <v>63971</v>
          </cell>
          <cell r="AG66">
            <v>76526</v>
          </cell>
          <cell r="AH66">
            <v>0</v>
          </cell>
          <cell r="AI66">
            <v>10260</v>
          </cell>
          <cell r="AZ66">
            <v>63971</v>
          </cell>
          <cell r="BA66">
            <v>76526</v>
          </cell>
          <cell r="BB66">
            <v>0</v>
          </cell>
          <cell r="BC66">
            <v>10260</v>
          </cell>
          <cell r="BD66">
            <v>150757</v>
          </cell>
        </row>
        <row r="67">
          <cell r="F67">
            <v>251473</v>
          </cell>
          <cell r="AE67">
            <v>0</v>
          </cell>
          <cell r="AF67">
            <v>251473</v>
          </cell>
          <cell r="AG67">
            <v>0</v>
          </cell>
          <cell r="AH67">
            <v>0</v>
          </cell>
          <cell r="AI67">
            <v>0</v>
          </cell>
          <cell r="AZ67">
            <v>239202</v>
          </cell>
          <cell r="BA67">
            <v>0</v>
          </cell>
          <cell r="BB67">
            <v>0</v>
          </cell>
          <cell r="BC67">
            <v>0</v>
          </cell>
          <cell r="BD67">
            <v>239202</v>
          </cell>
        </row>
        <row r="68">
          <cell r="F68">
            <v>164882</v>
          </cell>
          <cell r="AE68">
            <v>0</v>
          </cell>
          <cell r="AF68">
            <v>53538</v>
          </cell>
          <cell r="AG68">
            <v>98214</v>
          </cell>
          <cell r="AH68">
            <v>0</v>
          </cell>
          <cell r="AI68">
            <v>13130</v>
          </cell>
          <cell r="AZ68">
            <v>53538</v>
          </cell>
          <cell r="BA68">
            <v>87264</v>
          </cell>
          <cell r="BB68">
            <v>0</v>
          </cell>
          <cell r="BC68">
            <v>8130</v>
          </cell>
          <cell r="BD68">
            <v>148932</v>
          </cell>
        </row>
        <row r="69">
          <cell r="F69">
            <v>173537</v>
          </cell>
          <cell r="AE69">
            <v>0</v>
          </cell>
          <cell r="AF69">
            <v>61881</v>
          </cell>
          <cell r="AG69">
            <v>95373</v>
          </cell>
          <cell r="AH69">
            <v>0</v>
          </cell>
          <cell r="AI69">
            <v>16283</v>
          </cell>
          <cell r="AZ69">
            <v>61881</v>
          </cell>
          <cell r="BA69">
            <v>95373</v>
          </cell>
          <cell r="BB69">
            <v>0</v>
          </cell>
          <cell r="BC69">
            <v>12383</v>
          </cell>
          <cell r="BD69">
            <v>169637</v>
          </cell>
        </row>
        <row r="70">
          <cell r="F70">
            <v>38732</v>
          </cell>
          <cell r="AE70">
            <v>0</v>
          </cell>
          <cell r="AF70">
            <v>28732</v>
          </cell>
          <cell r="AG70">
            <v>0</v>
          </cell>
          <cell r="AH70">
            <v>0</v>
          </cell>
          <cell r="AI70">
            <v>10000</v>
          </cell>
          <cell r="AZ70">
            <v>28732</v>
          </cell>
          <cell r="BA70">
            <v>0</v>
          </cell>
          <cell r="BB70">
            <v>0</v>
          </cell>
          <cell r="BC70">
            <v>0</v>
          </cell>
          <cell r="BD70">
            <v>28732</v>
          </cell>
        </row>
        <row r="71">
          <cell r="F71">
            <v>223677</v>
          </cell>
          <cell r="AE71">
            <v>0</v>
          </cell>
          <cell r="AF71">
            <v>59253</v>
          </cell>
          <cell r="AG71">
            <v>160705</v>
          </cell>
          <cell r="AH71">
            <v>0</v>
          </cell>
          <cell r="AI71">
            <v>3719</v>
          </cell>
          <cell r="AZ71">
            <v>59253</v>
          </cell>
          <cell r="BA71">
            <v>160705</v>
          </cell>
          <cell r="BB71">
            <v>0</v>
          </cell>
          <cell r="BC71">
            <v>3719</v>
          </cell>
          <cell r="BD71">
            <v>223677</v>
          </cell>
        </row>
        <row r="73">
          <cell r="F73">
            <v>230460</v>
          </cell>
          <cell r="AE73">
            <v>0</v>
          </cell>
          <cell r="AF73">
            <v>21960</v>
          </cell>
          <cell r="AG73">
            <v>208500</v>
          </cell>
          <cell r="AH73">
            <v>0</v>
          </cell>
          <cell r="AI73">
            <v>0</v>
          </cell>
          <cell r="AZ73">
            <v>21960</v>
          </cell>
          <cell r="BA73">
            <v>0</v>
          </cell>
          <cell r="BB73">
            <v>0</v>
          </cell>
          <cell r="BC73">
            <v>0</v>
          </cell>
          <cell r="BD73">
            <v>21960</v>
          </cell>
        </row>
        <row r="74">
          <cell r="F74">
            <v>534885</v>
          </cell>
          <cell r="AE74">
            <v>0</v>
          </cell>
          <cell r="AF74">
            <v>66713</v>
          </cell>
          <cell r="AG74">
            <v>94322</v>
          </cell>
          <cell r="AH74">
            <v>0</v>
          </cell>
          <cell r="AI74">
            <v>373850</v>
          </cell>
          <cell r="AZ74">
            <v>66393</v>
          </cell>
          <cell r="BA74">
            <v>93062</v>
          </cell>
          <cell r="BB74">
            <v>0</v>
          </cell>
          <cell r="BC74">
            <v>244550</v>
          </cell>
          <cell r="BD74">
            <v>404005</v>
          </cell>
        </row>
        <row r="75">
          <cell r="F75">
            <v>330616</v>
          </cell>
          <cell r="AE75">
            <v>0</v>
          </cell>
          <cell r="AF75">
            <v>63113</v>
          </cell>
          <cell r="AG75">
            <v>96951</v>
          </cell>
          <cell r="AH75">
            <v>0</v>
          </cell>
          <cell r="AI75">
            <v>170552</v>
          </cell>
          <cell r="AZ75">
            <v>62092</v>
          </cell>
          <cell r="BA75">
            <v>96951</v>
          </cell>
          <cell r="BB75">
            <v>0</v>
          </cell>
          <cell r="BC75">
            <v>170552</v>
          </cell>
          <cell r="BD75">
            <v>329595</v>
          </cell>
        </row>
        <row r="76">
          <cell r="F76">
            <v>434950</v>
          </cell>
          <cell r="AE76">
            <v>0</v>
          </cell>
          <cell r="AF76">
            <v>55315</v>
          </cell>
          <cell r="AG76">
            <v>66435</v>
          </cell>
          <cell r="AH76">
            <v>0</v>
          </cell>
          <cell r="AI76">
            <v>313200</v>
          </cell>
          <cell r="AZ76">
            <v>52054</v>
          </cell>
          <cell r="BA76">
            <v>64830</v>
          </cell>
          <cell r="BB76">
            <v>0</v>
          </cell>
          <cell r="BC76">
            <v>313200</v>
          </cell>
          <cell r="BD76">
            <v>430084</v>
          </cell>
        </row>
        <row r="77">
          <cell r="F77">
            <v>968435</v>
          </cell>
          <cell r="AE77">
            <v>0</v>
          </cell>
          <cell r="AF77">
            <v>617509</v>
          </cell>
          <cell r="AG77">
            <v>342724</v>
          </cell>
          <cell r="AH77">
            <v>0</v>
          </cell>
          <cell r="AI77">
            <v>8202</v>
          </cell>
          <cell r="AZ77">
            <v>614876</v>
          </cell>
          <cell r="BA77">
            <v>342724</v>
          </cell>
          <cell r="BB77">
            <v>0</v>
          </cell>
          <cell r="BC77">
            <v>8202</v>
          </cell>
          <cell r="BD77">
            <v>965802</v>
          </cell>
        </row>
        <row r="78">
          <cell r="F78">
            <v>535165</v>
          </cell>
          <cell r="AE78">
            <v>0</v>
          </cell>
          <cell r="AF78">
            <v>451120</v>
          </cell>
          <cell r="AG78">
            <v>84045</v>
          </cell>
          <cell r="AH78">
            <v>0</v>
          </cell>
          <cell r="AI78">
            <v>0</v>
          </cell>
          <cell r="AZ78">
            <v>426155</v>
          </cell>
          <cell r="BA78">
            <v>84045</v>
          </cell>
          <cell r="BB78">
            <v>0</v>
          </cell>
          <cell r="BC78">
            <v>0</v>
          </cell>
          <cell r="BD78">
            <v>510200</v>
          </cell>
        </row>
        <row r="79">
          <cell r="F79">
            <v>868430</v>
          </cell>
          <cell r="AE79">
            <v>0</v>
          </cell>
          <cell r="AF79">
            <v>528916</v>
          </cell>
          <cell r="AG79">
            <v>307926</v>
          </cell>
          <cell r="AH79">
            <v>0</v>
          </cell>
          <cell r="AI79">
            <v>31588</v>
          </cell>
          <cell r="AZ79">
            <v>524013</v>
          </cell>
          <cell r="BA79">
            <v>307926</v>
          </cell>
          <cell r="BB79">
            <v>0</v>
          </cell>
          <cell r="BC79">
            <v>31588</v>
          </cell>
          <cell r="BD79">
            <v>863527</v>
          </cell>
        </row>
        <row r="80">
          <cell r="F80">
            <v>260808</v>
          </cell>
          <cell r="AE80">
            <v>0</v>
          </cell>
          <cell r="AF80">
            <v>73460</v>
          </cell>
          <cell r="AG80">
            <v>126723</v>
          </cell>
          <cell r="AH80">
            <v>0</v>
          </cell>
          <cell r="AI80">
            <v>60625</v>
          </cell>
          <cell r="AZ80">
            <v>73460</v>
          </cell>
          <cell r="BA80">
            <v>70723</v>
          </cell>
          <cell r="BB80">
            <v>0</v>
          </cell>
          <cell r="BC80">
            <v>35625</v>
          </cell>
          <cell r="BD80">
            <v>179808</v>
          </cell>
        </row>
        <row r="81">
          <cell r="F81">
            <v>164567</v>
          </cell>
          <cell r="AE81">
            <v>0</v>
          </cell>
          <cell r="AF81">
            <v>41417</v>
          </cell>
          <cell r="AG81">
            <v>120605</v>
          </cell>
          <cell r="AH81">
            <v>0</v>
          </cell>
          <cell r="AI81">
            <v>2545</v>
          </cell>
          <cell r="AZ81">
            <v>41417</v>
          </cell>
          <cell r="BA81">
            <v>120605</v>
          </cell>
          <cell r="BB81">
            <v>0</v>
          </cell>
          <cell r="BC81">
            <v>2545</v>
          </cell>
          <cell r="BD81">
            <v>164567</v>
          </cell>
        </row>
        <row r="82">
          <cell r="F82">
            <v>5883823</v>
          </cell>
          <cell r="AE82">
            <v>-5128716</v>
          </cell>
          <cell r="AF82">
            <v>158615</v>
          </cell>
          <cell r="AG82">
            <v>503390</v>
          </cell>
          <cell r="AH82">
            <v>0</v>
          </cell>
          <cell r="AI82">
            <v>93102</v>
          </cell>
          <cell r="AZ82">
            <v>158615</v>
          </cell>
          <cell r="BA82">
            <v>503390</v>
          </cell>
          <cell r="BB82">
            <v>0</v>
          </cell>
          <cell r="BC82">
            <v>93102</v>
          </cell>
          <cell r="BD82">
            <v>755107</v>
          </cell>
        </row>
        <row r="83">
          <cell r="F83">
            <v>66100</v>
          </cell>
          <cell r="AE83">
            <v>0</v>
          </cell>
          <cell r="AF83">
            <v>34616</v>
          </cell>
          <cell r="AG83">
            <v>28184</v>
          </cell>
          <cell r="AH83">
            <v>0</v>
          </cell>
          <cell r="AI83">
            <v>3300</v>
          </cell>
          <cell r="AZ83">
            <v>34556</v>
          </cell>
          <cell r="BA83">
            <v>28184</v>
          </cell>
          <cell r="BB83">
            <v>0</v>
          </cell>
          <cell r="BC83">
            <v>3300</v>
          </cell>
          <cell r="BD83">
            <v>66040</v>
          </cell>
        </row>
        <row r="84">
          <cell r="F84">
            <v>230772</v>
          </cell>
          <cell r="AE84">
            <v>0</v>
          </cell>
          <cell r="AF84">
            <v>15099</v>
          </cell>
          <cell r="AG84">
            <v>101280</v>
          </cell>
          <cell r="AH84">
            <v>0</v>
          </cell>
          <cell r="AI84">
            <v>114393</v>
          </cell>
          <cell r="AZ84">
            <v>15099</v>
          </cell>
          <cell r="BA84">
            <v>101280</v>
          </cell>
          <cell r="BB84">
            <v>0</v>
          </cell>
          <cell r="BC84">
            <v>114393</v>
          </cell>
          <cell r="BD84">
            <v>230772</v>
          </cell>
        </row>
        <row r="85">
          <cell r="F85">
            <v>111815</v>
          </cell>
          <cell r="AE85">
            <v>0</v>
          </cell>
          <cell r="AF85">
            <v>33175</v>
          </cell>
          <cell r="AG85">
            <v>74595</v>
          </cell>
          <cell r="AH85">
            <v>0</v>
          </cell>
          <cell r="AI85">
            <v>4045</v>
          </cell>
          <cell r="AZ85">
            <v>33175</v>
          </cell>
          <cell r="BA85">
            <v>54595</v>
          </cell>
          <cell r="BB85">
            <v>0</v>
          </cell>
          <cell r="BC85">
            <v>4045</v>
          </cell>
          <cell r="BD85">
            <v>91815</v>
          </cell>
        </row>
        <row r="86">
          <cell r="F86">
            <v>440538</v>
          </cell>
          <cell r="AE86">
            <v>0</v>
          </cell>
          <cell r="AF86">
            <v>168367</v>
          </cell>
          <cell r="AG86">
            <v>260986</v>
          </cell>
          <cell r="AH86">
            <v>0</v>
          </cell>
          <cell r="AI86">
            <v>11185</v>
          </cell>
          <cell r="AZ86">
            <v>130095</v>
          </cell>
          <cell r="BA86">
            <v>260986</v>
          </cell>
          <cell r="BB86">
            <v>0</v>
          </cell>
          <cell r="BC86">
            <v>11185</v>
          </cell>
          <cell r="BD86">
            <v>402266</v>
          </cell>
        </row>
        <row r="87">
          <cell r="F87">
            <v>2588763</v>
          </cell>
          <cell r="AE87">
            <v>0</v>
          </cell>
          <cell r="AF87">
            <v>841834</v>
          </cell>
          <cell r="AG87">
            <v>1139534</v>
          </cell>
          <cell r="AH87">
            <v>0</v>
          </cell>
          <cell r="AI87">
            <v>607395</v>
          </cell>
          <cell r="AZ87">
            <v>841834</v>
          </cell>
          <cell r="BA87">
            <v>720934</v>
          </cell>
          <cell r="BB87">
            <v>0</v>
          </cell>
          <cell r="BC87">
            <v>32404</v>
          </cell>
          <cell r="BD87">
            <v>1595172</v>
          </cell>
        </row>
        <row r="88">
          <cell r="F88">
            <v>191602</v>
          </cell>
          <cell r="AE88">
            <v>0</v>
          </cell>
          <cell r="AF88">
            <v>36004</v>
          </cell>
          <cell r="AG88">
            <v>147318</v>
          </cell>
          <cell r="AH88">
            <v>0</v>
          </cell>
          <cell r="AI88">
            <v>8280</v>
          </cell>
          <cell r="AZ88">
            <v>36004</v>
          </cell>
          <cell r="BA88">
            <v>147318</v>
          </cell>
          <cell r="BB88">
            <v>0</v>
          </cell>
          <cell r="BC88">
            <v>8280</v>
          </cell>
          <cell r="BD88">
            <v>191602</v>
          </cell>
        </row>
        <row r="89">
          <cell r="F89">
            <v>199493</v>
          </cell>
          <cell r="AE89">
            <v>0</v>
          </cell>
          <cell r="AF89">
            <v>59301</v>
          </cell>
          <cell r="AG89">
            <v>140192</v>
          </cell>
          <cell r="AH89">
            <v>0</v>
          </cell>
          <cell r="AI89">
            <v>0</v>
          </cell>
          <cell r="AZ89">
            <v>57800</v>
          </cell>
          <cell r="BA89">
            <v>140192</v>
          </cell>
          <cell r="BB89">
            <v>0</v>
          </cell>
          <cell r="BC89">
            <v>0</v>
          </cell>
          <cell r="BD89">
            <v>197992</v>
          </cell>
        </row>
        <row r="90">
          <cell r="F90">
            <v>168148</v>
          </cell>
          <cell r="AE90">
            <v>0</v>
          </cell>
          <cell r="AF90">
            <v>81526</v>
          </cell>
          <cell r="AG90">
            <v>83561</v>
          </cell>
          <cell r="AH90">
            <v>0</v>
          </cell>
          <cell r="AI90">
            <v>3061</v>
          </cell>
          <cell r="AZ90">
            <v>81117</v>
          </cell>
          <cell r="BA90">
            <v>83561</v>
          </cell>
          <cell r="BB90">
            <v>0</v>
          </cell>
          <cell r="BC90">
            <v>3061</v>
          </cell>
          <cell r="BD90">
            <v>167739</v>
          </cell>
        </row>
        <row r="91">
          <cell r="F91">
            <v>81247</v>
          </cell>
          <cell r="AE91">
            <v>0</v>
          </cell>
          <cell r="AF91">
            <v>34015</v>
          </cell>
          <cell r="AG91">
            <v>43482</v>
          </cell>
          <cell r="AH91">
            <v>0</v>
          </cell>
          <cell r="AI91">
            <v>3750</v>
          </cell>
          <cell r="AZ91">
            <v>33744</v>
          </cell>
          <cell r="BA91">
            <v>43482</v>
          </cell>
          <cell r="BB91">
            <v>0</v>
          </cell>
          <cell r="BC91">
            <v>3750</v>
          </cell>
          <cell r="BD91">
            <v>80976</v>
          </cell>
        </row>
        <row r="92">
          <cell r="F92">
            <v>574775</v>
          </cell>
          <cell r="AE92">
            <v>0</v>
          </cell>
          <cell r="AF92">
            <v>209282</v>
          </cell>
          <cell r="AG92">
            <v>247858</v>
          </cell>
          <cell r="AH92">
            <v>0</v>
          </cell>
          <cell r="AI92">
            <v>117635</v>
          </cell>
          <cell r="AZ92">
            <v>209282</v>
          </cell>
          <cell r="BA92">
            <v>219606</v>
          </cell>
          <cell r="BB92">
            <v>0</v>
          </cell>
          <cell r="BC92">
            <v>115976</v>
          </cell>
          <cell r="BD92">
            <v>544864</v>
          </cell>
        </row>
        <row r="94">
          <cell r="F94">
            <v>4773284</v>
          </cell>
          <cell r="AE94">
            <v>0</v>
          </cell>
          <cell r="AF94">
            <v>296489</v>
          </cell>
          <cell r="AG94">
            <v>4334976</v>
          </cell>
          <cell r="AH94">
            <v>0</v>
          </cell>
          <cell r="AI94">
            <v>141819</v>
          </cell>
          <cell r="AZ94">
            <v>169958</v>
          </cell>
          <cell r="BA94">
            <v>3795886</v>
          </cell>
          <cell r="BB94">
            <v>0</v>
          </cell>
          <cell r="BC94">
            <v>121819</v>
          </cell>
          <cell r="BD94">
            <v>4087663</v>
          </cell>
        </row>
        <row r="95">
          <cell r="F95">
            <v>2787101</v>
          </cell>
          <cell r="AE95">
            <v>0</v>
          </cell>
          <cell r="AF95">
            <v>1582439</v>
          </cell>
          <cell r="AG95">
            <v>1034662</v>
          </cell>
          <cell r="AH95">
            <v>0</v>
          </cell>
          <cell r="AI95">
            <v>170000</v>
          </cell>
          <cell r="AZ95">
            <v>1584923</v>
          </cell>
          <cell r="BA95">
            <v>998662</v>
          </cell>
          <cell r="BB95">
            <v>0</v>
          </cell>
          <cell r="BC95">
            <v>73900</v>
          </cell>
          <cell r="BD95">
            <v>2657485</v>
          </cell>
        </row>
        <row r="97">
          <cell r="F97">
            <v>491470714</v>
          </cell>
          <cell r="AE97">
            <v>0</v>
          </cell>
          <cell r="BD97">
            <v>91483217</v>
          </cell>
        </row>
        <row r="98">
          <cell r="F98">
            <v>178768208</v>
          </cell>
          <cell r="AE98">
            <v>0</v>
          </cell>
          <cell r="AF98">
            <v>0</v>
          </cell>
          <cell r="AG98">
            <v>169189508</v>
          </cell>
          <cell r="AH98">
            <v>0</v>
          </cell>
          <cell r="AI98">
            <v>9578700</v>
          </cell>
          <cell r="AZ98">
            <v>0</v>
          </cell>
          <cell r="BA98">
            <v>26460278</v>
          </cell>
          <cell r="BB98">
            <v>0</v>
          </cell>
          <cell r="BC98">
            <v>2100000</v>
          </cell>
          <cell r="BD98">
            <v>28560278</v>
          </cell>
        </row>
        <row r="100">
          <cell r="F100">
            <v>3553935</v>
          </cell>
          <cell r="AE100">
            <v>0</v>
          </cell>
          <cell r="AF100">
            <v>45144</v>
          </cell>
          <cell r="AG100">
            <v>1753081</v>
          </cell>
          <cell r="AH100">
            <v>0</v>
          </cell>
          <cell r="AI100">
            <v>1755710</v>
          </cell>
          <cell r="AZ100">
            <v>45144</v>
          </cell>
          <cell r="BA100">
            <v>1753081</v>
          </cell>
          <cell r="BB100">
            <v>0</v>
          </cell>
          <cell r="BC100">
            <v>1536960</v>
          </cell>
          <cell r="BD100">
            <v>3335185</v>
          </cell>
        </row>
        <row r="101">
          <cell r="F101">
            <v>23112229</v>
          </cell>
          <cell r="AE101">
            <v>0</v>
          </cell>
          <cell r="AF101">
            <v>0</v>
          </cell>
          <cell r="AG101">
            <v>23112229</v>
          </cell>
          <cell r="AH101">
            <v>0</v>
          </cell>
          <cell r="AI101">
            <v>0</v>
          </cell>
          <cell r="AZ101">
            <v>0</v>
          </cell>
          <cell r="BA101">
            <v>73059</v>
          </cell>
          <cell r="BB101">
            <v>0</v>
          </cell>
          <cell r="BC101">
            <v>0</v>
          </cell>
          <cell r="BD101">
            <v>73059</v>
          </cell>
        </row>
        <row r="102">
          <cell r="F102">
            <v>50000</v>
          </cell>
          <cell r="AE102">
            <v>0</v>
          </cell>
          <cell r="AF102">
            <v>0</v>
          </cell>
          <cell r="AG102">
            <v>50000</v>
          </cell>
          <cell r="AH102">
            <v>0</v>
          </cell>
          <cell r="AI102">
            <v>0</v>
          </cell>
          <cell r="AZ102">
            <v>0</v>
          </cell>
          <cell r="BA102">
            <v>7022</v>
          </cell>
          <cell r="BB102">
            <v>0</v>
          </cell>
          <cell r="BC102">
            <v>0</v>
          </cell>
          <cell r="BD102">
            <v>7022</v>
          </cell>
        </row>
        <row r="103">
          <cell r="F103">
            <v>31435232</v>
          </cell>
          <cell r="AE103">
            <v>0</v>
          </cell>
          <cell r="AF103">
            <v>0</v>
          </cell>
          <cell r="AG103">
            <v>31435232</v>
          </cell>
          <cell r="AH103">
            <v>0</v>
          </cell>
          <cell r="AI103">
            <v>0</v>
          </cell>
          <cell r="AZ103">
            <v>0</v>
          </cell>
          <cell r="BA103">
            <v>434764</v>
          </cell>
          <cell r="BB103">
            <v>0</v>
          </cell>
          <cell r="BC103">
            <v>0</v>
          </cell>
          <cell r="BD103">
            <v>434764</v>
          </cell>
        </row>
        <row r="104">
          <cell r="F104">
            <v>250000</v>
          </cell>
          <cell r="AE104">
            <v>0</v>
          </cell>
          <cell r="AF104">
            <v>0</v>
          </cell>
          <cell r="AG104">
            <v>250000</v>
          </cell>
          <cell r="AH104">
            <v>0</v>
          </cell>
          <cell r="AI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</row>
        <row r="106">
          <cell r="F106">
            <v>13000000</v>
          </cell>
          <cell r="AE106">
            <v>0</v>
          </cell>
          <cell r="AF106">
            <v>0</v>
          </cell>
          <cell r="AG106">
            <v>8000000</v>
          </cell>
          <cell r="AH106">
            <v>0</v>
          </cell>
          <cell r="AI106">
            <v>5000000</v>
          </cell>
          <cell r="AZ106">
            <v>0</v>
          </cell>
          <cell r="BA106">
            <v>0</v>
          </cell>
          <cell r="BB106">
            <v>0</v>
          </cell>
          <cell r="BC106">
            <v>150000</v>
          </cell>
          <cell r="BD106">
            <v>150000</v>
          </cell>
        </row>
        <row r="107">
          <cell r="F107">
            <v>99446295</v>
          </cell>
          <cell r="AE107">
            <v>0</v>
          </cell>
          <cell r="AF107">
            <v>99246295</v>
          </cell>
          <cell r="AG107">
            <v>200000</v>
          </cell>
          <cell r="AH107">
            <v>0</v>
          </cell>
          <cell r="AI107">
            <v>0</v>
          </cell>
          <cell r="AZ107">
            <v>37341416</v>
          </cell>
          <cell r="BA107">
            <v>0</v>
          </cell>
          <cell r="BB107">
            <v>0</v>
          </cell>
          <cell r="BC107">
            <v>0</v>
          </cell>
          <cell r="BD107">
            <v>37341416</v>
          </cell>
        </row>
        <row r="108">
          <cell r="F108">
            <v>19600000</v>
          </cell>
          <cell r="AE108">
            <v>0</v>
          </cell>
          <cell r="AF108">
            <v>0</v>
          </cell>
          <cell r="AG108">
            <v>7573846</v>
          </cell>
          <cell r="AH108">
            <v>0</v>
          </cell>
          <cell r="AI108">
            <v>12026154</v>
          </cell>
          <cell r="AZ108">
            <v>0</v>
          </cell>
          <cell r="BA108">
            <v>0</v>
          </cell>
          <cell r="BB108">
            <v>0</v>
          </cell>
          <cell r="BC108">
            <v>78990</v>
          </cell>
          <cell r="BD108">
            <v>78990</v>
          </cell>
        </row>
        <row r="109">
          <cell r="F109">
            <v>122254815</v>
          </cell>
          <cell r="AE109">
            <v>0</v>
          </cell>
          <cell r="AF109">
            <v>119475970</v>
          </cell>
          <cell r="AG109">
            <v>2778845</v>
          </cell>
          <cell r="AH109">
            <v>0</v>
          </cell>
          <cell r="AI109">
            <v>0</v>
          </cell>
          <cell r="AZ109">
            <v>21497793</v>
          </cell>
          <cell r="BA109">
            <v>4710</v>
          </cell>
          <cell r="BB109">
            <v>0</v>
          </cell>
          <cell r="BC109">
            <v>0</v>
          </cell>
          <cell r="BD109">
            <v>21502503</v>
          </cell>
        </row>
        <row r="112">
          <cell r="F112">
            <v>42626684</v>
          </cell>
          <cell r="AE112">
            <v>0</v>
          </cell>
          <cell r="AF112">
            <v>42626684</v>
          </cell>
          <cell r="AG112">
            <v>0</v>
          </cell>
          <cell r="AH112">
            <v>0</v>
          </cell>
          <cell r="AI112">
            <v>0</v>
          </cell>
          <cell r="AZ112">
            <v>42080136</v>
          </cell>
          <cell r="BA112">
            <v>0</v>
          </cell>
          <cell r="BB112">
            <v>0</v>
          </cell>
          <cell r="BC112">
            <v>0</v>
          </cell>
          <cell r="BD112">
            <v>42080136</v>
          </cell>
        </row>
        <row r="113">
          <cell r="F113">
            <v>522748165</v>
          </cell>
          <cell r="AE113">
            <v>0</v>
          </cell>
          <cell r="AF113">
            <v>0</v>
          </cell>
          <cell r="AG113">
            <v>522748165</v>
          </cell>
          <cell r="AH113">
            <v>0</v>
          </cell>
          <cell r="AI113">
            <v>0</v>
          </cell>
          <cell r="AZ113">
            <v>0</v>
          </cell>
          <cell r="BA113">
            <v>522748165</v>
          </cell>
          <cell r="BB113">
            <v>0</v>
          </cell>
          <cell r="BC113">
            <v>0</v>
          </cell>
          <cell r="BD113">
            <v>522748165</v>
          </cell>
        </row>
        <row r="114">
          <cell r="F114">
            <v>480</v>
          </cell>
          <cell r="AE114">
            <v>0</v>
          </cell>
          <cell r="AF114">
            <v>480</v>
          </cell>
          <cell r="AG114">
            <v>0</v>
          </cell>
          <cell r="AH114">
            <v>0</v>
          </cell>
          <cell r="AI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</row>
        <row r="115">
          <cell r="F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</row>
        <row r="117">
          <cell r="F117">
            <v>13090992</v>
          </cell>
          <cell r="AE117">
            <v>0</v>
          </cell>
          <cell r="AF117">
            <v>15867</v>
          </cell>
          <cell r="AG117">
            <v>1732419</v>
          </cell>
          <cell r="AH117">
            <v>0</v>
          </cell>
          <cell r="AI117">
            <v>11342706</v>
          </cell>
          <cell r="AZ117">
            <v>3643</v>
          </cell>
          <cell r="BA117">
            <v>16397</v>
          </cell>
          <cell r="BB117">
            <v>0</v>
          </cell>
          <cell r="BC117">
            <v>0</v>
          </cell>
          <cell r="BD117">
            <v>20040</v>
          </cell>
        </row>
        <row r="118">
          <cell r="F118">
            <v>12036129</v>
          </cell>
          <cell r="AE118">
            <v>0</v>
          </cell>
          <cell r="AF118">
            <v>823998</v>
          </cell>
          <cell r="AG118">
            <v>7549409</v>
          </cell>
          <cell r="AH118">
            <v>2</v>
          </cell>
          <cell r="AI118">
            <v>3662720</v>
          </cell>
          <cell r="AZ118">
            <v>592656</v>
          </cell>
          <cell r="BA118">
            <v>3187200</v>
          </cell>
          <cell r="BB118">
            <v>2</v>
          </cell>
          <cell r="BC118">
            <v>589733</v>
          </cell>
          <cell r="BD118">
            <v>4369591</v>
          </cell>
        </row>
        <row r="119">
          <cell r="F119">
            <v>16800000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16800000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</row>
        <row r="120">
          <cell r="F120">
            <v>354010000</v>
          </cell>
          <cell r="AE120">
            <v>0</v>
          </cell>
          <cell r="AF120">
            <v>0</v>
          </cell>
          <cell r="AG120">
            <v>0</v>
          </cell>
          <cell r="AH120">
            <v>354010000</v>
          </cell>
          <cell r="AI120">
            <v>0</v>
          </cell>
          <cell r="AZ120">
            <v>0</v>
          </cell>
          <cell r="BA120">
            <v>0</v>
          </cell>
          <cell r="BB120">
            <v>354010000</v>
          </cell>
          <cell r="BC120">
            <v>0</v>
          </cell>
          <cell r="BD120">
            <v>354010000</v>
          </cell>
        </row>
        <row r="121">
          <cell r="F121">
            <v>19500000</v>
          </cell>
          <cell r="AE121">
            <v>0</v>
          </cell>
          <cell r="AF121">
            <v>0</v>
          </cell>
          <cell r="AG121">
            <v>19500000</v>
          </cell>
          <cell r="AH121">
            <v>0</v>
          </cell>
          <cell r="AI121">
            <v>0</v>
          </cell>
          <cell r="AZ121">
            <v>0</v>
          </cell>
          <cell r="BA121">
            <v>1803512</v>
          </cell>
          <cell r="BB121">
            <v>0</v>
          </cell>
          <cell r="BC121">
            <v>0</v>
          </cell>
          <cell r="BD121">
            <v>1803512</v>
          </cell>
        </row>
        <row r="127">
          <cell r="BD127">
            <v>42746</v>
          </cell>
        </row>
        <row r="128"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</row>
        <row r="129"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</row>
        <row r="130"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</row>
        <row r="131"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</row>
        <row r="132"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</row>
        <row r="133"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</row>
        <row r="135"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</row>
        <row r="136"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</row>
        <row r="137"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</row>
        <row r="138"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</row>
        <row r="139"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</row>
        <row r="140"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</row>
        <row r="141"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</row>
        <row r="143"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</row>
        <row r="144"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</row>
        <row r="146"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</row>
        <row r="147"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</row>
        <row r="149"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</row>
        <row r="150"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</row>
        <row r="151"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42746</v>
          </cell>
          <cell r="BD151">
            <v>42746</v>
          </cell>
        </row>
        <row r="153"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</row>
        <row r="154"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</row>
        <row r="155"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</row>
        <row r="156"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</row>
        <row r="157"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</row>
        <row r="158"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</row>
        <row r="159"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</row>
        <row r="160"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</row>
        <row r="161"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</row>
        <row r="162"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</row>
        <row r="163"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</row>
        <row r="164"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</row>
        <row r="165"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</row>
        <row r="166"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</row>
        <row r="167"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</row>
        <row r="168"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</row>
        <row r="169"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</row>
        <row r="172"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</row>
        <row r="173"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</row>
        <row r="174"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</row>
        <row r="176"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</row>
        <row r="177"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</row>
        <row r="178"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</row>
        <row r="179"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</row>
        <row r="180"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</row>
        <row r="181"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</row>
        <row r="183"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</row>
        <row r="184"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</row>
        <row r="185"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</row>
        <row r="186"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</row>
        <row r="187"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</row>
        <row r="188"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</row>
        <row r="189"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</row>
        <row r="190"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</row>
        <row r="192"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</row>
        <row r="193"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</row>
        <row r="194"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</row>
        <row r="195"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</row>
        <row r="196"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</row>
        <row r="197"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</row>
        <row r="198"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</row>
        <row r="199"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</row>
        <row r="200"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</row>
        <row r="201"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</row>
        <row r="202"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</row>
        <row r="203"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</row>
        <row r="204"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</row>
        <row r="205"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</row>
        <row r="206"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</row>
        <row r="207"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</row>
        <row r="208"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</row>
        <row r="209"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</row>
        <row r="210"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</row>
        <row r="211"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</row>
        <row r="213"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</row>
        <row r="214"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</row>
        <row r="216">
          <cell r="BD216">
            <v>0</v>
          </cell>
        </row>
        <row r="217"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</row>
        <row r="219"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</row>
        <row r="220"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</row>
        <row r="221"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</row>
        <row r="222"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</row>
        <row r="223">
          <cell r="AF223">
            <v>0</v>
          </cell>
          <cell r="AG223">
            <v>0</v>
          </cell>
          <cell r="AH223">
            <v>0</v>
          </cell>
          <cell r="AI223">
            <v>0</v>
          </cell>
        </row>
        <row r="225"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</row>
        <row r="226"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</row>
        <row r="227"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</row>
        <row r="228"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</row>
        <row r="230"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</row>
        <row r="233"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</row>
        <row r="234"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Z234">
            <v>0</v>
          </cell>
          <cell r="BA234">
            <v>84455</v>
          </cell>
          <cell r="BB234">
            <v>0</v>
          </cell>
          <cell r="BC234">
            <v>212</v>
          </cell>
          <cell r="BD234">
            <v>84667</v>
          </cell>
        </row>
        <row r="235"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</row>
        <row r="236"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</row>
        <row r="237"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</row>
        <row r="238"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</row>
        <row r="239"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</row>
        <row r="240"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</row>
        <row r="241"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</row>
        <row r="242"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53">
          <cell r="F153">
            <v>14368813719</v>
          </cell>
        </row>
      </sheetData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"/>
      <sheetName val="AGENCY"/>
      <sheetName val="NC-NNC"/>
      <sheetName val="GAARD"/>
      <sheetName val="BYDEPT"/>
      <sheetName val="A"/>
      <sheetName val="A1"/>
      <sheetName val="A2"/>
      <sheetName val="A3"/>
      <sheetName val="A1-FOR WEBSITE"/>
      <sheetName val="ByAgency"/>
      <sheetName val="ByAgency-Adj"/>
      <sheetName val="Total"/>
      <sheetName val="BYDEPT-adj"/>
      <sheetName val="WP"/>
      <sheetName val="WP-monthly"/>
      <sheetName val="ForUSec."/>
      <sheetName val="ForUSec. (2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22">
          <cell r="AZ122">
            <v>0</v>
          </cell>
          <cell r="BA122">
            <v>7196406</v>
          </cell>
          <cell r="BB122">
            <v>0</v>
          </cell>
          <cell r="BC122">
            <v>0</v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VS. DISB."/>
      <sheetName val="RLIP-GARO"/>
      <sheetName val="PROGRAMS"/>
      <sheetName val="NNC-NC"/>
      <sheetName val="all sources"/>
      <sheetName val="SUM"/>
      <sheetName val="NEW GAA"/>
      <sheetName val="CONT-RA10924"/>
      <sheetName val="AUTO"/>
      <sheetName val="UF"/>
      <sheetName val="SUM-SPFs"/>
      <sheetName val="SUM-CONT."/>
      <sheetName val="SUM-AUTO"/>
      <sheetName val="SUM-UF"/>
      <sheetName val="DIVIDEND"/>
      <sheetName val="ranking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CY 2018 ALLOTMENT RELEASES</v>
          </cell>
        </row>
        <row r="3">
          <cell r="A3" t="str">
            <v>JANUARY 1-FEBRUARY 28, 2018</v>
          </cell>
        </row>
      </sheetData>
      <sheetData sheetId="6">
        <row r="7">
          <cell r="E7">
            <v>17984952</v>
          </cell>
          <cell r="H7">
            <v>0</v>
          </cell>
          <cell r="L7">
            <v>0</v>
          </cell>
          <cell r="O7">
            <v>0</v>
          </cell>
          <cell r="U7">
            <v>0</v>
          </cell>
          <cell r="X7">
            <v>0</v>
          </cell>
          <cell r="AT7">
            <v>0</v>
          </cell>
        </row>
        <row r="8">
          <cell r="E8">
            <v>6022657</v>
          </cell>
          <cell r="H8">
            <v>0</v>
          </cell>
          <cell r="L8">
            <v>0</v>
          </cell>
          <cell r="O8">
            <v>0</v>
          </cell>
          <cell r="U8">
            <v>0</v>
          </cell>
          <cell r="X8">
            <v>784</v>
          </cell>
          <cell r="AT8">
            <v>784</v>
          </cell>
        </row>
        <row r="9">
          <cell r="E9">
            <v>443268</v>
          </cell>
          <cell r="H9">
            <v>0</v>
          </cell>
          <cell r="L9">
            <v>0</v>
          </cell>
          <cell r="O9">
            <v>0</v>
          </cell>
          <cell r="U9">
            <v>0</v>
          </cell>
          <cell r="X9">
            <v>1302</v>
          </cell>
          <cell r="AT9">
            <v>1302</v>
          </cell>
        </row>
        <row r="10">
          <cell r="E10">
            <v>9461041</v>
          </cell>
          <cell r="H10">
            <v>0</v>
          </cell>
          <cell r="L10">
            <v>0</v>
          </cell>
          <cell r="O10">
            <v>0</v>
          </cell>
          <cell r="R10">
            <v>0</v>
          </cell>
          <cell r="U10">
            <v>0</v>
          </cell>
          <cell r="X10">
            <v>1110</v>
          </cell>
          <cell r="AT10">
            <v>1110</v>
          </cell>
        </row>
        <row r="11">
          <cell r="E11">
            <v>40346503</v>
          </cell>
          <cell r="H11">
            <v>0</v>
          </cell>
          <cell r="L11">
            <v>0</v>
          </cell>
          <cell r="O11">
            <v>0</v>
          </cell>
          <cell r="U11">
            <v>0</v>
          </cell>
          <cell r="X11">
            <v>8198</v>
          </cell>
          <cell r="AT11">
            <v>8198</v>
          </cell>
        </row>
        <row r="12">
          <cell r="E12">
            <v>2157520</v>
          </cell>
          <cell r="H12">
            <v>0</v>
          </cell>
          <cell r="L12">
            <v>0</v>
          </cell>
          <cell r="O12">
            <v>0</v>
          </cell>
          <cell r="U12">
            <v>0</v>
          </cell>
          <cell r="X12">
            <v>1329</v>
          </cell>
          <cell r="AT12">
            <v>1329</v>
          </cell>
        </row>
        <row r="14">
          <cell r="E14">
            <v>76379750</v>
          </cell>
          <cell r="H14">
            <v>0</v>
          </cell>
          <cell r="L14">
            <v>0</v>
          </cell>
          <cell r="O14">
            <v>0</v>
          </cell>
          <cell r="P14">
            <v>499</v>
          </cell>
          <cell r="U14">
            <v>0</v>
          </cell>
          <cell r="X14">
            <v>0</v>
          </cell>
          <cell r="AT14">
            <v>499</v>
          </cell>
        </row>
        <row r="15">
          <cell r="E15">
            <v>334875147</v>
          </cell>
          <cell r="H15">
            <v>0</v>
          </cell>
          <cell r="L15">
            <v>0</v>
          </cell>
          <cell r="O15">
            <v>0</v>
          </cell>
          <cell r="P15">
            <v>1937849</v>
          </cell>
          <cell r="U15">
            <v>0</v>
          </cell>
          <cell r="X15">
            <v>132522</v>
          </cell>
          <cell r="AT15">
            <v>2070371</v>
          </cell>
        </row>
        <row r="16">
          <cell r="E16">
            <v>55232934</v>
          </cell>
          <cell r="H16">
            <v>0</v>
          </cell>
          <cell r="L16">
            <v>0</v>
          </cell>
          <cell r="O16">
            <v>0</v>
          </cell>
          <cell r="P16">
            <v>74598</v>
          </cell>
          <cell r="U16">
            <v>0</v>
          </cell>
          <cell r="X16">
            <v>72066</v>
          </cell>
          <cell r="AT16">
            <v>146664</v>
          </cell>
        </row>
        <row r="17">
          <cell r="E17">
            <v>1258338</v>
          </cell>
          <cell r="H17">
            <v>0</v>
          </cell>
          <cell r="L17">
            <v>0</v>
          </cell>
          <cell r="O17">
            <v>0</v>
          </cell>
          <cell r="U17">
            <v>0</v>
          </cell>
          <cell r="X17">
            <v>25</v>
          </cell>
          <cell r="AT17">
            <v>25</v>
          </cell>
        </row>
        <row r="18">
          <cell r="E18">
            <v>24835836</v>
          </cell>
          <cell r="H18">
            <v>0</v>
          </cell>
          <cell r="L18">
            <v>0</v>
          </cell>
          <cell r="O18">
            <v>0</v>
          </cell>
          <cell r="U18">
            <v>0</v>
          </cell>
          <cell r="X18">
            <v>11358</v>
          </cell>
          <cell r="AT18">
            <v>11358</v>
          </cell>
        </row>
        <row r="19">
          <cell r="E19">
            <v>17467199</v>
          </cell>
          <cell r="H19">
            <v>0</v>
          </cell>
          <cell r="L19">
            <v>0</v>
          </cell>
          <cell r="O19">
            <v>0</v>
          </cell>
          <cell r="U19">
            <v>0</v>
          </cell>
          <cell r="X19">
            <v>15012</v>
          </cell>
          <cell r="AT19">
            <v>15012</v>
          </cell>
        </row>
        <row r="20">
          <cell r="E20">
            <v>18787145</v>
          </cell>
          <cell r="H20">
            <v>0</v>
          </cell>
          <cell r="L20">
            <v>0</v>
          </cell>
          <cell r="O20">
            <v>0</v>
          </cell>
          <cell r="U20">
            <v>0</v>
          </cell>
          <cell r="X20">
            <v>10350</v>
          </cell>
          <cell r="AT20">
            <v>10350</v>
          </cell>
        </row>
        <row r="22">
          <cell r="E22">
            <v>42293110</v>
          </cell>
          <cell r="H22">
            <v>0</v>
          </cell>
          <cell r="L22">
            <v>0</v>
          </cell>
          <cell r="O22">
            <v>0</v>
          </cell>
          <cell r="P22">
            <v>600750</v>
          </cell>
          <cell r="U22">
            <v>0</v>
          </cell>
          <cell r="X22">
            <v>11489</v>
          </cell>
          <cell r="AT22">
            <v>612239</v>
          </cell>
        </row>
        <row r="23">
          <cell r="E23">
            <v>55094337</v>
          </cell>
          <cell r="H23">
            <v>0</v>
          </cell>
          <cell r="L23">
            <v>0</v>
          </cell>
          <cell r="O23">
            <v>0</v>
          </cell>
          <cell r="P23">
            <v>46924</v>
          </cell>
          <cell r="U23">
            <v>0</v>
          </cell>
          <cell r="X23">
            <v>30145</v>
          </cell>
          <cell r="AT23">
            <v>77069</v>
          </cell>
        </row>
        <row r="24">
          <cell r="E24">
            <v>5362319</v>
          </cell>
          <cell r="AT24">
            <v>0</v>
          </cell>
        </row>
        <row r="25">
          <cell r="E25">
            <v>144688299</v>
          </cell>
          <cell r="H25">
            <v>0</v>
          </cell>
          <cell r="L25">
            <v>341786</v>
          </cell>
          <cell r="O25">
            <v>0</v>
          </cell>
          <cell r="P25">
            <v>34621825</v>
          </cell>
          <cell r="U25">
            <v>0</v>
          </cell>
          <cell r="X25">
            <v>8358165</v>
          </cell>
          <cell r="AT25">
            <v>43321776</v>
          </cell>
        </row>
        <row r="26">
          <cell r="E26">
            <v>16880826</v>
          </cell>
          <cell r="H26">
            <v>0</v>
          </cell>
          <cell r="L26">
            <v>0</v>
          </cell>
          <cell r="O26">
            <v>0</v>
          </cell>
          <cell r="U26">
            <v>0</v>
          </cell>
          <cell r="X26">
            <v>188617</v>
          </cell>
          <cell r="AT26">
            <v>188617</v>
          </cell>
        </row>
        <row r="28">
          <cell r="E28">
            <v>10547454</v>
          </cell>
          <cell r="H28">
            <v>0</v>
          </cell>
          <cell r="L28">
            <v>0</v>
          </cell>
          <cell r="O28">
            <v>0</v>
          </cell>
          <cell r="U28">
            <v>0</v>
          </cell>
          <cell r="X28">
            <v>48722</v>
          </cell>
          <cell r="AT28">
            <v>48722</v>
          </cell>
        </row>
        <row r="29">
          <cell r="E29">
            <v>0</v>
          </cell>
          <cell r="H29">
            <v>0</v>
          </cell>
          <cell r="L29">
            <v>0</v>
          </cell>
          <cell r="O29">
            <v>0</v>
          </cell>
          <cell r="U29">
            <v>0</v>
          </cell>
          <cell r="X29">
            <v>0</v>
          </cell>
          <cell r="AT29">
            <v>0</v>
          </cell>
        </row>
        <row r="30">
          <cell r="E30">
            <v>113098350</v>
          </cell>
          <cell r="H30">
            <v>0</v>
          </cell>
          <cell r="L30">
            <v>0</v>
          </cell>
          <cell r="O30">
            <v>150000</v>
          </cell>
          <cell r="U30">
            <v>0</v>
          </cell>
          <cell r="X30">
            <v>12010750</v>
          </cell>
          <cell r="AT30">
            <v>12160750</v>
          </cell>
        </row>
        <row r="32">
          <cell r="E32">
            <v>395151187</v>
          </cell>
          <cell r="H32">
            <v>0</v>
          </cell>
          <cell r="L32">
            <v>0</v>
          </cell>
          <cell r="O32">
            <v>0</v>
          </cell>
          <cell r="U32">
            <v>78990</v>
          </cell>
          <cell r="X32">
            <v>1540</v>
          </cell>
          <cell r="AT32">
            <v>80530</v>
          </cell>
        </row>
        <row r="33">
          <cell r="E33">
            <v>227799625</v>
          </cell>
          <cell r="H33">
            <v>0</v>
          </cell>
          <cell r="L33">
            <v>0</v>
          </cell>
          <cell r="O33">
            <v>0</v>
          </cell>
          <cell r="P33">
            <v>25599</v>
          </cell>
          <cell r="U33">
            <v>0</v>
          </cell>
          <cell r="X33">
            <v>12557</v>
          </cell>
          <cell r="AT33">
            <v>38156</v>
          </cell>
        </row>
        <row r="34">
          <cell r="E34">
            <v>20576149</v>
          </cell>
          <cell r="H34">
            <v>0</v>
          </cell>
          <cell r="L34">
            <v>0</v>
          </cell>
          <cell r="O34">
            <v>0</v>
          </cell>
          <cell r="U34">
            <v>0</v>
          </cell>
          <cell r="X34">
            <v>3906</v>
          </cell>
          <cell r="AT34">
            <v>3906</v>
          </cell>
        </row>
        <row r="35">
          <cell r="E35">
            <v>135603588</v>
          </cell>
          <cell r="H35">
            <v>0</v>
          </cell>
          <cell r="L35">
            <v>0</v>
          </cell>
          <cell r="O35">
            <v>0</v>
          </cell>
          <cell r="U35">
            <v>0</v>
          </cell>
          <cell r="X35">
            <v>10732</v>
          </cell>
          <cell r="AT35">
            <v>10732</v>
          </cell>
        </row>
        <row r="36">
          <cell r="E36">
            <v>3324148</v>
          </cell>
          <cell r="H36">
            <v>0</v>
          </cell>
          <cell r="L36">
            <v>0</v>
          </cell>
          <cell r="O36">
            <v>0</v>
          </cell>
          <cell r="U36">
            <v>0</v>
          </cell>
          <cell r="X36">
            <v>118</v>
          </cell>
          <cell r="AT36">
            <v>118</v>
          </cell>
        </row>
        <row r="37">
          <cell r="E37">
            <v>4958151</v>
          </cell>
          <cell r="H37">
            <v>0</v>
          </cell>
          <cell r="L37">
            <v>0</v>
          </cell>
          <cell r="O37">
            <v>0</v>
          </cell>
          <cell r="U37">
            <v>0</v>
          </cell>
          <cell r="X37">
            <v>1195</v>
          </cell>
          <cell r="AT37">
            <v>1195</v>
          </cell>
        </row>
        <row r="38">
          <cell r="E38">
            <v>66146525</v>
          </cell>
          <cell r="H38">
            <v>0</v>
          </cell>
          <cell r="L38">
            <v>0</v>
          </cell>
          <cell r="O38">
            <v>0</v>
          </cell>
          <cell r="P38">
            <v>4816</v>
          </cell>
          <cell r="U38">
            <v>0</v>
          </cell>
          <cell r="X38">
            <v>205524</v>
          </cell>
          <cell r="AT38">
            <v>210340</v>
          </cell>
        </row>
        <row r="39">
          <cell r="E39">
            <v>8716213</v>
          </cell>
          <cell r="H39">
            <v>0</v>
          </cell>
          <cell r="L39">
            <v>0</v>
          </cell>
          <cell r="O39">
            <v>0</v>
          </cell>
          <cell r="U39">
            <v>0</v>
          </cell>
          <cell r="X39">
            <v>1781</v>
          </cell>
          <cell r="AT39">
            <v>1781</v>
          </cell>
        </row>
        <row r="40">
          <cell r="E40">
            <v>1263236</v>
          </cell>
          <cell r="H40">
            <v>0</v>
          </cell>
          <cell r="L40">
            <v>0</v>
          </cell>
          <cell r="O40">
            <v>0</v>
          </cell>
          <cell r="U40">
            <v>0</v>
          </cell>
          <cell r="X40">
            <v>1595</v>
          </cell>
          <cell r="AT40">
            <v>1595</v>
          </cell>
        </row>
        <row r="41">
          <cell r="E41">
            <v>30349371</v>
          </cell>
          <cell r="H41">
            <v>0</v>
          </cell>
          <cell r="L41">
            <v>0</v>
          </cell>
          <cell r="O41">
            <v>0</v>
          </cell>
          <cell r="P41">
            <v>6403</v>
          </cell>
          <cell r="U41">
            <v>0</v>
          </cell>
          <cell r="X41">
            <v>67929</v>
          </cell>
          <cell r="AT41">
            <v>74332</v>
          </cell>
        </row>
        <row r="42">
          <cell r="E42">
            <v>3609</v>
          </cell>
          <cell r="H42">
            <v>0</v>
          </cell>
          <cell r="L42">
            <v>0</v>
          </cell>
          <cell r="O42">
            <v>0</v>
          </cell>
          <cell r="U42">
            <v>0</v>
          </cell>
          <cell r="X42">
            <v>0</v>
          </cell>
          <cell r="AT42">
            <v>0</v>
          </cell>
        </row>
        <row r="43">
          <cell r="E43">
            <v>33515043</v>
          </cell>
          <cell r="H43">
            <v>0</v>
          </cell>
          <cell r="L43">
            <v>0</v>
          </cell>
          <cell r="O43">
            <v>0</v>
          </cell>
          <cell r="U43">
            <v>0</v>
          </cell>
          <cell r="X43">
            <v>189933</v>
          </cell>
          <cell r="AT43">
            <v>189933</v>
          </cell>
        </row>
        <row r="44">
          <cell r="E44">
            <v>1481288</v>
          </cell>
          <cell r="H44">
            <v>0</v>
          </cell>
          <cell r="L44">
            <v>0</v>
          </cell>
          <cell r="O44">
            <v>0</v>
          </cell>
          <cell r="U44">
            <v>0</v>
          </cell>
          <cell r="X44">
            <v>22245</v>
          </cell>
          <cell r="AT44">
            <v>22245</v>
          </cell>
        </row>
        <row r="45">
          <cell r="E45">
            <v>10777810</v>
          </cell>
          <cell r="H45">
            <v>0</v>
          </cell>
          <cell r="L45">
            <v>0</v>
          </cell>
          <cell r="O45">
            <v>0</v>
          </cell>
          <cell r="U45">
            <v>0</v>
          </cell>
          <cell r="X45">
            <v>19860</v>
          </cell>
          <cell r="AT45">
            <v>19860</v>
          </cell>
        </row>
        <row r="46">
          <cell r="E46">
            <v>15907355</v>
          </cell>
          <cell r="H46">
            <v>0</v>
          </cell>
          <cell r="L46">
            <v>0</v>
          </cell>
          <cell r="O46">
            <v>0</v>
          </cell>
          <cell r="U46">
            <v>0</v>
          </cell>
          <cell r="X46">
            <v>16207</v>
          </cell>
          <cell r="AT46">
            <v>16207</v>
          </cell>
        </row>
        <row r="47">
          <cell r="E47">
            <v>2646206</v>
          </cell>
          <cell r="H47">
            <v>0</v>
          </cell>
          <cell r="L47">
            <v>0</v>
          </cell>
          <cell r="O47">
            <v>0</v>
          </cell>
          <cell r="U47">
            <v>0</v>
          </cell>
          <cell r="X47">
            <v>1732</v>
          </cell>
          <cell r="AT47">
            <v>1732</v>
          </cell>
        </row>
        <row r="48">
          <cell r="E48">
            <v>689948</v>
          </cell>
          <cell r="H48">
            <v>0</v>
          </cell>
          <cell r="L48">
            <v>0</v>
          </cell>
          <cell r="O48">
            <v>0</v>
          </cell>
          <cell r="U48">
            <v>0</v>
          </cell>
          <cell r="X48">
            <v>871</v>
          </cell>
          <cell r="AT48">
            <v>871</v>
          </cell>
        </row>
        <row r="51">
          <cell r="E51">
            <v>75057</v>
          </cell>
          <cell r="H51">
            <v>0</v>
          </cell>
          <cell r="L51">
            <v>0</v>
          </cell>
          <cell r="O51">
            <v>0</v>
          </cell>
          <cell r="U51">
            <v>0</v>
          </cell>
          <cell r="X51">
            <v>0</v>
          </cell>
          <cell r="AT51">
            <v>0</v>
          </cell>
        </row>
        <row r="52">
          <cell r="E52">
            <v>163696</v>
          </cell>
          <cell r="AT52">
            <v>0</v>
          </cell>
        </row>
        <row r="53">
          <cell r="E53">
            <v>82429</v>
          </cell>
          <cell r="H53">
            <v>0</v>
          </cell>
          <cell r="L53">
            <v>0</v>
          </cell>
          <cell r="O53">
            <v>0</v>
          </cell>
          <cell r="U53">
            <v>0</v>
          </cell>
          <cell r="X53">
            <v>0</v>
          </cell>
          <cell r="AT53">
            <v>0</v>
          </cell>
        </row>
        <row r="55">
          <cell r="E55">
            <v>48848226</v>
          </cell>
          <cell r="H55">
            <v>0</v>
          </cell>
          <cell r="L55">
            <v>0</v>
          </cell>
          <cell r="O55">
            <v>0</v>
          </cell>
          <cell r="U55">
            <v>0</v>
          </cell>
          <cell r="X55">
            <v>293</v>
          </cell>
          <cell r="AT55">
            <v>293</v>
          </cell>
        </row>
        <row r="56">
          <cell r="E56">
            <v>317578</v>
          </cell>
          <cell r="H56">
            <v>0</v>
          </cell>
          <cell r="L56">
            <v>0</v>
          </cell>
          <cell r="O56">
            <v>0</v>
          </cell>
          <cell r="U56">
            <v>0</v>
          </cell>
          <cell r="X56">
            <v>1048</v>
          </cell>
          <cell r="AT56">
            <v>1048</v>
          </cell>
        </row>
        <row r="57">
          <cell r="E57">
            <v>76167</v>
          </cell>
          <cell r="H57">
            <v>0</v>
          </cell>
          <cell r="L57">
            <v>0</v>
          </cell>
          <cell r="O57">
            <v>0</v>
          </cell>
          <cell r="U57">
            <v>0</v>
          </cell>
          <cell r="X57">
            <v>0</v>
          </cell>
          <cell r="AT57">
            <v>0</v>
          </cell>
        </row>
        <row r="58">
          <cell r="E58">
            <v>466610</v>
          </cell>
          <cell r="AT58">
            <v>0</v>
          </cell>
        </row>
        <row r="59">
          <cell r="E59">
            <v>150927</v>
          </cell>
          <cell r="H59">
            <v>0</v>
          </cell>
          <cell r="L59">
            <v>0</v>
          </cell>
          <cell r="O59">
            <v>0</v>
          </cell>
          <cell r="U59">
            <v>0</v>
          </cell>
          <cell r="X59">
            <v>0</v>
          </cell>
          <cell r="AT59">
            <v>0</v>
          </cell>
        </row>
        <row r="60">
          <cell r="E60">
            <v>380242</v>
          </cell>
          <cell r="H60">
            <v>0</v>
          </cell>
          <cell r="L60">
            <v>0</v>
          </cell>
          <cell r="O60">
            <v>0</v>
          </cell>
          <cell r="U60">
            <v>0</v>
          </cell>
          <cell r="X60">
            <v>8802</v>
          </cell>
          <cell r="AT60">
            <v>8802</v>
          </cell>
        </row>
        <row r="61">
          <cell r="E61">
            <v>100562</v>
          </cell>
          <cell r="AT61">
            <v>0</v>
          </cell>
        </row>
        <row r="62">
          <cell r="E62">
            <v>119186</v>
          </cell>
          <cell r="H62">
            <v>0</v>
          </cell>
          <cell r="L62">
            <v>0</v>
          </cell>
          <cell r="O62">
            <v>0</v>
          </cell>
          <cell r="U62">
            <v>0</v>
          </cell>
          <cell r="X62">
            <v>311</v>
          </cell>
          <cell r="AT62">
            <v>311</v>
          </cell>
        </row>
        <row r="63">
          <cell r="E63">
            <v>128565</v>
          </cell>
          <cell r="H63">
            <v>0</v>
          </cell>
          <cell r="L63">
            <v>0</v>
          </cell>
          <cell r="O63">
            <v>0</v>
          </cell>
          <cell r="U63">
            <v>0</v>
          </cell>
          <cell r="X63">
            <v>0</v>
          </cell>
          <cell r="AT63">
            <v>0</v>
          </cell>
        </row>
        <row r="64">
          <cell r="E64">
            <v>150757</v>
          </cell>
          <cell r="AT64">
            <v>0</v>
          </cell>
        </row>
        <row r="65">
          <cell r="E65">
            <v>239202</v>
          </cell>
          <cell r="H65">
            <v>0</v>
          </cell>
          <cell r="L65">
            <v>0</v>
          </cell>
          <cell r="O65">
            <v>0</v>
          </cell>
          <cell r="P65">
            <v>3109</v>
          </cell>
          <cell r="U65">
            <v>0</v>
          </cell>
          <cell r="X65">
            <v>1828</v>
          </cell>
          <cell r="AT65">
            <v>4937</v>
          </cell>
        </row>
        <row r="66">
          <cell r="E66">
            <v>148932</v>
          </cell>
          <cell r="H66">
            <v>0</v>
          </cell>
          <cell r="L66">
            <v>0</v>
          </cell>
          <cell r="O66">
            <v>0</v>
          </cell>
          <cell r="U66">
            <v>0</v>
          </cell>
          <cell r="X66">
            <v>116</v>
          </cell>
          <cell r="AT66">
            <v>116</v>
          </cell>
        </row>
        <row r="67">
          <cell r="E67">
            <v>169637</v>
          </cell>
          <cell r="AT67">
            <v>0</v>
          </cell>
        </row>
        <row r="68">
          <cell r="E68">
            <v>28732</v>
          </cell>
          <cell r="H68">
            <v>0</v>
          </cell>
          <cell r="L68">
            <v>0</v>
          </cell>
          <cell r="O68">
            <v>0</v>
          </cell>
          <cell r="U68">
            <v>0</v>
          </cell>
          <cell r="X68">
            <v>0</v>
          </cell>
          <cell r="AT68">
            <v>0</v>
          </cell>
        </row>
        <row r="69">
          <cell r="E69">
            <v>223677</v>
          </cell>
          <cell r="H69">
            <v>0</v>
          </cell>
          <cell r="L69">
            <v>0</v>
          </cell>
          <cell r="O69">
            <v>0</v>
          </cell>
          <cell r="U69">
            <v>0</v>
          </cell>
          <cell r="X69">
            <v>0</v>
          </cell>
          <cell r="AT69">
            <v>0</v>
          </cell>
        </row>
        <row r="71">
          <cell r="E71">
            <v>21960</v>
          </cell>
          <cell r="H71">
            <v>0</v>
          </cell>
          <cell r="L71">
            <v>0</v>
          </cell>
          <cell r="O71">
            <v>0</v>
          </cell>
          <cell r="U71">
            <v>0</v>
          </cell>
          <cell r="X71">
            <v>0</v>
          </cell>
          <cell r="AT71">
            <v>0</v>
          </cell>
        </row>
        <row r="72">
          <cell r="E72">
            <v>404005</v>
          </cell>
          <cell r="H72">
            <v>0</v>
          </cell>
          <cell r="L72">
            <v>0</v>
          </cell>
          <cell r="O72">
            <v>0</v>
          </cell>
          <cell r="U72">
            <v>0</v>
          </cell>
          <cell r="X72">
            <v>301</v>
          </cell>
          <cell r="AT72">
            <v>301</v>
          </cell>
        </row>
        <row r="73">
          <cell r="E73">
            <v>329595</v>
          </cell>
          <cell r="H73">
            <v>0</v>
          </cell>
          <cell r="L73">
            <v>0</v>
          </cell>
          <cell r="O73">
            <v>0</v>
          </cell>
          <cell r="U73">
            <v>0</v>
          </cell>
          <cell r="X73">
            <v>0</v>
          </cell>
          <cell r="AT73">
            <v>0</v>
          </cell>
        </row>
        <row r="74">
          <cell r="E74">
            <v>430084</v>
          </cell>
          <cell r="H74">
            <v>0</v>
          </cell>
          <cell r="L74">
            <v>0</v>
          </cell>
          <cell r="O74">
            <v>0</v>
          </cell>
          <cell r="U74">
            <v>0</v>
          </cell>
          <cell r="X74">
            <v>0</v>
          </cell>
          <cell r="AT74">
            <v>0</v>
          </cell>
        </row>
        <row r="75">
          <cell r="E75">
            <v>965802</v>
          </cell>
          <cell r="P75">
            <v>13067</v>
          </cell>
          <cell r="X75">
            <v>308</v>
          </cell>
          <cell r="AT75">
            <v>13375</v>
          </cell>
        </row>
        <row r="76">
          <cell r="E76">
            <v>510200</v>
          </cell>
          <cell r="H76">
            <v>0</v>
          </cell>
          <cell r="L76">
            <v>0</v>
          </cell>
          <cell r="O76">
            <v>0</v>
          </cell>
          <cell r="U76">
            <v>0</v>
          </cell>
          <cell r="X76">
            <v>10110</v>
          </cell>
          <cell r="AT76">
            <v>10110</v>
          </cell>
        </row>
        <row r="77">
          <cell r="E77">
            <v>863527</v>
          </cell>
          <cell r="H77">
            <v>0</v>
          </cell>
          <cell r="L77">
            <v>0</v>
          </cell>
          <cell r="O77">
            <v>0</v>
          </cell>
          <cell r="U77">
            <v>0</v>
          </cell>
          <cell r="X77">
            <v>3064</v>
          </cell>
          <cell r="AT77">
            <v>3064</v>
          </cell>
        </row>
        <row r="78">
          <cell r="E78">
            <v>179808</v>
          </cell>
          <cell r="H78">
            <v>0</v>
          </cell>
          <cell r="L78">
            <v>0</v>
          </cell>
          <cell r="O78">
            <v>0</v>
          </cell>
          <cell r="U78">
            <v>0</v>
          </cell>
          <cell r="X78">
            <v>0</v>
          </cell>
          <cell r="AT78">
            <v>0</v>
          </cell>
        </row>
        <row r="79">
          <cell r="E79">
            <v>164567</v>
          </cell>
          <cell r="H79">
            <v>0</v>
          </cell>
          <cell r="O79">
            <v>0</v>
          </cell>
          <cell r="U79">
            <v>0</v>
          </cell>
          <cell r="X79">
            <v>0</v>
          </cell>
          <cell r="AT79">
            <v>0</v>
          </cell>
        </row>
        <row r="80">
          <cell r="E80">
            <v>755107</v>
          </cell>
          <cell r="H80">
            <v>0</v>
          </cell>
          <cell r="L80">
            <v>0</v>
          </cell>
          <cell r="O80">
            <v>0</v>
          </cell>
          <cell r="U80">
            <v>0</v>
          </cell>
          <cell r="X80">
            <v>0</v>
          </cell>
          <cell r="AT80">
            <v>0</v>
          </cell>
        </row>
        <row r="81">
          <cell r="E81">
            <v>66040</v>
          </cell>
          <cell r="H81">
            <v>0</v>
          </cell>
          <cell r="O81">
            <v>0</v>
          </cell>
          <cell r="U81">
            <v>0</v>
          </cell>
          <cell r="X81">
            <v>0</v>
          </cell>
          <cell r="AT81">
            <v>0</v>
          </cell>
        </row>
        <row r="82">
          <cell r="E82">
            <v>230772</v>
          </cell>
          <cell r="H82">
            <v>0</v>
          </cell>
          <cell r="L82">
            <v>0</v>
          </cell>
          <cell r="O82">
            <v>0</v>
          </cell>
          <cell r="U82">
            <v>0</v>
          </cell>
          <cell r="X82">
            <v>0</v>
          </cell>
          <cell r="AT82">
            <v>0</v>
          </cell>
        </row>
        <row r="83">
          <cell r="E83">
            <v>91815</v>
          </cell>
          <cell r="H83">
            <v>0</v>
          </cell>
          <cell r="L83">
            <v>0</v>
          </cell>
          <cell r="O83">
            <v>0</v>
          </cell>
          <cell r="U83">
            <v>0</v>
          </cell>
          <cell r="X83">
            <v>0</v>
          </cell>
          <cell r="AT83">
            <v>0</v>
          </cell>
        </row>
        <row r="84">
          <cell r="E84">
            <v>402266</v>
          </cell>
          <cell r="H84">
            <v>0</v>
          </cell>
          <cell r="L84">
            <v>0</v>
          </cell>
          <cell r="O84">
            <v>0</v>
          </cell>
          <cell r="U84">
            <v>0</v>
          </cell>
          <cell r="X84">
            <v>0</v>
          </cell>
          <cell r="AT84">
            <v>0</v>
          </cell>
        </row>
        <row r="85">
          <cell r="E85">
            <v>1595172</v>
          </cell>
          <cell r="H85">
            <v>0</v>
          </cell>
          <cell r="O85">
            <v>0</v>
          </cell>
          <cell r="U85">
            <v>0</v>
          </cell>
          <cell r="X85">
            <v>961</v>
          </cell>
          <cell r="AT85">
            <v>961</v>
          </cell>
        </row>
        <row r="86">
          <cell r="E86">
            <v>191602</v>
          </cell>
          <cell r="H86">
            <v>0</v>
          </cell>
          <cell r="L86">
            <v>0</v>
          </cell>
          <cell r="O86">
            <v>0</v>
          </cell>
          <cell r="U86">
            <v>0</v>
          </cell>
          <cell r="X86">
            <v>0</v>
          </cell>
          <cell r="AT86">
            <v>0</v>
          </cell>
        </row>
        <row r="87">
          <cell r="E87">
            <v>197992</v>
          </cell>
          <cell r="H87">
            <v>0</v>
          </cell>
          <cell r="L87">
            <v>0</v>
          </cell>
          <cell r="O87">
            <v>0</v>
          </cell>
          <cell r="P87">
            <v>227</v>
          </cell>
          <cell r="U87">
            <v>0</v>
          </cell>
          <cell r="X87">
            <v>0</v>
          </cell>
          <cell r="AT87">
            <v>227</v>
          </cell>
        </row>
        <row r="88">
          <cell r="E88">
            <v>167739</v>
          </cell>
          <cell r="H88">
            <v>0</v>
          </cell>
          <cell r="O88">
            <v>0</v>
          </cell>
          <cell r="U88">
            <v>0</v>
          </cell>
          <cell r="X88">
            <v>0</v>
          </cell>
          <cell r="AT88">
            <v>0</v>
          </cell>
        </row>
        <row r="89">
          <cell r="E89">
            <v>80976</v>
          </cell>
          <cell r="H89">
            <v>0</v>
          </cell>
          <cell r="L89">
            <v>0</v>
          </cell>
          <cell r="O89">
            <v>0</v>
          </cell>
          <cell r="U89">
            <v>0</v>
          </cell>
          <cell r="X89">
            <v>2540</v>
          </cell>
          <cell r="AT89">
            <v>2540</v>
          </cell>
        </row>
        <row r="90">
          <cell r="E90">
            <v>544864</v>
          </cell>
          <cell r="H90">
            <v>0</v>
          </cell>
          <cell r="L90">
            <v>0</v>
          </cell>
          <cell r="O90">
            <v>0</v>
          </cell>
          <cell r="U90">
            <v>0</v>
          </cell>
          <cell r="X90">
            <v>122</v>
          </cell>
          <cell r="AT90">
            <v>122</v>
          </cell>
        </row>
        <row r="92">
          <cell r="E92">
            <v>4087663</v>
          </cell>
          <cell r="X92">
            <v>2702</v>
          </cell>
          <cell r="AT92">
            <v>2702</v>
          </cell>
        </row>
        <row r="93">
          <cell r="E93">
            <v>2657485</v>
          </cell>
          <cell r="P93">
            <v>5750</v>
          </cell>
          <cell r="X93">
            <v>5618</v>
          </cell>
          <cell r="AT93">
            <v>11368</v>
          </cell>
        </row>
        <row r="95">
          <cell r="H95">
            <v>28560278</v>
          </cell>
          <cell r="L95">
            <v>0</v>
          </cell>
          <cell r="O95">
            <v>0</v>
          </cell>
          <cell r="U95">
            <v>0</v>
          </cell>
          <cell r="X95">
            <v>0</v>
          </cell>
          <cell r="AT95">
            <v>28560278</v>
          </cell>
        </row>
        <row r="97">
          <cell r="E97">
            <v>0</v>
          </cell>
          <cell r="H97">
            <v>0</v>
          </cell>
          <cell r="L97">
            <v>173059</v>
          </cell>
          <cell r="O97">
            <v>0</v>
          </cell>
          <cell r="U97">
            <v>0</v>
          </cell>
          <cell r="X97">
            <v>4710</v>
          </cell>
          <cell r="AT97">
            <v>177769</v>
          </cell>
        </row>
        <row r="98">
          <cell r="H98">
            <v>0</v>
          </cell>
          <cell r="L98">
            <v>0</v>
          </cell>
          <cell r="O98">
            <v>0</v>
          </cell>
          <cell r="U98">
            <v>0</v>
          </cell>
          <cell r="X98">
            <v>0</v>
          </cell>
          <cell r="AT98">
            <v>0</v>
          </cell>
        </row>
        <row r="99">
          <cell r="E99">
            <v>0</v>
          </cell>
          <cell r="H99">
            <v>0</v>
          </cell>
          <cell r="L99">
            <v>3335185</v>
          </cell>
          <cell r="O99">
            <v>0</v>
          </cell>
          <cell r="U99">
            <v>0</v>
          </cell>
          <cell r="X99">
            <v>0</v>
          </cell>
          <cell r="AT99">
            <v>3335185</v>
          </cell>
        </row>
        <row r="100">
          <cell r="E100">
            <v>0</v>
          </cell>
          <cell r="AT100">
            <v>0</v>
          </cell>
        </row>
      </sheetData>
      <sheetData sheetId="7">
        <row r="7">
          <cell r="AO7">
            <v>0</v>
          </cell>
          <cell r="AP7">
            <v>0</v>
          </cell>
        </row>
        <row r="8">
          <cell r="AO8">
            <v>0</v>
          </cell>
          <cell r="AP8">
            <v>0</v>
          </cell>
        </row>
        <row r="9">
          <cell r="AO9">
            <v>0</v>
          </cell>
          <cell r="AP9">
            <v>0</v>
          </cell>
        </row>
        <row r="10">
          <cell r="AO10">
            <v>0</v>
          </cell>
        </row>
        <row r="11">
          <cell r="AO11">
            <v>0</v>
          </cell>
        </row>
        <row r="12">
          <cell r="AO12">
            <v>0</v>
          </cell>
        </row>
        <row r="14">
          <cell r="AO14">
            <v>0</v>
          </cell>
        </row>
        <row r="15">
          <cell r="AO15">
            <v>0</v>
          </cell>
        </row>
        <row r="16">
          <cell r="AO16">
            <v>0</v>
          </cell>
        </row>
        <row r="17">
          <cell r="AO17">
            <v>0</v>
          </cell>
        </row>
        <row r="18">
          <cell r="AO18">
            <v>0</v>
          </cell>
        </row>
        <row r="19">
          <cell r="AO19">
            <v>0</v>
          </cell>
        </row>
        <row r="20">
          <cell r="AO20">
            <v>0</v>
          </cell>
        </row>
        <row r="22">
          <cell r="AO22">
            <v>0</v>
          </cell>
        </row>
        <row r="23">
          <cell r="AO23">
            <v>0</v>
          </cell>
        </row>
        <row r="26">
          <cell r="AO26">
            <v>0</v>
          </cell>
        </row>
        <row r="28">
          <cell r="AO28">
            <v>0</v>
          </cell>
        </row>
        <row r="29">
          <cell r="AO29">
            <v>0</v>
          </cell>
        </row>
        <row r="30">
          <cell r="B30">
            <v>42746</v>
          </cell>
          <cell r="AO30">
            <v>0</v>
          </cell>
        </row>
        <row r="32">
          <cell r="AO32">
            <v>0</v>
          </cell>
        </row>
        <row r="33">
          <cell r="B33">
            <v>0</v>
          </cell>
          <cell r="AO33">
            <v>0</v>
          </cell>
        </row>
        <row r="34">
          <cell r="AO34">
            <v>0</v>
          </cell>
        </row>
        <row r="35">
          <cell r="AO35">
            <v>0</v>
          </cell>
        </row>
        <row r="36">
          <cell r="AO36">
            <v>0</v>
          </cell>
        </row>
        <row r="37">
          <cell r="AO37">
            <v>0</v>
          </cell>
        </row>
        <row r="38">
          <cell r="AO38">
            <v>0</v>
          </cell>
        </row>
        <row r="39">
          <cell r="AO39">
            <v>0</v>
          </cell>
        </row>
        <row r="40">
          <cell r="AO40">
            <v>0</v>
          </cell>
        </row>
        <row r="41">
          <cell r="AO41">
            <v>0</v>
          </cell>
        </row>
        <row r="42">
          <cell r="AO42">
            <v>0</v>
          </cell>
        </row>
        <row r="43">
          <cell r="AO43">
            <v>0</v>
          </cell>
        </row>
        <row r="44">
          <cell r="AO44">
            <v>0</v>
          </cell>
        </row>
        <row r="45">
          <cell r="AO45">
            <v>0</v>
          </cell>
        </row>
        <row r="46">
          <cell r="AO46">
            <v>0</v>
          </cell>
        </row>
        <row r="47">
          <cell r="AO47">
            <v>0</v>
          </cell>
        </row>
        <row r="48">
          <cell r="AO48">
            <v>0</v>
          </cell>
        </row>
        <row r="51">
          <cell r="AO51">
            <v>0</v>
          </cell>
        </row>
        <row r="52">
          <cell r="AO52">
            <v>0</v>
          </cell>
        </row>
        <row r="53">
          <cell r="AO53">
            <v>0</v>
          </cell>
        </row>
        <row r="55">
          <cell r="AO55">
            <v>0</v>
          </cell>
        </row>
        <row r="56">
          <cell r="AO56">
            <v>0</v>
          </cell>
        </row>
        <row r="57">
          <cell r="AO57">
            <v>0</v>
          </cell>
        </row>
        <row r="59">
          <cell r="AO59">
            <v>0</v>
          </cell>
        </row>
        <row r="60">
          <cell r="AO60">
            <v>0</v>
          </cell>
        </row>
        <row r="61">
          <cell r="AO61">
            <v>0</v>
          </cell>
        </row>
        <row r="62">
          <cell r="AO62">
            <v>0</v>
          </cell>
        </row>
        <row r="63">
          <cell r="AO63">
            <v>0</v>
          </cell>
        </row>
        <row r="64">
          <cell r="AO64">
            <v>0</v>
          </cell>
        </row>
        <row r="65">
          <cell r="AO65">
            <v>0</v>
          </cell>
        </row>
        <row r="66">
          <cell r="AO66">
            <v>0</v>
          </cell>
        </row>
        <row r="67">
          <cell r="AO67">
            <v>0</v>
          </cell>
        </row>
        <row r="68">
          <cell r="AO68">
            <v>0</v>
          </cell>
        </row>
        <row r="69">
          <cell r="AO69">
            <v>0</v>
          </cell>
        </row>
        <row r="71">
          <cell r="AO71">
            <v>0</v>
          </cell>
        </row>
        <row r="72">
          <cell r="AO72">
            <v>0</v>
          </cell>
        </row>
        <row r="73">
          <cell r="AO73">
            <v>0</v>
          </cell>
        </row>
        <row r="74">
          <cell r="AO74">
            <v>0</v>
          </cell>
        </row>
        <row r="75">
          <cell r="AO75">
            <v>0</v>
          </cell>
        </row>
        <row r="76">
          <cell r="AO76">
            <v>0</v>
          </cell>
        </row>
        <row r="77">
          <cell r="AO77">
            <v>0</v>
          </cell>
        </row>
        <row r="78">
          <cell r="AO78">
            <v>0</v>
          </cell>
        </row>
        <row r="79">
          <cell r="AO79">
            <v>0</v>
          </cell>
        </row>
        <row r="80">
          <cell r="AO80">
            <v>0</v>
          </cell>
        </row>
        <row r="81">
          <cell r="AO81">
            <v>0</v>
          </cell>
        </row>
        <row r="82">
          <cell r="AO82">
            <v>0</v>
          </cell>
        </row>
        <row r="83">
          <cell r="AO83">
            <v>0</v>
          </cell>
        </row>
        <row r="84">
          <cell r="AO84">
            <v>0</v>
          </cell>
        </row>
        <row r="85">
          <cell r="AO85">
            <v>0</v>
          </cell>
        </row>
        <row r="86">
          <cell r="AO86">
            <v>0</v>
          </cell>
        </row>
        <row r="87">
          <cell r="AO87">
            <v>0</v>
          </cell>
        </row>
        <row r="88">
          <cell r="AO88">
            <v>0</v>
          </cell>
        </row>
        <row r="89">
          <cell r="AO89">
            <v>0</v>
          </cell>
        </row>
        <row r="90">
          <cell r="AO90">
            <v>0</v>
          </cell>
        </row>
        <row r="92">
          <cell r="AO92">
            <v>0</v>
          </cell>
        </row>
        <row r="95">
          <cell r="AO95">
            <v>0</v>
          </cell>
        </row>
        <row r="97">
          <cell r="AO97">
            <v>0</v>
          </cell>
        </row>
        <row r="98">
          <cell r="AO98">
            <v>0</v>
          </cell>
        </row>
        <row r="99">
          <cell r="H99">
            <v>0</v>
          </cell>
        </row>
        <row r="100">
          <cell r="AP100">
            <v>0</v>
          </cell>
        </row>
      </sheetData>
      <sheetData sheetId="8">
        <row r="7">
          <cell r="F7">
            <v>532833</v>
          </cell>
          <cell r="K7">
            <v>0</v>
          </cell>
          <cell r="N7">
            <v>0</v>
          </cell>
          <cell r="S7">
            <v>0</v>
          </cell>
          <cell r="AD7">
            <v>0</v>
          </cell>
          <cell r="BA7">
            <v>532833</v>
          </cell>
        </row>
        <row r="8">
          <cell r="F8">
            <v>40756</v>
          </cell>
          <cell r="K8">
            <v>0</v>
          </cell>
          <cell r="N8">
            <v>0</v>
          </cell>
          <cell r="S8">
            <v>0</v>
          </cell>
          <cell r="AD8">
            <v>0</v>
          </cell>
          <cell r="BA8">
            <v>40756</v>
          </cell>
        </row>
        <row r="9">
          <cell r="F9">
            <v>7044</v>
          </cell>
          <cell r="K9">
            <v>0</v>
          </cell>
          <cell r="N9">
            <v>0</v>
          </cell>
          <cell r="S9">
            <v>0</v>
          </cell>
          <cell r="AD9">
            <v>0</v>
          </cell>
          <cell r="BA9">
            <v>7044</v>
          </cell>
        </row>
        <row r="10">
          <cell r="F10">
            <v>341882</v>
          </cell>
          <cell r="K10">
            <v>0</v>
          </cell>
          <cell r="N10">
            <v>0</v>
          </cell>
          <cell r="S10">
            <v>0</v>
          </cell>
          <cell r="AD10">
            <v>0</v>
          </cell>
          <cell r="BA10">
            <v>341882</v>
          </cell>
        </row>
        <row r="11">
          <cell r="F11">
            <v>371466</v>
          </cell>
          <cell r="K11">
            <v>0</v>
          </cell>
          <cell r="N11">
            <v>0</v>
          </cell>
          <cell r="S11">
            <v>10000</v>
          </cell>
          <cell r="AD11">
            <v>0</v>
          </cell>
          <cell r="BA11">
            <v>381466</v>
          </cell>
        </row>
        <row r="12">
          <cell r="F12">
            <v>115376</v>
          </cell>
          <cell r="K12">
            <v>0</v>
          </cell>
          <cell r="N12">
            <v>0</v>
          </cell>
          <cell r="S12">
            <v>0</v>
          </cell>
          <cell r="AD12">
            <v>0</v>
          </cell>
          <cell r="BA12">
            <v>115376</v>
          </cell>
        </row>
        <row r="14">
          <cell r="F14">
            <v>52557</v>
          </cell>
          <cell r="K14">
            <v>0</v>
          </cell>
          <cell r="N14">
            <v>0</v>
          </cell>
          <cell r="S14">
            <v>81198</v>
          </cell>
          <cell r="AD14">
            <v>0</v>
          </cell>
          <cell r="BA14">
            <v>133755</v>
          </cell>
        </row>
        <row r="15">
          <cell r="F15">
            <v>27080105</v>
          </cell>
          <cell r="K15">
            <v>0</v>
          </cell>
          <cell r="N15">
            <v>0</v>
          </cell>
          <cell r="S15">
            <v>0</v>
          </cell>
          <cell r="AD15">
            <v>0</v>
          </cell>
          <cell r="BA15">
            <v>27080105</v>
          </cell>
        </row>
        <row r="16">
          <cell r="F16">
            <v>3142253</v>
          </cell>
          <cell r="K16">
            <v>0</v>
          </cell>
          <cell r="N16">
            <v>0</v>
          </cell>
          <cell r="S16">
            <v>0</v>
          </cell>
          <cell r="AD16">
            <v>0</v>
          </cell>
          <cell r="BA16">
            <v>3142253</v>
          </cell>
        </row>
        <row r="17">
          <cell r="F17">
            <v>42278</v>
          </cell>
          <cell r="K17">
            <v>0</v>
          </cell>
          <cell r="N17">
            <v>0</v>
          </cell>
          <cell r="S17">
            <v>0</v>
          </cell>
          <cell r="AD17">
            <v>0</v>
          </cell>
          <cell r="BA17">
            <v>42278</v>
          </cell>
        </row>
        <row r="18">
          <cell r="F18">
            <v>667196</v>
          </cell>
          <cell r="K18">
            <v>0</v>
          </cell>
          <cell r="N18">
            <v>0</v>
          </cell>
          <cell r="S18">
            <v>118390</v>
          </cell>
          <cell r="AD18">
            <v>0</v>
          </cell>
          <cell r="BA18">
            <v>785586</v>
          </cell>
        </row>
        <row r="19">
          <cell r="F19">
            <v>602265</v>
          </cell>
          <cell r="K19">
            <v>78462</v>
          </cell>
          <cell r="N19">
            <v>1702695</v>
          </cell>
          <cell r="S19">
            <v>394669</v>
          </cell>
          <cell r="AD19">
            <v>0</v>
          </cell>
          <cell r="BA19">
            <v>2778091</v>
          </cell>
        </row>
        <row r="20">
          <cell r="F20">
            <v>143199</v>
          </cell>
          <cell r="K20">
            <v>0</v>
          </cell>
          <cell r="N20">
            <v>0</v>
          </cell>
          <cell r="S20">
            <v>0</v>
          </cell>
          <cell r="AD20">
            <v>0</v>
          </cell>
          <cell r="BA20">
            <v>143199</v>
          </cell>
        </row>
        <row r="22">
          <cell r="F22">
            <v>629764</v>
          </cell>
          <cell r="K22">
            <v>0</v>
          </cell>
          <cell r="N22">
            <v>33432</v>
          </cell>
          <cell r="S22">
            <v>355902</v>
          </cell>
          <cell r="AD22">
            <v>0</v>
          </cell>
          <cell r="BA22">
            <v>1019098</v>
          </cell>
        </row>
        <row r="23">
          <cell r="F23">
            <v>1517232</v>
          </cell>
          <cell r="K23">
            <v>0</v>
          </cell>
          <cell r="N23">
            <v>0</v>
          </cell>
          <cell r="S23">
            <v>0</v>
          </cell>
          <cell r="AD23">
            <v>0</v>
          </cell>
          <cell r="BA23">
            <v>1517232</v>
          </cell>
        </row>
        <row r="24">
          <cell r="F24">
            <v>63998</v>
          </cell>
          <cell r="K24">
            <v>0</v>
          </cell>
          <cell r="BA24">
            <v>63998</v>
          </cell>
        </row>
        <row r="25">
          <cell r="F25">
            <v>593720</v>
          </cell>
          <cell r="K25">
            <v>0</v>
          </cell>
          <cell r="N25">
            <v>0</v>
          </cell>
          <cell r="S25">
            <v>0</v>
          </cell>
          <cell r="AD25">
            <v>0</v>
          </cell>
          <cell r="BA25">
            <v>593720</v>
          </cell>
        </row>
        <row r="26">
          <cell r="F26">
            <v>763254</v>
          </cell>
          <cell r="K26">
            <v>0</v>
          </cell>
          <cell r="N26">
            <v>0</v>
          </cell>
          <cell r="S26">
            <v>454941</v>
          </cell>
          <cell r="AD26">
            <v>0</v>
          </cell>
          <cell r="AJ26">
            <v>0</v>
          </cell>
          <cell r="BA26">
            <v>1218195</v>
          </cell>
        </row>
        <row r="28">
          <cell r="F28">
            <v>262566</v>
          </cell>
          <cell r="K28">
            <v>0</v>
          </cell>
          <cell r="N28">
            <v>0</v>
          </cell>
          <cell r="S28">
            <v>232166</v>
          </cell>
          <cell r="AD28">
            <v>0</v>
          </cell>
          <cell r="AJ28">
            <v>0</v>
          </cell>
          <cell r="BA28">
            <v>494732</v>
          </cell>
        </row>
        <row r="29">
          <cell r="F29">
            <v>0</v>
          </cell>
          <cell r="K29">
            <v>0</v>
          </cell>
          <cell r="N29">
            <v>0</v>
          </cell>
          <cell r="S29">
            <v>0</v>
          </cell>
          <cell r="AD29">
            <v>0</v>
          </cell>
          <cell r="BA29">
            <v>0</v>
          </cell>
        </row>
        <row r="30">
          <cell r="F30">
            <v>284425</v>
          </cell>
          <cell r="K30">
            <v>0</v>
          </cell>
          <cell r="N30">
            <v>24205</v>
          </cell>
          <cell r="S30">
            <v>0</v>
          </cell>
          <cell r="AD30">
            <v>0</v>
          </cell>
          <cell r="AJ30">
            <v>0</v>
          </cell>
          <cell r="AM30">
            <v>0</v>
          </cell>
          <cell r="BA30">
            <v>308630</v>
          </cell>
        </row>
        <row r="32">
          <cell r="F32">
            <v>132881</v>
          </cell>
          <cell r="K32">
            <v>0</v>
          </cell>
          <cell r="N32">
            <v>0</v>
          </cell>
          <cell r="S32">
            <v>0</v>
          </cell>
          <cell r="W32">
            <v>20040</v>
          </cell>
          <cell r="AD32">
            <v>0</v>
          </cell>
          <cell r="AJ32">
            <v>0</v>
          </cell>
          <cell r="BA32">
            <v>152921</v>
          </cell>
        </row>
        <row r="33">
          <cell r="F33">
            <v>589669</v>
          </cell>
          <cell r="K33">
            <v>0</v>
          </cell>
          <cell r="N33">
            <v>0</v>
          </cell>
          <cell r="S33">
            <v>0</v>
          </cell>
          <cell r="W33">
            <v>0</v>
          </cell>
          <cell r="AD33">
            <v>0</v>
          </cell>
          <cell r="AJ33">
            <v>0</v>
          </cell>
          <cell r="BA33">
            <v>589669</v>
          </cell>
        </row>
        <row r="34">
          <cell r="F34">
            <v>211045</v>
          </cell>
          <cell r="K34">
            <v>0</v>
          </cell>
          <cell r="N34">
            <v>0</v>
          </cell>
          <cell r="S34">
            <v>0</v>
          </cell>
          <cell r="AD34">
            <v>0</v>
          </cell>
          <cell r="AJ34">
            <v>0</v>
          </cell>
          <cell r="BA34">
            <v>211045</v>
          </cell>
        </row>
        <row r="35">
          <cell r="F35">
            <v>122939</v>
          </cell>
          <cell r="K35">
            <v>0</v>
          </cell>
          <cell r="N35">
            <v>0</v>
          </cell>
          <cell r="S35">
            <v>0</v>
          </cell>
          <cell r="AD35">
            <v>0</v>
          </cell>
          <cell r="AJ35">
            <v>0</v>
          </cell>
          <cell r="BA35">
            <v>122939</v>
          </cell>
        </row>
        <row r="36">
          <cell r="F36">
            <v>35132</v>
          </cell>
          <cell r="K36">
            <v>0</v>
          </cell>
          <cell r="N36">
            <v>0</v>
          </cell>
          <cell r="S36">
            <v>0</v>
          </cell>
          <cell r="AD36">
            <v>0</v>
          </cell>
          <cell r="BA36">
            <v>35132</v>
          </cell>
        </row>
        <row r="37">
          <cell r="F37">
            <v>140590</v>
          </cell>
          <cell r="K37">
            <v>0</v>
          </cell>
          <cell r="N37">
            <v>0</v>
          </cell>
          <cell r="S37">
            <v>21321</v>
          </cell>
          <cell r="AD37">
            <v>0</v>
          </cell>
          <cell r="BA37">
            <v>161911</v>
          </cell>
        </row>
        <row r="38">
          <cell r="F38">
            <v>173726</v>
          </cell>
          <cell r="K38">
            <v>0</v>
          </cell>
          <cell r="N38">
            <v>42434</v>
          </cell>
          <cell r="S38">
            <v>711573</v>
          </cell>
          <cell r="W38">
            <v>0</v>
          </cell>
          <cell r="AD38">
            <v>0</v>
          </cell>
          <cell r="BA38">
            <v>927733</v>
          </cell>
        </row>
        <row r="39">
          <cell r="F39">
            <v>159378</v>
          </cell>
          <cell r="K39">
            <v>6205</v>
          </cell>
          <cell r="N39">
            <v>0</v>
          </cell>
          <cell r="S39">
            <v>5700</v>
          </cell>
          <cell r="AD39">
            <v>0</v>
          </cell>
          <cell r="BA39">
            <v>171283</v>
          </cell>
        </row>
        <row r="40">
          <cell r="F40">
            <v>53556</v>
          </cell>
          <cell r="K40">
            <v>0</v>
          </cell>
          <cell r="N40">
            <v>0</v>
          </cell>
          <cell r="S40">
            <v>0</v>
          </cell>
          <cell r="AD40">
            <v>0</v>
          </cell>
          <cell r="BA40">
            <v>53556</v>
          </cell>
        </row>
        <row r="41">
          <cell r="F41">
            <v>250777</v>
          </cell>
          <cell r="K41">
            <v>0</v>
          </cell>
          <cell r="N41">
            <v>0</v>
          </cell>
          <cell r="S41">
            <v>0</v>
          </cell>
          <cell r="AD41">
            <v>0</v>
          </cell>
          <cell r="BA41">
            <v>250777</v>
          </cell>
        </row>
        <row r="42">
          <cell r="F42">
            <v>254</v>
          </cell>
          <cell r="K42">
            <v>0</v>
          </cell>
          <cell r="N42">
            <v>0</v>
          </cell>
          <cell r="S42">
            <v>0</v>
          </cell>
          <cell r="AD42">
            <v>0</v>
          </cell>
          <cell r="BA42">
            <v>254</v>
          </cell>
        </row>
        <row r="43">
          <cell r="F43">
            <v>990962</v>
          </cell>
          <cell r="K43">
            <v>0</v>
          </cell>
          <cell r="N43">
            <v>0</v>
          </cell>
          <cell r="S43">
            <v>0</v>
          </cell>
          <cell r="AD43">
            <v>0</v>
          </cell>
          <cell r="BA43">
            <v>990962</v>
          </cell>
        </row>
        <row r="44">
          <cell r="F44">
            <v>97004</v>
          </cell>
          <cell r="K44">
            <v>0</v>
          </cell>
          <cell r="N44">
            <v>0</v>
          </cell>
          <cell r="S44">
            <v>0</v>
          </cell>
          <cell r="AD44">
            <v>0</v>
          </cell>
          <cell r="BA44">
            <v>97004</v>
          </cell>
        </row>
        <row r="45">
          <cell r="F45">
            <v>924232</v>
          </cell>
          <cell r="K45">
            <v>0</v>
          </cell>
          <cell r="N45">
            <v>0</v>
          </cell>
          <cell r="S45">
            <v>0</v>
          </cell>
          <cell r="AD45">
            <v>0</v>
          </cell>
          <cell r="BA45">
            <v>924232</v>
          </cell>
        </row>
        <row r="46">
          <cell r="F46">
            <v>219013</v>
          </cell>
          <cell r="K46">
            <v>0</v>
          </cell>
          <cell r="N46">
            <v>0</v>
          </cell>
          <cell r="S46">
            <v>0</v>
          </cell>
          <cell r="AD46">
            <v>0</v>
          </cell>
          <cell r="BA46">
            <v>219013</v>
          </cell>
        </row>
        <row r="47">
          <cell r="F47">
            <v>91084</v>
          </cell>
          <cell r="K47">
            <v>0</v>
          </cell>
          <cell r="N47">
            <v>0</v>
          </cell>
          <cell r="S47">
            <v>0</v>
          </cell>
          <cell r="AD47">
            <v>0</v>
          </cell>
          <cell r="AJ47">
            <v>0</v>
          </cell>
          <cell r="BA47">
            <v>91084</v>
          </cell>
        </row>
        <row r="48">
          <cell r="F48">
            <v>26104</v>
          </cell>
          <cell r="K48">
            <v>0</v>
          </cell>
          <cell r="N48">
            <v>0</v>
          </cell>
          <cell r="S48">
            <v>0</v>
          </cell>
          <cell r="AD48">
            <v>0</v>
          </cell>
          <cell r="BA48">
            <v>26104</v>
          </cell>
        </row>
        <row r="51">
          <cell r="F51">
            <v>0</v>
          </cell>
          <cell r="K51">
            <v>0</v>
          </cell>
          <cell r="N51">
            <v>0</v>
          </cell>
          <cell r="S51">
            <v>0</v>
          </cell>
          <cell r="AD51">
            <v>0</v>
          </cell>
          <cell r="BA51">
            <v>0</v>
          </cell>
        </row>
        <row r="52">
          <cell r="F52">
            <v>2773</v>
          </cell>
          <cell r="K52">
            <v>0</v>
          </cell>
          <cell r="S52">
            <v>0</v>
          </cell>
          <cell r="BA52">
            <v>2773</v>
          </cell>
        </row>
        <row r="53">
          <cell r="F53">
            <v>2784</v>
          </cell>
          <cell r="K53">
            <v>0</v>
          </cell>
          <cell r="S53">
            <v>0</v>
          </cell>
          <cell r="BA53">
            <v>2784</v>
          </cell>
        </row>
        <row r="55">
          <cell r="F55">
            <v>12531</v>
          </cell>
          <cell r="K55">
            <v>0</v>
          </cell>
          <cell r="N55">
            <v>0</v>
          </cell>
          <cell r="S55">
            <v>1073691</v>
          </cell>
          <cell r="AD55">
            <v>0</v>
          </cell>
          <cell r="AJ55">
            <v>0</v>
          </cell>
          <cell r="BA55">
            <v>1086222</v>
          </cell>
        </row>
        <row r="56">
          <cell r="F56">
            <v>21535</v>
          </cell>
          <cell r="K56">
            <v>0</v>
          </cell>
          <cell r="N56">
            <v>0</v>
          </cell>
          <cell r="S56">
            <v>0</v>
          </cell>
          <cell r="AD56">
            <v>0</v>
          </cell>
          <cell r="BA56">
            <v>21535</v>
          </cell>
        </row>
        <row r="57">
          <cell r="F57">
            <v>3653</v>
          </cell>
          <cell r="K57">
            <v>0</v>
          </cell>
          <cell r="N57">
            <v>0</v>
          </cell>
          <cell r="S57">
            <v>0</v>
          </cell>
          <cell r="AD57">
            <v>0</v>
          </cell>
          <cell r="BA57">
            <v>3653</v>
          </cell>
        </row>
        <row r="58">
          <cell r="F58">
            <v>29086</v>
          </cell>
          <cell r="BA58">
            <v>29086</v>
          </cell>
        </row>
        <row r="59">
          <cell r="F59">
            <v>4337</v>
          </cell>
          <cell r="K59">
            <v>0</v>
          </cell>
          <cell r="N59">
            <v>0</v>
          </cell>
          <cell r="S59">
            <v>0</v>
          </cell>
          <cell r="AD59">
            <v>0</v>
          </cell>
          <cell r="BA59">
            <v>4337</v>
          </cell>
        </row>
        <row r="60">
          <cell r="F60">
            <v>14047</v>
          </cell>
          <cell r="K60">
            <v>0</v>
          </cell>
          <cell r="N60">
            <v>0</v>
          </cell>
          <cell r="S60">
            <v>0</v>
          </cell>
          <cell r="AD60">
            <v>0</v>
          </cell>
          <cell r="BA60">
            <v>14047</v>
          </cell>
        </row>
        <row r="61">
          <cell r="F61">
            <v>1365</v>
          </cell>
          <cell r="S61">
            <v>14331</v>
          </cell>
          <cell r="BA61">
            <v>15696</v>
          </cell>
        </row>
        <row r="62">
          <cell r="F62">
            <v>4450</v>
          </cell>
          <cell r="K62">
            <v>0</v>
          </cell>
          <cell r="N62">
            <v>0</v>
          </cell>
          <cell r="S62">
            <v>0</v>
          </cell>
          <cell r="AD62">
            <v>0</v>
          </cell>
          <cell r="BA62">
            <v>4450</v>
          </cell>
        </row>
        <row r="63">
          <cell r="F63">
            <v>6376</v>
          </cell>
          <cell r="K63">
            <v>0</v>
          </cell>
          <cell r="N63">
            <v>0</v>
          </cell>
          <cell r="S63">
            <v>0</v>
          </cell>
          <cell r="AD63">
            <v>0</v>
          </cell>
          <cell r="BA63">
            <v>6376</v>
          </cell>
        </row>
        <row r="64">
          <cell r="F64">
            <v>5848</v>
          </cell>
          <cell r="BA64">
            <v>5848</v>
          </cell>
        </row>
        <row r="65">
          <cell r="F65">
            <v>22195</v>
          </cell>
          <cell r="K65">
            <v>0</v>
          </cell>
          <cell r="N65">
            <v>0</v>
          </cell>
          <cell r="S65">
            <v>280128</v>
          </cell>
          <cell r="AD65">
            <v>0</v>
          </cell>
          <cell r="BA65">
            <v>302323</v>
          </cell>
        </row>
        <row r="66">
          <cell r="F66">
            <v>3899</v>
          </cell>
          <cell r="K66">
            <v>0</v>
          </cell>
          <cell r="N66">
            <v>0</v>
          </cell>
          <cell r="S66">
            <v>0</v>
          </cell>
          <cell r="AD66">
            <v>0</v>
          </cell>
          <cell r="BA66">
            <v>3899</v>
          </cell>
        </row>
        <row r="67">
          <cell r="F67">
            <v>5294</v>
          </cell>
          <cell r="K67">
            <v>0</v>
          </cell>
          <cell r="N67">
            <v>0</v>
          </cell>
          <cell r="S67">
            <v>0</v>
          </cell>
          <cell r="BA67">
            <v>5294</v>
          </cell>
        </row>
        <row r="68">
          <cell r="F68">
            <v>2047</v>
          </cell>
          <cell r="K68">
            <v>0</v>
          </cell>
          <cell r="N68">
            <v>0</v>
          </cell>
          <cell r="S68">
            <v>27103</v>
          </cell>
          <cell r="AD68">
            <v>0</v>
          </cell>
          <cell r="BA68">
            <v>29150</v>
          </cell>
        </row>
        <row r="69">
          <cell r="F69">
            <v>3737</v>
          </cell>
          <cell r="K69">
            <v>0</v>
          </cell>
          <cell r="N69">
            <v>0</v>
          </cell>
          <cell r="S69">
            <v>0</v>
          </cell>
          <cell r="AD69">
            <v>0</v>
          </cell>
          <cell r="BA69">
            <v>3737</v>
          </cell>
        </row>
        <row r="71">
          <cell r="F71">
            <v>1960</v>
          </cell>
          <cell r="K71">
            <v>0</v>
          </cell>
          <cell r="N71">
            <v>0</v>
          </cell>
          <cell r="S71">
            <v>588478</v>
          </cell>
          <cell r="AD71">
            <v>0</v>
          </cell>
          <cell r="BA71">
            <v>590438</v>
          </cell>
        </row>
        <row r="72">
          <cell r="F72">
            <v>5937</v>
          </cell>
          <cell r="K72">
            <v>0</v>
          </cell>
          <cell r="N72">
            <v>0</v>
          </cell>
          <cell r="S72">
            <v>0</v>
          </cell>
          <cell r="AD72">
            <v>0</v>
          </cell>
          <cell r="BA72">
            <v>5937</v>
          </cell>
        </row>
        <row r="73">
          <cell r="F73">
            <v>5632</v>
          </cell>
          <cell r="K73">
            <v>0</v>
          </cell>
          <cell r="N73">
            <v>0</v>
          </cell>
          <cell r="S73">
            <v>0</v>
          </cell>
          <cell r="AD73">
            <v>0</v>
          </cell>
          <cell r="BA73">
            <v>5632</v>
          </cell>
        </row>
        <row r="74">
          <cell r="F74">
            <v>4607</v>
          </cell>
          <cell r="K74">
            <v>0</v>
          </cell>
          <cell r="N74">
            <v>0</v>
          </cell>
          <cell r="S74">
            <v>0</v>
          </cell>
          <cell r="AD74">
            <v>0</v>
          </cell>
          <cell r="BA74">
            <v>4607</v>
          </cell>
        </row>
        <row r="75">
          <cell r="F75">
            <v>55424</v>
          </cell>
          <cell r="N75">
            <v>746</v>
          </cell>
          <cell r="BA75">
            <v>56170</v>
          </cell>
        </row>
        <row r="76">
          <cell r="F76">
            <v>38796</v>
          </cell>
          <cell r="K76">
            <v>0</v>
          </cell>
          <cell r="N76">
            <v>0</v>
          </cell>
          <cell r="S76">
            <v>0</v>
          </cell>
          <cell r="AD76">
            <v>0</v>
          </cell>
          <cell r="BA76">
            <v>38796</v>
          </cell>
        </row>
        <row r="77">
          <cell r="F77">
            <v>45042</v>
          </cell>
          <cell r="K77">
            <v>0</v>
          </cell>
          <cell r="N77">
            <v>0</v>
          </cell>
          <cell r="S77">
            <v>0</v>
          </cell>
          <cell r="AD77">
            <v>0</v>
          </cell>
          <cell r="BA77">
            <v>45042</v>
          </cell>
        </row>
        <row r="78">
          <cell r="F78">
            <v>6523</v>
          </cell>
          <cell r="K78">
            <v>0</v>
          </cell>
          <cell r="N78">
            <v>0</v>
          </cell>
          <cell r="S78">
            <v>0</v>
          </cell>
          <cell r="AD78">
            <v>0</v>
          </cell>
          <cell r="BA78">
            <v>6523</v>
          </cell>
        </row>
        <row r="79">
          <cell r="F79">
            <v>3791</v>
          </cell>
          <cell r="K79">
            <v>0</v>
          </cell>
          <cell r="N79">
            <v>0</v>
          </cell>
          <cell r="BA79">
            <v>3791</v>
          </cell>
        </row>
        <row r="80">
          <cell r="F80">
            <v>0</v>
          </cell>
          <cell r="K80">
            <v>0</v>
          </cell>
          <cell r="N80">
            <v>0</v>
          </cell>
          <cell r="AD80">
            <v>0</v>
          </cell>
          <cell r="BA80">
            <v>0</v>
          </cell>
        </row>
        <row r="81">
          <cell r="F81">
            <v>3084</v>
          </cell>
          <cell r="K81">
            <v>0</v>
          </cell>
          <cell r="N81">
            <v>0</v>
          </cell>
          <cell r="BA81">
            <v>3084</v>
          </cell>
        </row>
        <row r="82">
          <cell r="F82">
            <v>1385</v>
          </cell>
          <cell r="K82">
            <v>0</v>
          </cell>
          <cell r="N82">
            <v>0</v>
          </cell>
          <cell r="S82">
            <v>0</v>
          </cell>
          <cell r="AD82">
            <v>0</v>
          </cell>
          <cell r="BA82">
            <v>1385</v>
          </cell>
        </row>
        <row r="83">
          <cell r="F83">
            <v>3014</v>
          </cell>
          <cell r="K83">
            <v>0</v>
          </cell>
          <cell r="N83">
            <v>0</v>
          </cell>
          <cell r="S83">
            <v>0</v>
          </cell>
          <cell r="AD83">
            <v>0</v>
          </cell>
          <cell r="BA83">
            <v>3014</v>
          </cell>
        </row>
        <row r="84">
          <cell r="F84">
            <v>13188</v>
          </cell>
          <cell r="K84">
            <v>0</v>
          </cell>
          <cell r="N84">
            <v>0</v>
          </cell>
          <cell r="S84">
            <v>0</v>
          </cell>
          <cell r="AD84">
            <v>0</v>
          </cell>
          <cell r="BA84">
            <v>13188</v>
          </cell>
        </row>
        <row r="85">
          <cell r="F85">
            <v>73503</v>
          </cell>
          <cell r="BA85">
            <v>73503</v>
          </cell>
        </row>
        <row r="86">
          <cell r="F86">
            <v>3129</v>
          </cell>
          <cell r="K86">
            <v>0</v>
          </cell>
          <cell r="N86">
            <v>0</v>
          </cell>
          <cell r="S86">
            <v>0</v>
          </cell>
          <cell r="AD86">
            <v>0</v>
          </cell>
          <cell r="BA86">
            <v>3129</v>
          </cell>
        </row>
        <row r="87">
          <cell r="F87">
            <v>5226</v>
          </cell>
          <cell r="K87">
            <v>0</v>
          </cell>
          <cell r="N87">
            <v>0</v>
          </cell>
          <cell r="S87">
            <v>0</v>
          </cell>
          <cell r="AD87">
            <v>0</v>
          </cell>
          <cell r="BA87">
            <v>5226</v>
          </cell>
        </row>
        <row r="88">
          <cell r="F88">
            <v>7343</v>
          </cell>
          <cell r="BA88">
            <v>7343</v>
          </cell>
        </row>
        <row r="89">
          <cell r="F89">
            <v>3059</v>
          </cell>
          <cell r="K89">
            <v>0</v>
          </cell>
          <cell r="N89">
            <v>0</v>
          </cell>
          <cell r="S89">
            <v>0</v>
          </cell>
          <cell r="AD89">
            <v>0</v>
          </cell>
          <cell r="BA89">
            <v>3059</v>
          </cell>
        </row>
        <row r="90">
          <cell r="F90">
            <v>19152</v>
          </cell>
          <cell r="K90">
            <v>0</v>
          </cell>
          <cell r="N90">
            <v>0</v>
          </cell>
          <cell r="S90">
            <v>0</v>
          </cell>
          <cell r="AD90">
            <v>0</v>
          </cell>
          <cell r="BA90">
            <v>19152</v>
          </cell>
        </row>
        <row r="91">
          <cell r="F91">
            <v>157731</v>
          </cell>
        </row>
        <row r="92">
          <cell r="F92">
            <v>15600</v>
          </cell>
          <cell r="BA92">
            <v>15600</v>
          </cell>
        </row>
        <row r="93">
          <cell r="F93">
            <v>142131</v>
          </cell>
          <cell r="BA93">
            <v>142131</v>
          </cell>
        </row>
        <row r="95">
          <cell r="F95">
            <v>0</v>
          </cell>
          <cell r="K95">
            <v>0</v>
          </cell>
          <cell r="N95">
            <v>0</v>
          </cell>
          <cell r="S95">
            <v>0</v>
          </cell>
          <cell r="AD95">
            <v>0</v>
          </cell>
          <cell r="AJ95">
            <v>0</v>
          </cell>
          <cell r="BA95">
            <v>0</v>
          </cell>
        </row>
        <row r="97">
          <cell r="K97">
            <v>0</v>
          </cell>
          <cell r="S97">
            <v>0</v>
          </cell>
          <cell r="AD97">
            <v>0</v>
          </cell>
          <cell r="AJ97">
            <v>0</v>
          </cell>
          <cell r="AQ97">
            <v>522748165</v>
          </cell>
          <cell r="BA97">
            <v>522748165</v>
          </cell>
        </row>
        <row r="98">
          <cell r="K98">
            <v>0</v>
          </cell>
          <cell r="S98">
            <v>0</v>
          </cell>
          <cell r="AD98">
            <v>0</v>
          </cell>
          <cell r="AJ98">
            <v>0</v>
          </cell>
          <cell r="BA98">
            <v>0</v>
          </cell>
        </row>
        <row r="99">
          <cell r="F99">
            <v>4138</v>
          </cell>
          <cell r="K99">
            <v>0</v>
          </cell>
          <cell r="N99">
            <v>0</v>
          </cell>
          <cell r="S99">
            <v>0</v>
          </cell>
          <cell r="AD99">
            <v>0</v>
          </cell>
          <cell r="BA99">
            <v>4138</v>
          </cell>
        </row>
        <row r="100">
          <cell r="F100">
            <v>0</v>
          </cell>
          <cell r="K100">
            <v>0</v>
          </cell>
          <cell r="N100">
            <v>0</v>
          </cell>
          <cell r="S100">
            <v>0</v>
          </cell>
          <cell r="AD100">
            <v>0</v>
          </cell>
          <cell r="AF100">
            <v>354010000</v>
          </cell>
          <cell r="BA100">
            <v>354010000</v>
          </cell>
        </row>
      </sheetData>
      <sheetData sheetId="9">
        <row r="7">
          <cell r="AZ7">
            <v>0</v>
          </cell>
        </row>
        <row r="8">
          <cell r="AZ8">
            <v>0</v>
          </cell>
        </row>
        <row r="9">
          <cell r="AZ9">
            <v>0</v>
          </cell>
        </row>
        <row r="10">
          <cell r="AZ10">
            <v>0</v>
          </cell>
        </row>
        <row r="11">
          <cell r="AZ11">
            <v>0</v>
          </cell>
        </row>
        <row r="12">
          <cell r="AZ12">
            <v>0</v>
          </cell>
        </row>
        <row r="14">
          <cell r="AZ14">
            <v>0</v>
          </cell>
        </row>
        <row r="15">
          <cell r="AZ15">
            <v>0</v>
          </cell>
        </row>
        <row r="16">
          <cell r="AZ16">
            <v>0</v>
          </cell>
        </row>
        <row r="17">
          <cell r="AZ17">
            <v>0</v>
          </cell>
        </row>
        <row r="18">
          <cell r="AZ18">
            <v>0</v>
          </cell>
        </row>
        <row r="19">
          <cell r="AZ19">
            <v>0</v>
          </cell>
        </row>
        <row r="20">
          <cell r="AZ20">
            <v>0</v>
          </cell>
        </row>
        <row r="22">
          <cell r="AZ22">
            <v>0</v>
          </cell>
        </row>
        <row r="23">
          <cell r="AZ23">
            <v>0</v>
          </cell>
        </row>
        <row r="25">
          <cell r="AZ25">
            <v>0</v>
          </cell>
        </row>
        <row r="26">
          <cell r="AZ26">
            <v>0</v>
          </cell>
        </row>
        <row r="28">
          <cell r="AZ28">
            <v>0</v>
          </cell>
        </row>
        <row r="29">
          <cell r="AZ29">
            <v>0</v>
          </cell>
        </row>
        <row r="30">
          <cell r="AZ30">
            <v>0</v>
          </cell>
        </row>
        <row r="32">
          <cell r="AZ32">
            <v>0</v>
          </cell>
        </row>
        <row r="33">
          <cell r="AZ33">
            <v>0</v>
          </cell>
        </row>
        <row r="34">
          <cell r="AZ34">
            <v>0</v>
          </cell>
        </row>
        <row r="35">
          <cell r="AZ35">
            <v>0</v>
          </cell>
        </row>
        <row r="36">
          <cell r="AZ36">
            <v>0</v>
          </cell>
        </row>
        <row r="37">
          <cell r="AZ37">
            <v>0</v>
          </cell>
        </row>
        <row r="38">
          <cell r="AZ38">
            <v>0</v>
          </cell>
        </row>
        <row r="39">
          <cell r="AZ39">
            <v>0</v>
          </cell>
        </row>
        <row r="40">
          <cell r="AZ40">
            <v>0</v>
          </cell>
        </row>
        <row r="41">
          <cell r="AZ41">
            <v>0</v>
          </cell>
        </row>
        <row r="42">
          <cell r="AZ42">
            <v>0</v>
          </cell>
        </row>
        <row r="43">
          <cell r="AZ43">
            <v>0</v>
          </cell>
        </row>
        <row r="44">
          <cell r="AZ44">
            <v>0</v>
          </cell>
        </row>
        <row r="45">
          <cell r="AZ45">
            <v>0</v>
          </cell>
        </row>
        <row r="46">
          <cell r="AZ46">
            <v>0</v>
          </cell>
        </row>
        <row r="47">
          <cell r="AZ47">
            <v>0</v>
          </cell>
        </row>
        <row r="48">
          <cell r="AZ48">
            <v>0</v>
          </cell>
        </row>
        <row r="51">
          <cell r="AZ51">
            <v>0</v>
          </cell>
        </row>
        <row r="53">
          <cell r="AZ53">
            <v>0</v>
          </cell>
        </row>
        <row r="55">
          <cell r="AZ55">
            <v>0</v>
          </cell>
        </row>
        <row r="56">
          <cell r="AZ56">
            <v>0</v>
          </cell>
        </row>
        <row r="57">
          <cell r="AZ57">
            <v>0</v>
          </cell>
        </row>
        <row r="59">
          <cell r="AZ59">
            <v>0</v>
          </cell>
        </row>
        <row r="60">
          <cell r="AZ60">
            <v>0</v>
          </cell>
        </row>
        <row r="62">
          <cell r="AZ62">
            <v>0</v>
          </cell>
        </row>
        <row r="63">
          <cell r="AZ63">
            <v>0</v>
          </cell>
        </row>
        <row r="65">
          <cell r="AZ65">
            <v>0</v>
          </cell>
        </row>
        <row r="66">
          <cell r="AZ66">
            <v>0</v>
          </cell>
        </row>
        <row r="67">
          <cell r="AZ67">
            <v>0</v>
          </cell>
        </row>
        <row r="68">
          <cell r="AZ68">
            <v>0</v>
          </cell>
        </row>
        <row r="69">
          <cell r="AZ69">
            <v>0</v>
          </cell>
        </row>
        <row r="71">
          <cell r="AZ71">
            <v>0</v>
          </cell>
        </row>
        <row r="72">
          <cell r="AZ72">
            <v>0</v>
          </cell>
        </row>
        <row r="73">
          <cell r="AZ73">
            <v>0</v>
          </cell>
        </row>
        <row r="74">
          <cell r="AZ74">
            <v>0</v>
          </cell>
        </row>
        <row r="76">
          <cell r="AZ76">
            <v>0</v>
          </cell>
        </row>
        <row r="77">
          <cell r="AZ77">
            <v>0</v>
          </cell>
        </row>
        <row r="78">
          <cell r="AZ78">
            <v>0</v>
          </cell>
        </row>
        <row r="79">
          <cell r="AZ79">
            <v>0</v>
          </cell>
        </row>
        <row r="80">
          <cell r="AZ80">
            <v>0</v>
          </cell>
        </row>
        <row r="81">
          <cell r="AZ81">
            <v>0</v>
          </cell>
        </row>
        <row r="82">
          <cell r="AZ82">
            <v>0</v>
          </cell>
        </row>
        <row r="83">
          <cell r="AZ83">
            <v>0</v>
          </cell>
        </row>
        <row r="84">
          <cell r="AZ84">
            <v>0</v>
          </cell>
        </row>
        <row r="86">
          <cell r="AZ86">
            <v>0</v>
          </cell>
        </row>
        <row r="87">
          <cell r="AZ87">
            <v>0</v>
          </cell>
        </row>
        <row r="88">
          <cell r="AZ88">
            <v>0</v>
          </cell>
        </row>
        <row r="89">
          <cell r="AZ89">
            <v>0</v>
          </cell>
        </row>
        <row r="90">
          <cell r="AZ90">
            <v>0</v>
          </cell>
        </row>
        <row r="95">
          <cell r="AZ95">
            <v>0</v>
          </cell>
        </row>
        <row r="97">
          <cell r="AZ97">
            <v>0</v>
          </cell>
        </row>
        <row r="98">
          <cell r="AZ98">
            <v>0</v>
          </cell>
        </row>
        <row r="99">
          <cell r="AZ99">
            <v>0</v>
          </cell>
        </row>
      </sheetData>
      <sheetData sheetId="10"/>
      <sheetData sheetId="11">
        <row r="24">
          <cell r="H24">
            <v>0</v>
          </cell>
        </row>
      </sheetData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../../Documents/wp-content/uploads/e-Fund_Releases/2018/Feb/SPF.pdf" TargetMode="External"/><Relationship Id="rId1" Type="http://schemas.openxmlformats.org/officeDocument/2006/relationships/hyperlink" Target="../../Documents/wp-content/uploads/e-Fund_Releases/2018/Feb/SPF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J588"/>
  <sheetViews>
    <sheetView tabSelected="1" view="pageBreakPreview" zoomScale="115" zoomScaleSheetLayoutView="115" workbookViewId="0">
      <pane xSplit="1" ySplit="7" topLeftCell="B28" activePane="bottomRight" state="frozen"/>
      <selection pane="topRight" activeCell="B1" sqref="B1"/>
      <selection pane="bottomLeft" activeCell="A8" sqref="A8"/>
      <selection pane="bottomRight" activeCell="B53" sqref="B53"/>
    </sheetView>
  </sheetViews>
  <sheetFormatPr defaultColWidth="3.5703125" defaultRowHeight="12.75"/>
  <cols>
    <col min="1" max="1" width="39.7109375" style="62" customWidth="1"/>
    <col min="2" max="2" width="17.28515625" style="62" customWidth="1"/>
    <col min="3" max="3" width="13" style="62" hidden="1" customWidth="1"/>
    <col min="4" max="4" width="2.5703125" style="62" hidden="1" customWidth="1"/>
    <col min="5" max="5" width="13.7109375" style="62" hidden="1" customWidth="1"/>
    <col min="6" max="6" width="23" style="62" bestFit="1" customWidth="1"/>
    <col min="7" max="7" width="3" style="62" bestFit="1" customWidth="1"/>
    <col min="8" max="8" width="13.140625" style="97" customWidth="1"/>
    <col min="9" max="9" width="14.42578125" style="62" customWidth="1"/>
    <col min="10" max="10" width="2.7109375" style="62" customWidth="1"/>
    <col min="11" max="16384" width="3.5703125" style="5"/>
  </cols>
  <sheetData>
    <row r="1" spans="1:10">
      <c r="A1" s="1"/>
      <c r="B1" s="1"/>
      <c r="C1" s="1"/>
      <c r="D1" s="1"/>
      <c r="E1" s="1"/>
      <c r="F1" s="1"/>
      <c r="G1" s="1"/>
      <c r="H1" s="2"/>
      <c r="I1" s="3"/>
      <c r="J1" s="3"/>
    </row>
    <row r="2" spans="1:10" ht="15.75">
      <c r="A2" s="6" t="s">
        <v>0</v>
      </c>
      <c r="B2" s="6"/>
      <c r="C2" s="6"/>
      <c r="D2" s="6"/>
      <c r="E2" s="7"/>
      <c r="F2" s="7"/>
      <c r="G2" s="7"/>
      <c r="H2" s="8"/>
      <c r="I2" s="9"/>
      <c r="J2" s="9"/>
    </row>
    <row r="3" spans="1:10">
      <c r="A3" s="7" t="str">
        <f>[1]BYDEPT!A2</f>
        <v>JANUARY 1-FEBRUARY 28, 2018</v>
      </c>
      <c r="B3" s="7"/>
      <c r="C3" s="7"/>
      <c r="D3" s="7"/>
      <c r="E3" s="1"/>
      <c r="F3" s="1"/>
      <c r="G3" s="1"/>
      <c r="H3" s="2"/>
      <c r="I3" s="10"/>
      <c r="J3" s="10"/>
    </row>
    <row r="4" spans="1:10">
      <c r="A4" s="10" t="s">
        <v>1</v>
      </c>
      <c r="B4" s="10"/>
      <c r="C4" s="10"/>
      <c r="D4" s="10"/>
      <c r="E4" s="10"/>
      <c r="F4" s="10"/>
      <c r="G4" s="10"/>
      <c r="H4" s="8"/>
      <c r="I4" s="10"/>
      <c r="J4" s="10"/>
    </row>
    <row r="5" spans="1:10" ht="21.75" customHeight="1">
      <c r="A5" s="457" t="s">
        <v>2</v>
      </c>
      <c r="B5" s="458" t="s">
        <v>3</v>
      </c>
      <c r="C5" s="459"/>
      <c r="D5" s="459"/>
      <c r="E5" s="460"/>
      <c r="F5" s="458" t="s">
        <v>4</v>
      </c>
      <c r="G5" s="460"/>
      <c r="H5" s="467" t="s">
        <v>5</v>
      </c>
      <c r="I5" s="467" t="s">
        <v>6</v>
      </c>
      <c r="J5" s="467"/>
    </row>
    <row r="6" spans="1:10" ht="12.75" customHeight="1">
      <c r="A6" s="457"/>
      <c r="B6" s="461"/>
      <c r="C6" s="462"/>
      <c r="D6" s="462"/>
      <c r="E6" s="463"/>
      <c r="F6" s="461"/>
      <c r="G6" s="463"/>
      <c r="H6" s="467"/>
      <c r="I6" s="467"/>
      <c r="J6" s="467"/>
    </row>
    <row r="7" spans="1:10" ht="21" customHeight="1">
      <c r="A7" s="457"/>
      <c r="B7" s="464"/>
      <c r="C7" s="465"/>
      <c r="D7" s="465"/>
      <c r="E7" s="466"/>
      <c r="F7" s="464"/>
      <c r="G7" s="466"/>
      <c r="H7" s="467"/>
      <c r="I7" s="467"/>
      <c r="J7" s="467"/>
    </row>
    <row r="8" spans="1:10" ht="15.95" customHeight="1">
      <c r="A8" s="11" t="s">
        <v>7</v>
      </c>
      <c r="B8" s="12">
        <f>B9+B10</f>
        <v>2786187550</v>
      </c>
      <c r="C8" s="13">
        <f>C9+C10</f>
        <v>0</v>
      </c>
      <c r="D8" s="14"/>
      <c r="E8" s="12">
        <f>E9+E10</f>
        <v>2786187550</v>
      </c>
      <c r="F8" s="15">
        <f>F9+F10</f>
        <v>2110418877</v>
      </c>
      <c r="G8" s="15"/>
      <c r="H8" s="16">
        <f>F8/E8</f>
        <v>0.75745757926454016</v>
      </c>
      <c r="I8" s="17">
        <f>I9+I10</f>
        <v>675768673</v>
      </c>
      <c r="J8" s="18"/>
    </row>
    <row r="9" spans="1:10" ht="15.95" customHeight="1">
      <c r="A9" s="20" t="s">
        <v>8</v>
      </c>
      <c r="B9" s="20">
        <f>[1]BYDEPT!F8</f>
        <v>2294716836</v>
      </c>
      <c r="C9" s="20">
        <f>[1]BYDEPT!AE8</f>
        <v>0</v>
      </c>
      <c r="D9" s="453"/>
      <c r="E9" s="21">
        <f>SUM(B9:C9)</f>
        <v>2294716836</v>
      </c>
      <c r="F9" s="22">
        <f>[1]BYDEPT!BD8</f>
        <v>2018935660</v>
      </c>
      <c r="G9" s="23"/>
      <c r="H9" s="24">
        <f>F9/E9</f>
        <v>0.87981908195665492</v>
      </c>
      <c r="I9" s="25">
        <f>E9-F9</f>
        <v>275781176</v>
      </c>
      <c r="J9" s="26"/>
    </row>
    <row r="10" spans="1:10" ht="15.95" customHeight="1">
      <c r="A10" s="28" t="s">
        <v>9</v>
      </c>
      <c r="B10" s="28">
        <f>[1]BYDEPT!F97</f>
        <v>491470714</v>
      </c>
      <c r="C10" s="28">
        <f>[1]BYDEPT!AE97</f>
        <v>0</v>
      </c>
      <c r="D10" s="454"/>
      <c r="E10" s="21">
        <f>SUM(B10:C10)</f>
        <v>491470714</v>
      </c>
      <c r="F10" s="25">
        <f>[1]BYDEPT!BD97</f>
        <v>91483217</v>
      </c>
      <c r="G10" s="23"/>
      <c r="H10" s="24">
        <f>F10/E10</f>
        <v>0.18614174638287806</v>
      </c>
      <c r="I10" s="25">
        <f>E10-F10</f>
        <v>399987497</v>
      </c>
      <c r="J10" s="26"/>
    </row>
    <row r="11" spans="1:10" ht="15.95" customHeight="1">
      <c r="A11" s="29"/>
      <c r="B11" s="29"/>
      <c r="C11" s="29"/>
      <c r="D11" s="30"/>
      <c r="E11" s="31"/>
      <c r="F11" s="32"/>
      <c r="G11" s="19"/>
      <c r="H11" s="33"/>
      <c r="I11" s="32"/>
      <c r="J11" s="18"/>
    </row>
    <row r="12" spans="1:10" ht="15.95" customHeight="1">
      <c r="A12" s="34" t="s">
        <v>10</v>
      </c>
      <c r="B12" s="35">
        <f>SUM(B13:B17)+SUM(B20:B22)</f>
        <v>980812450</v>
      </c>
      <c r="C12" s="36">
        <f>SUM(C13:C17)+SUM(C20:C22)</f>
        <v>0</v>
      </c>
      <c r="D12" s="37"/>
      <c r="E12" s="35">
        <f>SUM(E13:E17)+SUM(E20:E22)</f>
        <v>980812450</v>
      </c>
      <c r="F12" s="36">
        <f>SUM(F13:F17)+SUM(F20:F22)</f>
        <v>925031444</v>
      </c>
      <c r="G12" s="38"/>
      <c r="H12" s="39">
        <f t="shared" ref="H12:H22" si="0">F12/E12</f>
        <v>0.94312775495457868</v>
      </c>
      <c r="I12" s="36">
        <f>SUM(I13:I17)+SUM(I20:I22)</f>
        <v>55781006</v>
      </c>
      <c r="J12" s="40"/>
    </row>
    <row r="13" spans="1:10" ht="15.95" customHeight="1">
      <c r="A13" s="41" t="s">
        <v>11</v>
      </c>
      <c r="B13" s="41">
        <f>[1]BYDEPT!F112</f>
        <v>42626684</v>
      </c>
      <c r="C13" s="41"/>
      <c r="D13" s="27"/>
      <c r="E13" s="42">
        <f>SUM(B13:C13)</f>
        <v>42626684</v>
      </c>
      <c r="F13" s="43">
        <f>[1]BYDEPT!BD112</f>
        <v>42080136</v>
      </c>
      <c r="G13" s="44"/>
      <c r="H13" s="45">
        <f t="shared" si="0"/>
        <v>0.98717826608328252</v>
      </c>
      <c r="I13" s="25">
        <f>E13-F13</f>
        <v>546548</v>
      </c>
      <c r="J13" s="46"/>
    </row>
    <row r="14" spans="1:10" ht="15.95" customHeight="1">
      <c r="A14" s="20" t="s">
        <v>12</v>
      </c>
      <c r="B14" s="20">
        <f>[1]BYDEPT!F113</f>
        <v>522748165</v>
      </c>
      <c r="C14" s="20"/>
      <c r="D14" s="47"/>
      <c r="E14" s="42">
        <f>SUM(B14:C14)</f>
        <v>522748165</v>
      </c>
      <c r="F14" s="43">
        <f>[1]BYDEPT!BD113</f>
        <v>522748165</v>
      </c>
      <c r="G14" s="44"/>
      <c r="H14" s="48">
        <f t="shared" si="0"/>
        <v>1</v>
      </c>
      <c r="I14" s="25">
        <f>E14-F14</f>
        <v>0</v>
      </c>
      <c r="J14" s="26"/>
    </row>
    <row r="15" spans="1:10" ht="15.95" customHeight="1">
      <c r="A15" s="41" t="s">
        <v>13</v>
      </c>
      <c r="B15" s="41">
        <f>[1]BYDEPT!F114</f>
        <v>480</v>
      </c>
      <c r="C15" s="41"/>
      <c r="D15" s="27"/>
      <c r="E15" s="42">
        <f>SUM(B15:C15)</f>
        <v>480</v>
      </c>
      <c r="F15" s="43">
        <f>[1]BYDEPT!BD114</f>
        <v>0</v>
      </c>
      <c r="G15" s="44"/>
      <c r="H15" s="48">
        <f t="shared" si="0"/>
        <v>0</v>
      </c>
      <c r="I15" s="25">
        <f>E15-F15</f>
        <v>480</v>
      </c>
      <c r="J15" s="26"/>
    </row>
    <row r="16" spans="1:10" ht="15.95" hidden="1" customHeight="1">
      <c r="A16" s="41" t="s">
        <v>14</v>
      </c>
      <c r="B16" s="41">
        <f>[1]BYDEPT!F115</f>
        <v>0</v>
      </c>
      <c r="C16" s="41" t="s">
        <v>15</v>
      </c>
      <c r="D16" s="27"/>
      <c r="E16" s="42">
        <f>SUM(B16:C16)</f>
        <v>0</v>
      </c>
      <c r="F16" s="43">
        <f>[1]BYDEPT!BD115</f>
        <v>0</v>
      </c>
      <c r="G16" s="44"/>
      <c r="H16" s="48"/>
      <c r="I16" s="25">
        <f>E16-F16</f>
        <v>0</v>
      </c>
      <c r="J16" s="26"/>
    </row>
    <row r="17" spans="1:10" ht="15.95" customHeight="1">
      <c r="A17" s="41" t="s">
        <v>16</v>
      </c>
      <c r="B17" s="49">
        <f>SUM(B18:B19)</f>
        <v>25127121</v>
      </c>
      <c r="C17" s="49">
        <f>SUM(C18:C19)</f>
        <v>0</v>
      </c>
      <c r="D17" s="50"/>
      <c r="E17" s="51">
        <f>SUM(E18:E19)</f>
        <v>25127121</v>
      </c>
      <c r="F17" s="52">
        <f>SUM(F18:F19)</f>
        <v>4389631</v>
      </c>
      <c r="G17" s="53"/>
      <c r="H17" s="54">
        <f t="shared" si="0"/>
        <v>0.17469693404190637</v>
      </c>
      <c r="I17" s="49">
        <f>SUM(I18:I19)</f>
        <v>20737490</v>
      </c>
      <c r="J17" s="55"/>
    </row>
    <row r="18" spans="1:10" ht="15.95" customHeight="1">
      <c r="A18" s="41" t="s">
        <v>17</v>
      </c>
      <c r="B18" s="41">
        <f>[1]BYDEPT!F117</f>
        <v>13090992</v>
      </c>
      <c r="C18" s="41"/>
      <c r="D18" s="27"/>
      <c r="E18" s="42">
        <f>SUM(B18:C18)</f>
        <v>13090992</v>
      </c>
      <c r="F18" s="43">
        <f>[1]BYDEPT!BD117</f>
        <v>20040</v>
      </c>
      <c r="G18" s="44"/>
      <c r="H18" s="48">
        <f t="shared" si="0"/>
        <v>1.5308236381169585E-3</v>
      </c>
      <c r="I18" s="25">
        <f>E18-F18</f>
        <v>13070952</v>
      </c>
      <c r="J18" s="26"/>
    </row>
    <row r="19" spans="1:10" ht="15.95" customHeight="1">
      <c r="A19" s="41" t="s">
        <v>18</v>
      </c>
      <c r="B19" s="41">
        <f>[1]BYDEPT!F118</f>
        <v>12036129</v>
      </c>
      <c r="C19" s="41"/>
      <c r="D19" s="27"/>
      <c r="E19" s="42">
        <f>SUM(B19:C19)</f>
        <v>12036129</v>
      </c>
      <c r="F19" s="43">
        <f>[1]BYDEPT!BD118</f>
        <v>4369591</v>
      </c>
      <c r="G19" s="44"/>
      <c r="H19" s="48">
        <f t="shared" si="0"/>
        <v>0.36303956197212578</v>
      </c>
      <c r="I19" s="25">
        <f>E19-F19</f>
        <v>7666538</v>
      </c>
      <c r="J19" s="26"/>
    </row>
    <row r="20" spans="1:10" ht="15.95" customHeight="1">
      <c r="A20" s="41" t="s">
        <v>19</v>
      </c>
      <c r="B20" s="41">
        <f>[1]BYDEPT!F119</f>
        <v>16800000</v>
      </c>
      <c r="C20" s="41"/>
      <c r="D20" s="27"/>
      <c r="E20" s="42">
        <f>SUM(B20:C20)</f>
        <v>16800000</v>
      </c>
      <c r="F20" s="43">
        <f>[1]BYDEPT!BD119</f>
        <v>0</v>
      </c>
      <c r="G20" s="44"/>
      <c r="H20" s="48">
        <f t="shared" si="0"/>
        <v>0</v>
      </c>
      <c r="I20" s="25">
        <f>E20-F20</f>
        <v>16800000</v>
      </c>
      <c r="J20" s="26"/>
    </row>
    <row r="21" spans="1:10" ht="15.95" customHeight="1">
      <c r="A21" s="41" t="s">
        <v>20</v>
      </c>
      <c r="B21" s="41">
        <f>[1]BYDEPT!F120</f>
        <v>354010000</v>
      </c>
      <c r="C21" s="41"/>
      <c r="D21" s="27"/>
      <c r="E21" s="42">
        <f>SUM(B21:C21)</f>
        <v>354010000</v>
      </c>
      <c r="F21" s="43">
        <f>[1]BYDEPT!BD120</f>
        <v>354010000</v>
      </c>
      <c r="G21" s="44"/>
      <c r="H21" s="48">
        <f>F21/E21</f>
        <v>1</v>
      </c>
      <c r="I21" s="25">
        <f>E21-F21</f>
        <v>0</v>
      </c>
      <c r="J21" s="26"/>
    </row>
    <row r="22" spans="1:10" ht="15.95" customHeight="1">
      <c r="A22" s="20" t="s">
        <v>21</v>
      </c>
      <c r="B22" s="20">
        <f>[1]GAAAO!F301</f>
        <v>19500000</v>
      </c>
      <c r="C22" s="20"/>
      <c r="D22" s="47"/>
      <c r="E22" s="42">
        <f>SUM(B22:C22)</f>
        <v>19500000</v>
      </c>
      <c r="F22" s="43">
        <f>[1]BYDEPT!BD121</f>
        <v>1803512</v>
      </c>
      <c r="G22" s="44"/>
      <c r="H22" s="48">
        <f t="shared" si="0"/>
        <v>9.2487794871794871E-2</v>
      </c>
      <c r="I22" s="25">
        <f>E22-F22</f>
        <v>17696488</v>
      </c>
      <c r="J22" s="26"/>
    </row>
    <row r="23" spans="1:10" ht="15.95" customHeight="1">
      <c r="A23" s="41"/>
      <c r="B23" s="41"/>
      <c r="C23" s="41"/>
      <c r="D23" s="27"/>
      <c r="E23" s="42"/>
      <c r="F23" s="43"/>
      <c r="G23" s="44"/>
      <c r="H23" s="48"/>
      <c r="I23" s="41"/>
      <c r="J23" s="55"/>
    </row>
    <row r="24" spans="1:10" s="61" customFormat="1" ht="15.95" customHeight="1">
      <c r="A24" s="56" t="s">
        <v>22</v>
      </c>
      <c r="B24" s="57">
        <f>B12+B8</f>
        <v>3767000000</v>
      </c>
      <c r="C24" s="56">
        <f>C12+C8</f>
        <v>0</v>
      </c>
      <c r="D24" s="58"/>
      <c r="E24" s="57">
        <f>E12+E8</f>
        <v>3767000000</v>
      </c>
      <c r="F24" s="56">
        <f>F12+F8</f>
        <v>3035450321</v>
      </c>
      <c r="G24" s="59"/>
      <c r="H24" s="60">
        <f>F24/E24</f>
        <v>0.80580045686222457</v>
      </c>
      <c r="I24" s="56">
        <f>I12+I8</f>
        <v>731549679</v>
      </c>
      <c r="J24" s="40"/>
    </row>
    <row r="25" spans="1:10" ht="15.95" customHeight="1">
      <c r="A25" s="43"/>
      <c r="B25" s="43"/>
      <c r="C25" s="43"/>
      <c r="E25" s="42"/>
      <c r="F25" s="43"/>
      <c r="G25" s="44"/>
      <c r="H25" s="48"/>
      <c r="I25" s="41"/>
      <c r="J25" s="55"/>
    </row>
    <row r="26" spans="1:10" ht="15.95" customHeight="1">
      <c r="A26" s="56" t="s">
        <v>23</v>
      </c>
      <c r="B26" s="57">
        <f>B27+B31+B33</f>
        <v>0</v>
      </c>
      <c r="C26" s="56">
        <f>C27+C31+C33</f>
        <v>0</v>
      </c>
      <c r="D26" s="58"/>
      <c r="E26" s="57">
        <f>E27+E31+E33</f>
        <v>0</v>
      </c>
      <c r="F26" s="56">
        <f>F27+F31+F33</f>
        <v>127413</v>
      </c>
      <c r="G26" s="59" t="s">
        <v>24</v>
      </c>
      <c r="H26" s="60"/>
      <c r="I26" s="56">
        <f>I27+I31+I33</f>
        <v>-127413</v>
      </c>
      <c r="J26" s="40"/>
    </row>
    <row r="27" spans="1:10" ht="15.95" customHeight="1">
      <c r="A27" s="63" t="s">
        <v>25</v>
      </c>
      <c r="B27" s="35">
        <f>SUM(B28:B29)</f>
        <v>0</v>
      </c>
      <c r="C27" s="36">
        <f>SUM(C28:C29)</f>
        <v>0</v>
      </c>
      <c r="D27" s="37"/>
      <c r="E27" s="35">
        <f>SUM(E28:E29)</f>
        <v>0</v>
      </c>
      <c r="F27" s="36">
        <f>SUM(F28:F29)</f>
        <v>42746</v>
      </c>
      <c r="G27" s="64"/>
      <c r="H27" s="39"/>
      <c r="I27" s="36">
        <f>SUM(I28:I29)</f>
        <v>-42746</v>
      </c>
      <c r="J27" s="40"/>
    </row>
    <row r="28" spans="1:10" ht="15.95" customHeight="1">
      <c r="A28" s="20" t="s">
        <v>26</v>
      </c>
      <c r="B28" s="65"/>
      <c r="C28" s="65"/>
      <c r="D28" s="66"/>
      <c r="E28" s="67">
        <f>SUM(B28:C28)</f>
        <v>0</v>
      </c>
      <c r="F28" s="28">
        <f>[1]BYDEPT!BD127</f>
        <v>42746</v>
      </c>
      <c r="G28" s="68"/>
      <c r="H28" s="48"/>
      <c r="I28" s="25">
        <f>E28-F28</f>
        <v>-42746</v>
      </c>
      <c r="J28" s="26"/>
    </row>
    <row r="29" spans="1:10" ht="15.95" hidden="1" customHeight="1">
      <c r="A29" s="28" t="s">
        <v>27</v>
      </c>
      <c r="B29" s="69"/>
      <c r="C29" s="69"/>
      <c r="D29" s="70"/>
      <c r="E29" s="67">
        <f>SUM(B29:C29)</f>
        <v>0</v>
      </c>
      <c r="F29" s="28">
        <f>[1]BYDEPT!BD216</f>
        <v>0</v>
      </c>
      <c r="G29" s="68"/>
      <c r="H29" s="48"/>
      <c r="I29" s="25">
        <f>E29-F29</f>
        <v>0</v>
      </c>
      <c r="J29" s="26"/>
    </row>
    <row r="30" spans="1:10" ht="10.5" hidden="1" customHeight="1">
      <c r="A30" s="28"/>
      <c r="B30" s="28"/>
      <c r="C30" s="28"/>
      <c r="D30" s="71"/>
      <c r="E30" s="72"/>
      <c r="F30" s="28"/>
      <c r="G30" s="68"/>
      <c r="H30" s="48"/>
      <c r="I30" s="41"/>
      <c r="J30" s="55"/>
    </row>
    <row r="31" spans="1:10" s="61" customFormat="1" ht="15.95" hidden="1" customHeight="1">
      <c r="A31" s="63" t="s">
        <v>28</v>
      </c>
      <c r="B31" s="63"/>
      <c r="C31" s="63"/>
      <c r="D31" s="73"/>
      <c r="E31" s="74">
        <f>SUM(B31:C31)</f>
        <v>0</v>
      </c>
      <c r="F31" s="34">
        <f>[1]BYDEPT!BD230</f>
        <v>0</v>
      </c>
      <c r="G31" s="75"/>
      <c r="H31" s="76"/>
      <c r="I31" s="32">
        <f>E31-F31</f>
        <v>0</v>
      </c>
      <c r="J31" s="18"/>
    </row>
    <row r="32" spans="1:10" ht="15.95" customHeight="1">
      <c r="A32" s="41"/>
      <c r="B32" s="41"/>
      <c r="C32" s="41"/>
      <c r="D32" s="27"/>
      <c r="E32" s="67"/>
      <c r="F32" s="41"/>
      <c r="G32" s="75"/>
      <c r="H32" s="77"/>
      <c r="I32" s="41"/>
      <c r="J32" s="55"/>
    </row>
    <row r="33" spans="1:10" ht="15.95" customHeight="1">
      <c r="A33" s="63" t="s">
        <v>29</v>
      </c>
      <c r="B33" s="78">
        <f>SUM(B34:B45)</f>
        <v>0</v>
      </c>
      <c r="C33" s="79">
        <f>SUM(C34:C45)</f>
        <v>0</v>
      </c>
      <c r="D33" s="80"/>
      <c r="E33" s="78">
        <f>SUM(E34:E45)</f>
        <v>0</v>
      </c>
      <c r="F33" s="79">
        <f>SUM(F34:F45)</f>
        <v>84667</v>
      </c>
      <c r="G33" s="81"/>
      <c r="H33" s="82"/>
      <c r="I33" s="36">
        <f>SUM(I34:I45)</f>
        <v>-84667</v>
      </c>
      <c r="J33" s="40"/>
    </row>
    <row r="34" spans="1:10" ht="15.95" hidden="1" customHeight="1">
      <c r="A34" s="20" t="s">
        <v>30</v>
      </c>
      <c r="B34" s="20"/>
      <c r="C34" s="20"/>
      <c r="D34" s="47"/>
      <c r="E34" s="72"/>
      <c r="F34" s="28">
        <f>[1]BYDEPT!BD233</f>
        <v>0</v>
      </c>
      <c r="G34" s="71"/>
      <c r="H34" s="83"/>
      <c r="I34" s="25">
        <f t="shared" ref="I34:I44" si="1">E34-F34</f>
        <v>0</v>
      </c>
      <c r="J34" s="26"/>
    </row>
    <row r="35" spans="1:10" ht="15.95" customHeight="1">
      <c r="A35" s="20" t="s">
        <v>31</v>
      </c>
      <c r="B35" s="20"/>
      <c r="C35" s="20"/>
      <c r="D35" s="47"/>
      <c r="E35" s="72">
        <f t="shared" ref="E35:E44" si="2">SUM(B35:C35)</f>
        <v>0</v>
      </c>
      <c r="F35" s="28">
        <f>[1]BYDEPT!BD234</f>
        <v>84667</v>
      </c>
      <c r="G35" s="71"/>
      <c r="H35" s="48"/>
      <c r="I35" s="25">
        <f t="shared" si="1"/>
        <v>-84667</v>
      </c>
      <c r="J35" s="26"/>
    </row>
    <row r="36" spans="1:10" ht="15.95" hidden="1" customHeight="1">
      <c r="A36" s="20" t="s">
        <v>32</v>
      </c>
      <c r="B36" s="20"/>
      <c r="C36" s="20"/>
      <c r="D36" s="47"/>
      <c r="E36" s="72">
        <f t="shared" si="2"/>
        <v>0</v>
      </c>
      <c r="F36" s="28">
        <f>[1]BYDEPT!BD235</f>
        <v>0</v>
      </c>
      <c r="G36" s="71"/>
      <c r="H36" s="48"/>
      <c r="I36" s="25">
        <f t="shared" si="1"/>
        <v>0</v>
      </c>
      <c r="J36" s="26"/>
    </row>
    <row r="37" spans="1:10" ht="15.95" hidden="1" customHeight="1">
      <c r="A37" s="41" t="s">
        <v>33</v>
      </c>
      <c r="B37" s="41"/>
      <c r="C37" s="41"/>
      <c r="D37" s="27"/>
      <c r="E37" s="72">
        <f t="shared" si="2"/>
        <v>0</v>
      </c>
      <c r="F37" s="28">
        <f>[1]BYDEPT!BD236</f>
        <v>0</v>
      </c>
      <c r="G37" s="71"/>
      <c r="H37" s="48"/>
      <c r="I37" s="25">
        <f t="shared" si="1"/>
        <v>0</v>
      </c>
      <c r="J37" s="26"/>
    </row>
    <row r="38" spans="1:10" ht="15.95" hidden="1" customHeight="1">
      <c r="A38" s="20" t="s">
        <v>34</v>
      </c>
      <c r="B38" s="20"/>
      <c r="C38" s="20"/>
      <c r="D38" s="47"/>
      <c r="E38" s="72">
        <f t="shared" si="2"/>
        <v>0</v>
      </c>
      <c r="F38" s="28">
        <f>[1]BYDEPT!BD237</f>
        <v>0</v>
      </c>
      <c r="G38" s="71"/>
      <c r="H38" s="48"/>
      <c r="I38" s="25">
        <f t="shared" si="1"/>
        <v>0</v>
      </c>
      <c r="J38" s="26"/>
    </row>
    <row r="39" spans="1:10" ht="15.95" hidden="1" customHeight="1">
      <c r="A39" s="84" t="s">
        <v>35</v>
      </c>
      <c r="B39" s="55"/>
      <c r="C39" s="41"/>
      <c r="D39" s="55"/>
      <c r="E39" s="72">
        <f t="shared" si="2"/>
        <v>0</v>
      </c>
      <c r="F39" s="28">
        <f>[1]BYDEPT!BD238</f>
        <v>0</v>
      </c>
      <c r="G39" s="71"/>
      <c r="H39" s="48"/>
      <c r="I39" s="25">
        <f t="shared" si="1"/>
        <v>0</v>
      </c>
      <c r="J39" s="26"/>
    </row>
    <row r="40" spans="1:10" ht="15.95" hidden="1" customHeight="1">
      <c r="A40" s="41" t="s">
        <v>36</v>
      </c>
      <c r="B40" s="20"/>
      <c r="C40" s="20"/>
      <c r="D40" s="47"/>
      <c r="E40" s="72">
        <f t="shared" si="2"/>
        <v>0</v>
      </c>
      <c r="F40" s="28">
        <f>[1]BYDEPT!BD239</f>
        <v>0</v>
      </c>
      <c r="G40" s="71"/>
      <c r="H40" s="48"/>
      <c r="I40" s="25">
        <f t="shared" si="1"/>
        <v>0</v>
      </c>
      <c r="J40" s="26"/>
    </row>
    <row r="41" spans="1:10" ht="15.95" hidden="1" customHeight="1">
      <c r="A41" s="20" t="s">
        <v>37</v>
      </c>
      <c r="B41" s="20"/>
      <c r="C41" s="20"/>
      <c r="D41" s="47"/>
      <c r="E41" s="72">
        <f t="shared" si="2"/>
        <v>0</v>
      </c>
      <c r="F41" s="28">
        <f>[1]BYDEPT!BD240</f>
        <v>0</v>
      </c>
      <c r="G41" s="71"/>
      <c r="H41" s="48"/>
      <c r="I41" s="25">
        <f t="shared" si="1"/>
        <v>0</v>
      </c>
      <c r="J41" s="26"/>
    </row>
    <row r="42" spans="1:10" ht="15.95" hidden="1" customHeight="1">
      <c r="A42" s="20" t="s">
        <v>38</v>
      </c>
      <c r="B42" s="20"/>
      <c r="C42" s="20"/>
      <c r="D42" s="47"/>
      <c r="E42" s="72">
        <f t="shared" si="2"/>
        <v>0</v>
      </c>
      <c r="F42" s="28">
        <f>[1]BYDEPT!BD241</f>
        <v>0</v>
      </c>
      <c r="G42" s="71"/>
      <c r="H42" s="48"/>
      <c r="I42" s="25">
        <f t="shared" si="1"/>
        <v>0</v>
      </c>
      <c r="J42" s="26"/>
    </row>
    <row r="43" spans="1:10" ht="15.95" hidden="1" customHeight="1">
      <c r="A43" s="20" t="s">
        <v>39</v>
      </c>
      <c r="B43" s="20"/>
      <c r="C43" s="20"/>
      <c r="D43" s="47"/>
      <c r="E43" s="72">
        <f t="shared" si="2"/>
        <v>0</v>
      </c>
      <c r="F43" s="28">
        <f>[1]BYDEPT!BD242</f>
        <v>0</v>
      </c>
      <c r="G43" s="71"/>
      <c r="H43" s="48"/>
      <c r="I43" s="25">
        <f t="shared" si="1"/>
        <v>0</v>
      </c>
      <c r="J43" s="26"/>
    </row>
    <row r="44" spans="1:10" ht="15.95" hidden="1" customHeight="1">
      <c r="A44" s="20"/>
      <c r="B44" s="20"/>
      <c r="C44" s="20"/>
      <c r="D44" s="47"/>
      <c r="E44" s="72">
        <f t="shared" si="2"/>
        <v>0</v>
      </c>
      <c r="F44" s="28"/>
      <c r="G44" s="71"/>
      <c r="H44" s="48"/>
      <c r="I44" s="25">
        <f t="shared" si="1"/>
        <v>0</v>
      </c>
      <c r="J44" s="26"/>
    </row>
    <row r="45" spans="1:10" ht="15.95" hidden="1" customHeight="1">
      <c r="A45" s="20"/>
      <c r="B45" s="20"/>
      <c r="C45" s="20"/>
      <c r="D45" s="47"/>
      <c r="E45" s="85"/>
      <c r="F45" s="86"/>
      <c r="G45" s="47"/>
      <c r="H45" s="77"/>
      <c r="I45" s="25"/>
      <c r="J45" s="26"/>
    </row>
    <row r="46" spans="1:10" ht="21" customHeight="1" thickBot="1">
      <c r="A46" s="87" t="s">
        <v>40</v>
      </c>
      <c r="B46" s="88">
        <f>B26+B24</f>
        <v>3767000000</v>
      </c>
      <c r="C46" s="87">
        <f>C26+C24</f>
        <v>0</v>
      </c>
      <c r="D46" s="89"/>
      <c r="E46" s="88">
        <f>E26+E24</f>
        <v>3767000000</v>
      </c>
      <c r="F46" s="452">
        <f>F26+F24</f>
        <v>3035577734</v>
      </c>
      <c r="G46" s="90"/>
      <c r="H46" s="91">
        <f>F46/E46</f>
        <v>0.80583428032917437</v>
      </c>
      <c r="I46" s="87">
        <f>I26+I24</f>
        <v>731422266</v>
      </c>
      <c r="J46" s="89"/>
    </row>
    <row r="47" spans="1:10" ht="15" customHeight="1" thickTop="1">
      <c r="A47" s="441" t="s">
        <v>41</v>
      </c>
      <c r="B47" s="442"/>
      <c r="C47" s="442"/>
      <c r="D47" s="442"/>
      <c r="E47" s="442"/>
      <c r="F47" s="443"/>
      <c r="G47" s="442"/>
      <c r="H47" s="442"/>
      <c r="I47" s="444"/>
      <c r="J47" s="446"/>
    </row>
    <row r="48" spans="1:10" ht="15" hidden="1" customHeight="1">
      <c r="A48" s="92" t="s">
        <v>42</v>
      </c>
      <c r="B48" s="93"/>
      <c r="C48" s="93"/>
      <c r="D48" s="93"/>
      <c r="E48" s="93"/>
      <c r="F48" s="94"/>
      <c r="G48" s="93"/>
      <c r="H48" s="93"/>
      <c r="I48" s="95"/>
      <c r="J48" s="447"/>
    </row>
    <row r="49" spans="1:10" ht="15" customHeight="1">
      <c r="A49" s="455" t="s">
        <v>43</v>
      </c>
      <c r="B49" s="455"/>
      <c r="C49" s="455"/>
      <c r="D49" s="455"/>
      <c r="E49" s="455"/>
      <c r="F49" s="455"/>
      <c r="G49" s="455"/>
      <c r="H49" s="455"/>
      <c r="I49" s="455"/>
      <c r="J49" s="456"/>
    </row>
    <row r="50" spans="1:10" ht="15" customHeight="1">
      <c r="A50" s="450" t="s">
        <v>371</v>
      </c>
      <c r="B50" s="27"/>
      <c r="C50" s="27"/>
      <c r="D50" s="27"/>
      <c r="E50" s="27"/>
      <c r="F50" s="27"/>
      <c r="G50" s="27"/>
      <c r="H50" s="96"/>
      <c r="I50" s="27"/>
      <c r="J50" s="55"/>
    </row>
    <row r="51" spans="1:10" ht="15" customHeight="1">
      <c r="A51" s="451" t="s">
        <v>372</v>
      </c>
      <c r="B51" s="50"/>
      <c r="C51" s="50"/>
      <c r="D51" s="50"/>
      <c r="E51" s="50"/>
      <c r="F51" s="50"/>
      <c r="G51" s="50"/>
      <c r="H51" s="445"/>
      <c r="I51" s="50"/>
      <c r="J51" s="448"/>
    </row>
    <row r="52" spans="1:10" ht="15" customHeight="1">
      <c r="A52" s="27"/>
      <c r="B52" s="27"/>
      <c r="C52" s="27"/>
      <c r="D52" s="27"/>
      <c r="E52" s="27"/>
      <c r="F52" s="27"/>
      <c r="G52" s="27"/>
      <c r="H52" s="96"/>
      <c r="I52" s="27"/>
      <c r="J52" s="27"/>
    </row>
    <row r="53" spans="1:10" ht="15" customHeight="1">
      <c r="A53" s="27"/>
      <c r="B53" s="27"/>
      <c r="C53" s="27"/>
      <c r="D53" s="27"/>
      <c r="E53" s="27"/>
      <c r="F53" s="27"/>
      <c r="G53" s="27"/>
      <c r="H53" s="96"/>
      <c r="I53" s="27"/>
      <c r="J53" s="27"/>
    </row>
    <row r="54" spans="1:10" ht="15" customHeight="1">
      <c r="A54" s="27"/>
      <c r="B54" s="27"/>
      <c r="C54" s="27"/>
      <c r="D54" s="27"/>
      <c r="E54" s="27"/>
      <c r="F54" s="27"/>
      <c r="G54" s="27"/>
      <c r="H54" s="96"/>
      <c r="I54" s="27"/>
      <c r="J54" s="27"/>
    </row>
    <row r="55" spans="1:10" ht="15" customHeight="1">
      <c r="A55" s="27"/>
      <c r="B55" s="27"/>
      <c r="C55" s="27"/>
      <c r="D55" s="27"/>
      <c r="E55" s="27"/>
      <c r="F55" s="27"/>
      <c r="G55" s="27"/>
      <c r="H55" s="96"/>
      <c r="I55" s="27"/>
      <c r="J55" s="27"/>
    </row>
    <row r="56" spans="1:10" ht="15" customHeight="1">
      <c r="A56" s="27"/>
      <c r="B56" s="27"/>
      <c r="C56" s="27"/>
      <c r="D56" s="27"/>
      <c r="E56" s="27"/>
      <c r="F56" s="27"/>
      <c r="G56" s="27"/>
      <c r="H56" s="96"/>
      <c r="I56" s="27"/>
      <c r="J56" s="27"/>
    </row>
    <row r="57" spans="1:10" ht="15" customHeight="1">
      <c r="A57" s="27"/>
      <c r="B57" s="27"/>
      <c r="C57" s="27"/>
      <c r="D57" s="27"/>
      <c r="E57" s="27"/>
      <c r="F57" s="27"/>
      <c r="G57" s="27"/>
      <c r="H57" s="96"/>
      <c r="I57" s="27"/>
      <c r="J57" s="27"/>
    </row>
    <row r="58" spans="1:10" ht="15" customHeight="1">
      <c r="A58" s="27"/>
      <c r="B58" s="27"/>
      <c r="C58" s="27"/>
      <c r="D58" s="27"/>
      <c r="E58" s="27"/>
      <c r="F58" s="27"/>
      <c r="G58" s="27"/>
      <c r="H58" s="96"/>
      <c r="I58" s="27"/>
      <c r="J58" s="27"/>
    </row>
    <row r="59" spans="1:10" ht="15" customHeight="1">
      <c r="A59" s="27"/>
      <c r="B59" s="27"/>
      <c r="C59" s="27"/>
      <c r="D59" s="27"/>
      <c r="E59" s="27"/>
      <c r="F59" s="27"/>
      <c r="G59" s="27"/>
      <c r="H59" s="96"/>
      <c r="I59" s="27"/>
      <c r="J59" s="27"/>
    </row>
    <row r="60" spans="1:10" ht="15" customHeight="1">
      <c r="A60" s="27"/>
      <c r="B60" s="27"/>
      <c r="C60" s="27"/>
      <c r="D60" s="27"/>
      <c r="E60" s="27"/>
      <c r="F60" s="27"/>
      <c r="G60" s="27"/>
      <c r="H60" s="96"/>
      <c r="I60" s="27"/>
      <c r="J60" s="27"/>
    </row>
    <row r="61" spans="1:10" ht="15" customHeight="1">
      <c r="A61" s="27"/>
      <c r="B61" s="27"/>
      <c r="C61" s="27"/>
      <c r="D61" s="27"/>
      <c r="E61" s="27"/>
      <c r="F61" s="27"/>
      <c r="G61" s="27"/>
      <c r="H61" s="96"/>
      <c r="I61" s="27"/>
      <c r="J61" s="27"/>
    </row>
    <row r="62" spans="1:10" ht="15" customHeight="1">
      <c r="A62" s="27"/>
      <c r="B62" s="27"/>
      <c r="C62" s="27"/>
      <c r="D62" s="27"/>
      <c r="E62" s="27"/>
      <c r="F62" s="27"/>
      <c r="G62" s="27"/>
      <c r="H62" s="96"/>
      <c r="I62" s="27"/>
      <c r="J62" s="27"/>
    </row>
    <row r="63" spans="1:10" ht="15" customHeight="1">
      <c r="A63" s="27"/>
      <c r="B63" s="27"/>
      <c r="C63" s="27"/>
      <c r="D63" s="27"/>
      <c r="E63" s="27"/>
      <c r="F63" s="27"/>
      <c r="G63" s="27"/>
      <c r="H63" s="96"/>
      <c r="I63" s="27"/>
      <c r="J63" s="27"/>
    </row>
    <row r="64" spans="1:10" ht="15" customHeight="1">
      <c r="A64" s="27"/>
      <c r="B64" s="27"/>
      <c r="C64" s="27"/>
      <c r="D64" s="27"/>
      <c r="E64" s="27"/>
      <c r="F64" s="27"/>
      <c r="G64" s="27"/>
      <c r="H64" s="96"/>
      <c r="I64" s="27"/>
      <c r="J64" s="27"/>
    </row>
    <row r="65" spans="1:10" ht="15" customHeight="1">
      <c r="A65" s="27"/>
      <c r="B65" s="27"/>
      <c r="C65" s="27"/>
      <c r="D65" s="27"/>
      <c r="E65" s="27"/>
      <c r="F65" s="27"/>
      <c r="G65" s="27"/>
      <c r="H65" s="96"/>
      <c r="I65" s="27"/>
      <c r="J65" s="27"/>
    </row>
    <row r="66" spans="1:10" ht="15" customHeight="1">
      <c r="A66" s="27"/>
      <c r="B66" s="27"/>
      <c r="C66" s="27"/>
      <c r="D66" s="27"/>
      <c r="E66" s="27"/>
      <c r="F66" s="27"/>
      <c r="G66" s="27"/>
      <c r="H66" s="96"/>
      <c r="I66" s="27"/>
      <c r="J66" s="27"/>
    </row>
    <row r="67" spans="1:10" ht="15" customHeight="1">
      <c r="A67" s="27"/>
      <c r="B67" s="27"/>
      <c r="C67" s="27"/>
      <c r="D67" s="27"/>
      <c r="E67" s="27"/>
      <c r="F67" s="27"/>
      <c r="G67" s="27"/>
      <c r="H67" s="96"/>
      <c r="I67" s="27"/>
      <c r="J67" s="27"/>
    </row>
    <row r="68" spans="1:10" ht="15" customHeight="1">
      <c r="A68" s="27"/>
      <c r="B68" s="27"/>
      <c r="C68" s="27"/>
      <c r="D68" s="27"/>
      <c r="E68" s="27"/>
      <c r="F68" s="27"/>
      <c r="G68" s="27"/>
      <c r="H68" s="96"/>
      <c r="I68" s="27"/>
      <c r="J68" s="27"/>
    </row>
    <row r="69" spans="1:10" ht="15" customHeight="1">
      <c r="A69" s="27"/>
      <c r="B69" s="27"/>
      <c r="C69" s="27"/>
      <c r="D69" s="27"/>
      <c r="E69" s="27"/>
      <c r="F69" s="27"/>
      <c r="G69" s="27"/>
      <c r="H69" s="96"/>
      <c r="I69" s="27"/>
      <c r="J69" s="27"/>
    </row>
    <row r="70" spans="1:10" ht="15" customHeight="1">
      <c r="A70" s="27"/>
      <c r="B70" s="27"/>
      <c r="C70" s="27"/>
      <c r="D70" s="27"/>
      <c r="E70" s="27"/>
      <c r="F70" s="27"/>
      <c r="G70" s="27"/>
      <c r="H70" s="96"/>
      <c r="I70" s="27"/>
      <c r="J70" s="27"/>
    </row>
    <row r="71" spans="1:10" ht="15" customHeight="1">
      <c r="A71" s="27"/>
      <c r="B71" s="27"/>
      <c r="C71" s="27"/>
      <c r="D71" s="27"/>
      <c r="E71" s="27"/>
      <c r="F71" s="27"/>
      <c r="G71" s="27"/>
      <c r="H71" s="96"/>
      <c r="I71" s="27"/>
      <c r="J71" s="27"/>
    </row>
    <row r="72" spans="1:10" ht="15" customHeight="1">
      <c r="A72" s="27"/>
      <c r="B72" s="27"/>
      <c r="C72" s="27"/>
      <c r="D72" s="27"/>
      <c r="E72" s="27"/>
      <c r="F72" s="27"/>
      <c r="G72" s="27"/>
      <c r="H72" s="96"/>
      <c r="I72" s="27"/>
      <c r="J72" s="27"/>
    </row>
    <row r="73" spans="1:10" ht="15" customHeight="1">
      <c r="A73" s="27"/>
      <c r="B73" s="27"/>
      <c r="C73" s="27"/>
      <c r="D73" s="27"/>
      <c r="E73" s="27"/>
      <c r="F73" s="27"/>
      <c r="G73" s="27"/>
      <c r="H73" s="96"/>
      <c r="I73" s="27"/>
      <c r="J73" s="27"/>
    </row>
    <row r="74" spans="1:10" ht="15" customHeight="1">
      <c r="A74" s="27"/>
      <c r="B74" s="27"/>
      <c r="C74" s="27"/>
      <c r="D74" s="27"/>
      <c r="E74" s="27"/>
      <c r="F74" s="27"/>
      <c r="G74" s="27"/>
      <c r="H74" s="96"/>
      <c r="I74" s="27"/>
      <c r="J74" s="27"/>
    </row>
    <row r="75" spans="1:10" ht="15" customHeight="1">
      <c r="A75" s="27"/>
      <c r="B75" s="27"/>
      <c r="C75" s="27"/>
      <c r="D75" s="27"/>
      <c r="E75" s="27"/>
      <c r="F75" s="27"/>
      <c r="G75" s="27"/>
      <c r="H75" s="96"/>
      <c r="I75" s="27"/>
      <c r="J75" s="27"/>
    </row>
    <row r="76" spans="1:10" ht="15" customHeight="1">
      <c r="A76" s="27"/>
      <c r="B76" s="27"/>
      <c r="C76" s="27"/>
      <c r="D76" s="27"/>
      <c r="E76" s="27"/>
      <c r="F76" s="27"/>
      <c r="G76" s="27"/>
      <c r="H76" s="96"/>
      <c r="I76" s="27"/>
      <c r="J76" s="27"/>
    </row>
    <row r="77" spans="1:10" ht="15" customHeight="1">
      <c r="A77" s="27"/>
      <c r="B77" s="27"/>
      <c r="C77" s="27"/>
      <c r="D77" s="27"/>
      <c r="E77" s="27"/>
      <c r="F77" s="27"/>
      <c r="G77" s="27"/>
      <c r="H77" s="96"/>
      <c r="I77" s="27"/>
      <c r="J77" s="27"/>
    </row>
    <row r="78" spans="1:10" ht="15" customHeight="1">
      <c r="A78" s="27"/>
      <c r="B78" s="27"/>
      <c r="C78" s="27"/>
      <c r="D78" s="27"/>
      <c r="E78" s="27"/>
      <c r="F78" s="27"/>
      <c r="G78" s="27"/>
      <c r="H78" s="96"/>
      <c r="I78" s="27"/>
      <c r="J78" s="27"/>
    </row>
    <row r="79" spans="1:10" ht="15" customHeight="1">
      <c r="A79" s="27"/>
      <c r="B79" s="27"/>
      <c r="C79" s="27"/>
      <c r="D79" s="27"/>
      <c r="E79" s="27"/>
      <c r="F79" s="27"/>
      <c r="G79" s="27"/>
      <c r="H79" s="96"/>
      <c r="I79" s="27"/>
      <c r="J79" s="27"/>
    </row>
    <row r="80" spans="1:10" ht="15" customHeight="1">
      <c r="A80" s="27"/>
      <c r="B80" s="27"/>
      <c r="C80" s="27"/>
      <c r="D80" s="27"/>
      <c r="E80" s="27"/>
      <c r="F80" s="27"/>
      <c r="G80" s="27"/>
      <c r="H80" s="96"/>
      <c r="I80" s="27"/>
      <c r="J80" s="27"/>
    </row>
    <row r="81" spans="1:10" ht="15" customHeight="1">
      <c r="A81" s="27"/>
      <c r="B81" s="27"/>
      <c r="C81" s="27"/>
      <c r="D81" s="27"/>
      <c r="E81" s="27"/>
      <c r="F81" s="27"/>
      <c r="G81" s="27"/>
      <c r="H81" s="96"/>
      <c r="I81" s="27"/>
      <c r="J81" s="27"/>
    </row>
    <row r="82" spans="1:10" ht="15" customHeight="1">
      <c r="A82" s="27"/>
      <c r="B82" s="27"/>
      <c r="C82" s="27"/>
      <c r="D82" s="27"/>
      <c r="E82" s="27"/>
      <c r="F82" s="27"/>
      <c r="G82" s="27"/>
      <c r="H82" s="96"/>
      <c r="I82" s="27"/>
      <c r="J82" s="27"/>
    </row>
    <row r="83" spans="1:10" ht="15" customHeight="1">
      <c r="A83" s="27"/>
      <c r="B83" s="27"/>
      <c r="C83" s="27"/>
      <c r="D83" s="27"/>
      <c r="E83" s="27"/>
      <c r="F83" s="27"/>
      <c r="G83" s="27"/>
      <c r="H83" s="96"/>
      <c r="I83" s="27"/>
      <c r="J83" s="27"/>
    </row>
    <row r="84" spans="1:10" ht="15" customHeight="1">
      <c r="A84" s="27"/>
      <c r="B84" s="27"/>
      <c r="C84" s="27"/>
      <c r="D84" s="27"/>
      <c r="E84" s="27"/>
      <c r="F84" s="27"/>
      <c r="G84" s="27"/>
      <c r="H84" s="96"/>
      <c r="I84" s="27"/>
      <c r="J84" s="27"/>
    </row>
    <row r="85" spans="1:10" ht="15" customHeight="1">
      <c r="A85" s="27"/>
      <c r="B85" s="27"/>
      <c r="C85" s="27"/>
      <c r="D85" s="27"/>
      <c r="E85" s="27"/>
      <c r="F85" s="27"/>
      <c r="G85" s="27"/>
      <c r="H85" s="96"/>
      <c r="I85" s="27"/>
      <c r="J85" s="27"/>
    </row>
    <row r="86" spans="1:10" ht="15" customHeight="1">
      <c r="A86" s="27"/>
      <c r="B86" s="27"/>
      <c r="C86" s="27"/>
      <c r="D86" s="27"/>
      <c r="E86" s="27"/>
      <c r="F86" s="27"/>
      <c r="G86" s="27"/>
      <c r="H86" s="96"/>
      <c r="I86" s="27"/>
      <c r="J86" s="27"/>
    </row>
    <row r="87" spans="1:10" ht="15" customHeight="1">
      <c r="A87" s="27"/>
      <c r="B87" s="27"/>
      <c r="C87" s="27"/>
      <c r="D87" s="27"/>
      <c r="E87" s="27"/>
      <c r="F87" s="27"/>
      <c r="G87" s="27"/>
      <c r="H87" s="96"/>
      <c r="I87" s="27"/>
      <c r="J87" s="27"/>
    </row>
    <row r="88" spans="1:10" ht="15" customHeight="1">
      <c r="A88" s="27"/>
      <c r="B88" s="27"/>
      <c r="C88" s="27"/>
      <c r="D88" s="27"/>
      <c r="E88" s="27"/>
      <c r="F88" s="27"/>
      <c r="G88" s="27"/>
      <c r="H88" s="96"/>
      <c r="I88" s="27"/>
      <c r="J88" s="27"/>
    </row>
    <row r="89" spans="1:10" ht="15" customHeight="1">
      <c r="A89" s="27"/>
      <c r="B89" s="27"/>
      <c r="C89" s="27"/>
      <c r="D89" s="27"/>
      <c r="E89" s="27"/>
      <c r="F89" s="27"/>
      <c r="G89" s="27"/>
      <c r="H89" s="96"/>
      <c r="I89" s="27"/>
      <c r="J89" s="27"/>
    </row>
    <row r="90" spans="1:10" ht="15" customHeight="1">
      <c r="A90" s="27"/>
      <c r="B90" s="27"/>
      <c r="C90" s="27"/>
      <c r="D90" s="27"/>
      <c r="E90" s="27"/>
      <c r="F90" s="27"/>
      <c r="G90" s="27"/>
      <c r="H90" s="96"/>
      <c r="I90" s="27"/>
      <c r="J90" s="27"/>
    </row>
    <row r="91" spans="1:10" ht="15" customHeight="1">
      <c r="A91" s="27"/>
      <c r="B91" s="27"/>
      <c r="C91" s="27"/>
      <c r="D91" s="27"/>
      <c r="E91" s="27"/>
      <c r="F91" s="27"/>
      <c r="G91" s="27"/>
      <c r="H91" s="96"/>
      <c r="I91" s="27"/>
      <c r="J91" s="27"/>
    </row>
    <row r="92" spans="1:10" ht="15" customHeight="1">
      <c r="A92" s="27"/>
      <c r="B92" s="27"/>
      <c r="C92" s="27"/>
      <c r="D92" s="27"/>
      <c r="E92" s="27"/>
      <c r="F92" s="27"/>
      <c r="G92" s="27"/>
      <c r="H92" s="96"/>
      <c r="I92" s="27"/>
      <c r="J92" s="27"/>
    </row>
    <row r="93" spans="1:10" ht="15" customHeight="1">
      <c r="A93" s="27"/>
      <c r="B93" s="27"/>
      <c r="C93" s="27"/>
      <c r="D93" s="27"/>
      <c r="E93" s="27"/>
      <c r="F93" s="27"/>
      <c r="G93" s="27"/>
      <c r="H93" s="96"/>
      <c r="I93" s="27"/>
      <c r="J93" s="27"/>
    </row>
    <row r="94" spans="1:10" ht="15" customHeight="1">
      <c r="A94" s="27"/>
      <c r="B94" s="27"/>
      <c r="C94" s="27"/>
      <c r="D94" s="27"/>
      <c r="E94" s="27"/>
      <c r="F94" s="27"/>
      <c r="G94" s="27"/>
      <c r="H94" s="96"/>
      <c r="I94" s="27"/>
      <c r="J94" s="27"/>
    </row>
    <row r="95" spans="1:10" ht="15" customHeight="1">
      <c r="A95" s="27"/>
      <c r="B95" s="27"/>
      <c r="C95" s="27"/>
      <c r="D95" s="27"/>
      <c r="E95" s="27"/>
      <c r="F95" s="27"/>
      <c r="G95" s="27"/>
      <c r="H95" s="96"/>
      <c r="I95" s="27"/>
      <c r="J95" s="27"/>
    </row>
    <row r="96" spans="1:10" ht="15" customHeight="1">
      <c r="A96" s="27"/>
      <c r="B96" s="27"/>
      <c r="C96" s="27"/>
      <c r="D96" s="27"/>
      <c r="E96" s="27"/>
      <c r="F96" s="27"/>
      <c r="G96" s="27"/>
      <c r="H96" s="96"/>
      <c r="I96" s="27"/>
      <c r="J96" s="27"/>
    </row>
    <row r="97" spans="1:10" ht="15" customHeight="1">
      <c r="A97" s="27"/>
      <c r="B97" s="27"/>
      <c r="C97" s="27"/>
      <c r="D97" s="27"/>
      <c r="E97" s="27"/>
      <c r="F97" s="27"/>
      <c r="G97" s="27"/>
      <c r="H97" s="96"/>
      <c r="I97" s="27"/>
      <c r="J97" s="27"/>
    </row>
    <row r="98" spans="1:10" ht="15" customHeight="1">
      <c r="A98" s="27"/>
      <c r="B98" s="27"/>
      <c r="C98" s="27"/>
      <c r="D98" s="27"/>
      <c r="E98" s="27"/>
      <c r="F98" s="27"/>
      <c r="G98" s="27"/>
      <c r="H98" s="96"/>
      <c r="I98" s="27"/>
      <c r="J98" s="27"/>
    </row>
    <row r="99" spans="1:10" ht="15" customHeight="1">
      <c r="A99" s="27"/>
      <c r="B99" s="27"/>
      <c r="C99" s="27"/>
      <c r="D99" s="27"/>
      <c r="E99" s="27"/>
      <c r="F99" s="27"/>
      <c r="G99" s="27"/>
      <c r="H99" s="96"/>
      <c r="I99" s="27"/>
      <c r="J99" s="27"/>
    </row>
    <row r="100" spans="1:10" ht="15" customHeight="1">
      <c r="A100" s="27"/>
      <c r="B100" s="27"/>
      <c r="C100" s="27"/>
      <c r="D100" s="27"/>
      <c r="E100" s="27"/>
      <c r="F100" s="27"/>
      <c r="G100" s="27"/>
      <c r="H100" s="96"/>
      <c r="I100" s="27"/>
      <c r="J100" s="27"/>
    </row>
    <row r="101" spans="1:10" ht="15" customHeight="1">
      <c r="A101" s="27"/>
      <c r="B101" s="27"/>
      <c r="C101" s="27"/>
      <c r="D101" s="27"/>
      <c r="E101" s="27"/>
      <c r="F101" s="27"/>
      <c r="G101" s="27"/>
      <c r="H101" s="96"/>
      <c r="I101" s="27"/>
      <c r="J101" s="27"/>
    </row>
    <row r="102" spans="1:10" ht="15" customHeight="1">
      <c r="A102" s="27"/>
      <c r="B102" s="27"/>
      <c r="C102" s="27"/>
      <c r="D102" s="27"/>
      <c r="E102" s="27"/>
      <c r="F102" s="27"/>
      <c r="G102" s="27"/>
      <c r="H102" s="96"/>
      <c r="I102" s="27"/>
      <c r="J102" s="27"/>
    </row>
    <row r="103" spans="1:10" ht="15" customHeight="1">
      <c r="A103" s="27"/>
      <c r="B103" s="27"/>
      <c r="C103" s="27"/>
      <c r="D103" s="27"/>
      <c r="E103" s="27"/>
      <c r="F103" s="27"/>
      <c r="G103" s="27"/>
      <c r="H103" s="96"/>
      <c r="I103" s="27"/>
      <c r="J103" s="27"/>
    </row>
    <row r="104" spans="1:10" ht="15" customHeight="1">
      <c r="A104" s="27"/>
      <c r="B104" s="27"/>
      <c r="C104" s="27"/>
      <c r="D104" s="27"/>
      <c r="E104" s="27"/>
      <c r="F104" s="27"/>
      <c r="G104" s="27"/>
      <c r="H104" s="96"/>
      <c r="I104" s="27"/>
      <c r="J104" s="27"/>
    </row>
    <row r="105" spans="1:10" ht="15" customHeight="1">
      <c r="A105" s="27"/>
      <c r="B105" s="27"/>
      <c r="C105" s="27"/>
      <c r="D105" s="27"/>
      <c r="E105" s="27"/>
      <c r="F105" s="27"/>
      <c r="G105" s="27"/>
      <c r="H105" s="96"/>
      <c r="I105" s="27"/>
      <c r="J105" s="27"/>
    </row>
    <row r="106" spans="1:10" ht="15" customHeight="1">
      <c r="A106" s="27"/>
      <c r="B106" s="27"/>
      <c r="C106" s="27"/>
      <c r="D106" s="27"/>
      <c r="E106" s="27"/>
      <c r="F106" s="27"/>
      <c r="G106" s="27"/>
      <c r="H106" s="96"/>
      <c r="I106" s="27"/>
      <c r="J106" s="27"/>
    </row>
    <row r="107" spans="1:10" ht="15" customHeight="1">
      <c r="A107" s="27"/>
      <c r="B107" s="27"/>
      <c r="C107" s="27"/>
      <c r="D107" s="27"/>
      <c r="E107" s="27"/>
      <c r="F107" s="27"/>
      <c r="G107" s="27"/>
      <c r="H107" s="96"/>
      <c r="I107" s="27"/>
      <c r="J107" s="27"/>
    </row>
    <row r="108" spans="1:10" ht="15" customHeight="1">
      <c r="A108" s="27"/>
      <c r="B108" s="27"/>
      <c r="C108" s="27"/>
      <c r="D108" s="27"/>
      <c r="E108" s="27"/>
      <c r="F108" s="27"/>
      <c r="G108" s="27"/>
      <c r="H108" s="96"/>
      <c r="I108" s="27"/>
      <c r="J108" s="27"/>
    </row>
    <row r="109" spans="1:10" ht="15" customHeight="1">
      <c r="A109" s="27"/>
      <c r="B109" s="27"/>
      <c r="C109" s="27"/>
      <c r="D109" s="27"/>
      <c r="E109" s="27"/>
      <c r="F109" s="27"/>
      <c r="G109" s="27"/>
      <c r="H109" s="96"/>
      <c r="I109" s="27"/>
      <c r="J109" s="27"/>
    </row>
    <row r="110" spans="1:10" ht="15" customHeight="1">
      <c r="A110" s="27"/>
      <c r="B110" s="27"/>
      <c r="C110" s="27"/>
      <c r="D110" s="27"/>
      <c r="E110" s="27"/>
      <c r="F110" s="27"/>
      <c r="G110" s="27"/>
      <c r="H110" s="96"/>
      <c r="I110" s="27"/>
      <c r="J110" s="27"/>
    </row>
    <row r="111" spans="1:10" ht="15" customHeight="1">
      <c r="A111" s="27"/>
      <c r="B111" s="27"/>
      <c r="C111" s="27"/>
      <c r="D111" s="27"/>
      <c r="E111" s="27"/>
      <c r="F111" s="27"/>
      <c r="G111" s="27"/>
      <c r="H111" s="96"/>
      <c r="I111" s="27"/>
      <c r="J111" s="27"/>
    </row>
    <row r="112" spans="1:10" ht="15" customHeight="1">
      <c r="A112" s="27"/>
      <c r="B112" s="27"/>
      <c r="C112" s="27"/>
      <c r="D112" s="27"/>
      <c r="E112" s="27"/>
      <c r="F112" s="27"/>
      <c r="G112" s="27"/>
      <c r="H112" s="96"/>
      <c r="I112" s="27"/>
      <c r="J112" s="27"/>
    </row>
    <row r="113" spans="1:10" ht="15" customHeight="1">
      <c r="A113" s="27"/>
      <c r="B113" s="27"/>
      <c r="C113" s="27"/>
      <c r="D113" s="27"/>
      <c r="E113" s="27"/>
      <c r="F113" s="27"/>
      <c r="G113" s="27"/>
      <c r="H113" s="96"/>
      <c r="I113" s="27"/>
      <c r="J113" s="27"/>
    </row>
    <row r="114" spans="1:10" ht="15" customHeight="1">
      <c r="A114" s="27"/>
      <c r="B114" s="27"/>
      <c r="C114" s="27"/>
      <c r="D114" s="27"/>
      <c r="E114" s="27"/>
      <c r="F114" s="27"/>
      <c r="G114" s="27"/>
      <c r="H114" s="96"/>
      <c r="I114" s="27"/>
      <c r="J114" s="27"/>
    </row>
    <row r="115" spans="1:10" ht="15" customHeight="1">
      <c r="A115" s="27"/>
      <c r="B115" s="27"/>
      <c r="C115" s="27"/>
      <c r="D115" s="27"/>
      <c r="E115" s="27"/>
      <c r="F115" s="27"/>
      <c r="G115" s="27"/>
      <c r="H115" s="96"/>
      <c r="I115" s="27"/>
      <c r="J115" s="27"/>
    </row>
    <row r="116" spans="1:10" ht="15" customHeight="1">
      <c r="A116" s="27"/>
      <c r="B116" s="27"/>
      <c r="C116" s="27"/>
      <c r="D116" s="27"/>
      <c r="E116" s="27"/>
      <c r="F116" s="27"/>
      <c r="G116" s="27"/>
      <c r="H116" s="96"/>
      <c r="I116" s="27"/>
      <c r="J116" s="27"/>
    </row>
    <row r="117" spans="1:10" ht="15" customHeight="1">
      <c r="A117" s="27"/>
      <c r="B117" s="27"/>
      <c r="C117" s="27"/>
      <c r="D117" s="27"/>
      <c r="E117" s="27"/>
      <c r="F117" s="27"/>
      <c r="G117" s="27"/>
      <c r="H117" s="96"/>
      <c r="I117" s="27"/>
      <c r="J117" s="27"/>
    </row>
    <row r="118" spans="1:10" ht="15" customHeight="1">
      <c r="A118" s="27"/>
      <c r="B118" s="27"/>
      <c r="C118" s="27"/>
      <c r="D118" s="27"/>
      <c r="E118" s="27"/>
      <c r="F118" s="27"/>
      <c r="G118" s="27"/>
      <c r="H118" s="96"/>
      <c r="I118" s="27"/>
      <c r="J118" s="27"/>
    </row>
    <row r="119" spans="1:10" ht="15" customHeight="1">
      <c r="A119" s="27"/>
      <c r="B119" s="27"/>
      <c r="C119" s="27"/>
      <c r="D119" s="27"/>
      <c r="E119" s="27"/>
      <c r="F119" s="27"/>
      <c r="G119" s="27"/>
      <c r="H119" s="96"/>
      <c r="I119" s="27"/>
      <c r="J119" s="27"/>
    </row>
    <row r="120" spans="1:10" ht="15" customHeight="1">
      <c r="A120" s="27"/>
      <c r="B120" s="27"/>
      <c r="C120" s="27"/>
      <c r="D120" s="27"/>
      <c r="E120" s="27"/>
      <c r="F120" s="27"/>
      <c r="G120" s="27"/>
      <c r="H120" s="96"/>
      <c r="I120" s="27"/>
      <c r="J120" s="27"/>
    </row>
    <row r="121" spans="1:10" ht="15" customHeight="1">
      <c r="A121" s="27"/>
      <c r="B121" s="27"/>
      <c r="C121" s="27"/>
      <c r="D121" s="27"/>
      <c r="E121" s="27"/>
      <c r="F121" s="27"/>
      <c r="G121" s="27"/>
      <c r="H121" s="96"/>
      <c r="I121" s="27"/>
      <c r="J121" s="27"/>
    </row>
    <row r="122" spans="1:10" ht="15" customHeight="1">
      <c r="A122" s="27"/>
      <c r="B122" s="27"/>
      <c r="C122" s="27"/>
      <c r="D122" s="27"/>
      <c r="E122" s="27"/>
      <c r="F122" s="27"/>
      <c r="G122" s="27"/>
      <c r="H122" s="96"/>
      <c r="I122" s="27"/>
      <c r="J122" s="27"/>
    </row>
    <row r="123" spans="1:10" ht="15" customHeight="1">
      <c r="A123" s="27"/>
      <c r="B123" s="27"/>
      <c r="C123" s="27"/>
      <c r="D123" s="27"/>
      <c r="E123" s="27"/>
      <c r="F123" s="27"/>
      <c r="G123" s="27"/>
      <c r="H123" s="96"/>
      <c r="I123" s="27"/>
      <c r="J123" s="27"/>
    </row>
    <row r="124" spans="1:10" ht="15" customHeight="1">
      <c r="A124" s="27"/>
      <c r="B124" s="27"/>
      <c r="C124" s="27"/>
      <c r="D124" s="27"/>
      <c r="E124" s="27"/>
      <c r="F124" s="27"/>
      <c r="G124" s="27"/>
      <c r="H124" s="96"/>
      <c r="I124" s="27"/>
      <c r="J124" s="27"/>
    </row>
    <row r="125" spans="1:10" ht="15" customHeight="1">
      <c r="A125" s="27"/>
      <c r="B125" s="27"/>
      <c r="C125" s="27"/>
      <c r="D125" s="27"/>
      <c r="E125" s="27"/>
      <c r="F125" s="27"/>
      <c r="G125" s="27"/>
      <c r="H125" s="96"/>
      <c r="I125" s="27"/>
      <c r="J125" s="27"/>
    </row>
    <row r="126" spans="1:10" ht="15" customHeight="1">
      <c r="A126" s="27"/>
      <c r="B126" s="27"/>
      <c r="C126" s="27"/>
      <c r="D126" s="27"/>
      <c r="E126" s="27"/>
      <c r="F126" s="27"/>
      <c r="G126" s="27"/>
      <c r="H126" s="96"/>
      <c r="I126" s="27"/>
      <c r="J126" s="27"/>
    </row>
    <row r="127" spans="1:10" ht="15" customHeight="1">
      <c r="A127" s="27"/>
      <c r="B127" s="27"/>
      <c r="C127" s="27"/>
      <c r="D127" s="27"/>
      <c r="E127" s="27"/>
      <c r="F127" s="27"/>
      <c r="G127" s="27"/>
      <c r="H127" s="96"/>
      <c r="I127" s="27"/>
      <c r="J127" s="27"/>
    </row>
    <row r="128" spans="1:10" ht="15" customHeight="1">
      <c r="A128" s="27"/>
      <c r="B128" s="27"/>
      <c r="C128" s="27"/>
      <c r="D128" s="27"/>
      <c r="E128" s="27"/>
      <c r="F128" s="27"/>
      <c r="G128" s="27"/>
      <c r="H128" s="96"/>
      <c r="I128" s="27"/>
      <c r="J128" s="27"/>
    </row>
    <row r="129" spans="1:10" ht="15" customHeight="1">
      <c r="A129" s="27"/>
      <c r="B129" s="27"/>
      <c r="C129" s="27"/>
      <c r="D129" s="27"/>
      <c r="E129" s="27"/>
      <c r="F129" s="27"/>
      <c r="G129" s="27"/>
      <c r="H129" s="96"/>
      <c r="I129" s="27"/>
      <c r="J129" s="27"/>
    </row>
    <row r="130" spans="1:10" ht="15" customHeight="1">
      <c r="A130" s="27"/>
      <c r="B130" s="27"/>
      <c r="C130" s="27"/>
      <c r="D130" s="27"/>
      <c r="E130" s="27"/>
      <c r="F130" s="27"/>
      <c r="G130" s="27"/>
      <c r="H130" s="96"/>
      <c r="I130" s="27"/>
      <c r="J130" s="27"/>
    </row>
    <row r="131" spans="1:10" ht="15" customHeight="1">
      <c r="A131" s="27"/>
      <c r="B131" s="27"/>
      <c r="C131" s="27"/>
      <c r="D131" s="27"/>
      <c r="E131" s="27"/>
      <c r="F131" s="27"/>
      <c r="G131" s="27"/>
      <c r="H131" s="96"/>
      <c r="I131" s="27"/>
      <c r="J131" s="27"/>
    </row>
    <row r="132" spans="1:10" ht="15" customHeight="1">
      <c r="A132" s="27"/>
      <c r="B132" s="27"/>
      <c r="C132" s="27"/>
      <c r="D132" s="27"/>
      <c r="E132" s="27"/>
      <c r="F132" s="27"/>
      <c r="G132" s="27"/>
      <c r="H132" s="96"/>
      <c r="I132" s="27"/>
      <c r="J132" s="27"/>
    </row>
    <row r="133" spans="1:10" ht="15" customHeight="1">
      <c r="A133" s="27"/>
      <c r="B133" s="27"/>
      <c r="C133" s="27"/>
      <c r="D133" s="27"/>
      <c r="E133" s="27"/>
      <c r="F133" s="27"/>
      <c r="G133" s="27"/>
      <c r="H133" s="96"/>
      <c r="I133" s="27"/>
      <c r="J133" s="27"/>
    </row>
    <row r="134" spans="1:10" ht="15" customHeight="1">
      <c r="A134" s="27"/>
      <c r="B134" s="27"/>
      <c r="C134" s="27"/>
      <c r="D134" s="27"/>
      <c r="E134" s="27"/>
      <c r="F134" s="27"/>
      <c r="G134" s="27"/>
      <c r="H134" s="96"/>
      <c r="I134" s="27"/>
      <c r="J134" s="27"/>
    </row>
    <row r="135" spans="1:10" ht="15" customHeight="1">
      <c r="A135" s="27"/>
      <c r="B135" s="27"/>
      <c r="C135" s="27"/>
      <c r="D135" s="27"/>
      <c r="E135" s="27"/>
      <c r="F135" s="27"/>
      <c r="G135" s="27"/>
      <c r="H135" s="96"/>
      <c r="I135" s="27"/>
      <c r="J135" s="27"/>
    </row>
    <row r="136" spans="1:10" ht="15" customHeight="1">
      <c r="A136" s="27"/>
      <c r="B136" s="27"/>
      <c r="C136" s="27"/>
      <c r="D136" s="27"/>
      <c r="E136" s="27"/>
      <c r="F136" s="27"/>
      <c r="G136" s="27"/>
      <c r="H136" s="96"/>
      <c r="I136" s="27"/>
      <c r="J136" s="27"/>
    </row>
    <row r="137" spans="1:10" ht="15" customHeight="1">
      <c r="A137" s="27"/>
      <c r="B137" s="27"/>
      <c r="C137" s="27"/>
      <c r="D137" s="27"/>
      <c r="E137" s="27"/>
      <c r="F137" s="27"/>
      <c r="G137" s="27"/>
      <c r="H137" s="96"/>
      <c r="I137" s="27"/>
      <c r="J137" s="27"/>
    </row>
    <row r="138" spans="1:10" ht="15" customHeight="1">
      <c r="A138" s="27"/>
      <c r="B138" s="27"/>
      <c r="C138" s="27"/>
      <c r="D138" s="27"/>
      <c r="E138" s="27"/>
      <c r="F138" s="27"/>
      <c r="G138" s="27"/>
      <c r="H138" s="96"/>
      <c r="I138" s="27"/>
      <c r="J138" s="27"/>
    </row>
    <row r="139" spans="1:10" ht="15" customHeight="1">
      <c r="A139" s="27"/>
      <c r="B139" s="27"/>
      <c r="C139" s="27"/>
      <c r="D139" s="27"/>
      <c r="E139" s="27"/>
      <c r="F139" s="27"/>
      <c r="G139" s="27"/>
      <c r="H139" s="96"/>
      <c r="I139" s="27"/>
      <c r="J139" s="27"/>
    </row>
    <row r="140" spans="1:10" ht="15" customHeight="1">
      <c r="A140" s="27"/>
      <c r="B140" s="27"/>
      <c r="C140" s="27"/>
      <c r="D140" s="27"/>
      <c r="E140" s="27"/>
      <c r="F140" s="27"/>
      <c r="G140" s="27"/>
      <c r="H140" s="96"/>
      <c r="I140" s="27"/>
      <c r="J140" s="27"/>
    </row>
    <row r="141" spans="1:10" ht="15" customHeight="1">
      <c r="A141" s="27"/>
      <c r="B141" s="27"/>
      <c r="C141" s="27"/>
      <c r="D141" s="27"/>
      <c r="E141" s="27"/>
      <c r="F141" s="27"/>
      <c r="G141" s="27"/>
      <c r="H141" s="96"/>
      <c r="I141" s="27"/>
      <c r="J141" s="27"/>
    </row>
    <row r="142" spans="1:10" ht="15" customHeight="1">
      <c r="A142" s="27"/>
      <c r="B142" s="27"/>
      <c r="C142" s="27"/>
      <c r="D142" s="27"/>
      <c r="E142" s="27"/>
      <c r="F142" s="27"/>
      <c r="G142" s="27"/>
      <c r="H142" s="96"/>
      <c r="I142" s="27"/>
      <c r="J142" s="27"/>
    </row>
    <row r="143" spans="1:10" ht="15" customHeight="1">
      <c r="A143" s="27"/>
      <c r="B143" s="27"/>
      <c r="C143" s="27"/>
      <c r="D143" s="27"/>
      <c r="E143" s="27"/>
      <c r="F143" s="27"/>
      <c r="G143" s="27"/>
      <c r="H143" s="96"/>
      <c r="I143" s="27"/>
      <c r="J143" s="27"/>
    </row>
    <row r="144" spans="1:10" ht="15" customHeight="1">
      <c r="A144" s="27"/>
      <c r="B144" s="27"/>
      <c r="C144" s="27"/>
      <c r="D144" s="27"/>
      <c r="E144" s="27"/>
      <c r="F144" s="27"/>
      <c r="G144" s="27"/>
      <c r="H144" s="96"/>
      <c r="I144" s="27"/>
      <c r="J144" s="27"/>
    </row>
    <row r="145" spans="1:10" ht="15" customHeight="1">
      <c r="A145" s="27"/>
      <c r="B145" s="27"/>
      <c r="C145" s="27"/>
      <c r="D145" s="27"/>
      <c r="E145" s="27"/>
      <c r="F145" s="27"/>
      <c r="G145" s="27"/>
      <c r="H145" s="96"/>
      <c r="I145" s="27"/>
      <c r="J145" s="27"/>
    </row>
    <row r="146" spans="1:10" ht="15" customHeight="1">
      <c r="A146" s="27"/>
      <c r="B146" s="27"/>
      <c r="C146" s="27"/>
      <c r="D146" s="27"/>
      <c r="E146" s="27"/>
      <c r="F146" s="27"/>
      <c r="G146" s="27"/>
      <c r="H146" s="96"/>
      <c r="I146" s="27"/>
      <c r="J146" s="27"/>
    </row>
    <row r="147" spans="1:10" ht="15" customHeight="1">
      <c r="A147" s="27"/>
      <c r="B147" s="27"/>
      <c r="C147" s="27"/>
      <c r="D147" s="27"/>
      <c r="E147" s="27"/>
      <c r="F147" s="27"/>
      <c r="G147" s="27"/>
      <c r="H147" s="96"/>
      <c r="I147" s="27"/>
      <c r="J147" s="27"/>
    </row>
    <row r="148" spans="1:10" ht="15" customHeight="1">
      <c r="A148" s="27"/>
      <c r="B148" s="27"/>
      <c r="C148" s="27"/>
      <c r="D148" s="27"/>
      <c r="E148" s="27"/>
      <c r="F148" s="27"/>
      <c r="G148" s="27"/>
      <c r="H148" s="96"/>
      <c r="I148" s="27"/>
      <c r="J148" s="27"/>
    </row>
    <row r="149" spans="1:10" ht="15" customHeight="1">
      <c r="A149" s="27"/>
      <c r="B149" s="27"/>
      <c r="C149" s="27"/>
      <c r="D149" s="27"/>
      <c r="E149" s="27"/>
      <c r="F149" s="27"/>
      <c r="G149" s="27"/>
      <c r="H149" s="96"/>
      <c r="I149" s="27"/>
      <c r="J149" s="27"/>
    </row>
    <row r="150" spans="1:10" ht="15" customHeight="1">
      <c r="A150" s="27"/>
      <c r="B150" s="27"/>
      <c r="C150" s="27"/>
      <c r="D150" s="27"/>
      <c r="E150" s="27"/>
      <c r="F150" s="27"/>
      <c r="G150" s="27"/>
      <c r="H150" s="96"/>
      <c r="I150" s="27"/>
      <c r="J150" s="27"/>
    </row>
    <row r="151" spans="1:10" ht="15" customHeight="1">
      <c r="A151" s="27"/>
      <c r="B151" s="27"/>
      <c r="C151" s="27"/>
      <c r="D151" s="27"/>
      <c r="E151" s="27"/>
      <c r="F151" s="27"/>
      <c r="G151" s="27"/>
      <c r="H151" s="96"/>
      <c r="I151" s="27"/>
      <c r="J151" s="27"/>
    </row>
    <row r="152" spans="1:10" ht="15" customHeight="1">
      <c r="A152" s="27"/>
      <c r="B152" s="27"/>
      <c r="C152" s="27"/>
      <c r="D152" s="27"/>
      <c r="E152" s="27"/>
      <c r="F152" s="27"/>
      <c r="G152" s="27"/>
      <c r="H152" s="96"/>
      <c r="I152" s="27"/>
      <c r="J152" s="27"/>
    </row>
    <row r="153" spans="1:10" ht="15" customHeight="1">
      <c r="A153" s="27"/>
      <c r="B153" s="27"/>
      <c r="C153" s="27"/>
      <c r="D153" s="27"/>
      <c r="E153" s="27"/>
      <c r="F153" s="27"/>
      <c r="G153" s="27"/>
      <c r="H153" s="96"/>
      <c r="I153" s="27"/>
      <c r="J153" s="27"/>
    </row>
    <row r="154" spans="1:10" ht="15" customHeight="1">
      <c r="A154" s="27"/>
      <c r="B154" s="27"/>
      <c r="C154" s="27"/>
      <c r="D154" s="27"/>
      <c r="E154" s="27"/>
      <c r="F154" s="27"/>
      <c r="G154" s="27"/>
      <c r="H154" s="96"/>
      <c r="I154" s="27"/>
      <c r="J154" s="27"/>
    </row>
    <row r="155" spans="1:10" ht="15" customHeight="1">
      <c r="A155" s="27"/>
      <c r="B155" s="27"/>
      <c r="C155" s="27"/>
      <c r="D155" s="27"/>
      <c r="E155" s="27"/>
      <c r="F155" s="27"/>
      <c r="G155" s="27"/>
      <c r="H155" s="96"/>
      <c r="I155" s="27"/>
      <c r="J155" s="27"/>
    </row>
    <row r="156" spans="1:10" ht="15" customHeight="1">
      <c r="A156" s="27"/>
      <c r="B156" s="27"/>
      <c r="C156" s="27"/>
      <c r="D156" s="27"/>
      <c r="E156" s="27"/>
      <c r="F156" s="27"/>
      <c r="G156" s="27"/>
      <c r="H156" s="96"/>
      <c r="I156" s="27"/>
      <c r="J156" s="27"/>
    </row>
    <row r="157" spans="1:10" ht="15" customHeight="1">
      <c r="A157" s="27"/>
      <c r="B157" s="27"/>
      <c r="C157" s="27"/>
      <c r="D157" s="27"/>
      <c r="E157" s="27"/>
      <c r="F157" s="27"/>
      <c r="G157" s="27"/>
      <c r="H157" s="96"/>
      <c r="I157" s="27"/>
      <c r="J157" s="27"/>
    </row>
    <row r="158" spans="1:10" ht="15" customHeight="1">
      <c r="A158" s="27"/>
      <c r="B158" s="27"/>
      <c r="C158" s="27"/>
      <c r="D158" s="27"/>
      <c r="E158" s="27"/>
      <c r="F158" s="27"/>
      <c r="G158" s="27"/>
      <c r="H158" s="96"/>
      <c r="I158" s="27"/>
      <c r="J158" s="27"/>
    </row>
    <row r="159" spans="1:10" ht="15" customHeight="1">
      <c r="A159" s="27"/>
      <c r="B159" s="27"/>
      <c r="C159" s="27"/>
      <c r="D159" s="27"/>
      <c r="E159" s="27"/>
      <c r="F159" s="27"/>
      <c r="G159" s="27"/>
      <c r="H159" s="96"/>
      <c r="I159" s="27"/>
      <c r="J159" s="27"/>
    </row>
    <row r="160" spans="1:10" ht="15" customHeight="1">
      <c r="A160" s="27"/>
      <c r="B160" s="27"/>
      <c r="C160" s="27"/>
      <c r="D160" s="27"/>
      <c r="E160" s="27"/>
      <c r="F160" s="27"/>
      <c r="G160" s="27"/>
      <c r="H160" s="96"/>
      <c r="I160" s="27"/>
      <c r="J160" s="27"/>
    </row>
    <row r="161" spans="1:10" ht="15" customHeight="1">
      <c r="A161" s="27"/>
      <c r="B161" s="27"/>
      <c r="C161" s="27"/>
      <c r="D161" s="27"/>
      <c r="E161" s="27"/>
      <c r="F161" s="27"/>
      <c r="G161" s="27"/>
      <c r="H161" s="96"/>
      <c r="I161" s="27"/>
      <c r="J161" s="27"/>
    </row>
    <row r="162" spans="1:10">
      <c r="A162" s="27"/>
      <c r="B162" s="27"/>
      <c r="C162" s="27"/>
      <c r="D162" s="27"/>
      <c r="E162" s="27"/>
      <c r="F162" s="27"/>
      <c r="G162" s="27"/>
      <c r="H162" s="96"/>
      <c r="I162" s="27"/>
      <c r="J162" s="27"/>
    </row>
    <row r="163" spans="1:10">
      <c r="A163" s="27"/>
      <c r="B163" s="27"/>
      <c r="C163" s="27"/>
      <c r="D163" s="27"/>
      <c r="E163" s="27"/>
      <c r="F163" s="27"/>
      <c r="G163" s="27"/>
      <c r="H163" s="96"/>
      <c r="I163" s="27"/>
      <c r="J163" s="27"/>
    </row>
    <row r="164" spans="1:10">
      <c r="A164" s="27"/>
      <c r="B164" s="27"/>
      <c r="C164" s="27"/>
      <c r="D164" s="27"/>
      <c r="E164" s="27"/>
      <c r="F164" s="27"/>
      <c r="G164" s="27"/>
      <c r="H164" s="96"/>
      <c r="I164" s="27"/>
      <c r="J164" s="27"/>
    </row>
    <row r="165" spans="1:10">
      <c r="A165" s="27"/>
      <c r="B165" s="27"/>
      <c r="C165" s="27"/>
      <c r="D165" s="27"/>
      <c r="E165" s="27"/>
      <c r="F165" s="27"/>
      <c r="G165" s="27"/>
      <c r="H165" s="96"/>
      <c r="I165" s="27"/>
      <c r="J165" s="27"/>
    </row>
    <row r="166" spans="1:10">
      <c r="A166" s="27"/>
      <c r="B166" s="27"/>
      <c r="C166" s="27"/>
      <c r="D166" s="27"/>
      <c r="E166" s="27"/>
      <c r="F166" s="27"/>
      <c r="G166" s="27"/>
      <c r="H166" s="96"/>
      <c r="I166" s="27"/>
      <c r="J166" s="27"/>
    </row>
    <row r="167" spans="1:10">
      <c r="A167" s="27"/>
      <c r="B167" s="27"/>
      <c r="C167" s="27"/>
      <c r="D167" s="27"/>
      <c r="E167" s="27"/>
      <c r="F167" s="27"/>
      <c r="G167" s="27"/>
      <c r="H167" s="96"/>
      <c r="I167" s="27"/>
      <c r="J167" s="27"/>
    </row>
    <row r="168" spans="1:10">
      <c r="A168" s="27"/>
      <c r="B168" s="27"/>
      <c r="C168" s="27"/>
      <c r="D168" s="27"/>
      <c r="E168" s="27"/>
      <c r="F168" s="27"/>
      <c r="G168" s="27"/>
      <c r="H168" s="96"/>
      <c r="I168" s="27"/>
      <c r="J168" s="27"/>
    </row>
    <row r="169" spans="1:10">
      <c r="A169" s="27"/>
      <c r="B169" s="27"/>
      <c r="C169" s="27"/>
      <c r="D169" s="27"/>
      <c r="E169" s="27"/>
      <c r="F169" s="27"/>
      <c r="G169" s="27"/>
      <c r="H169" s="96"/>
      <c r="I169" s="27"/>
      <c r="J169" s="27"/>
    </row>
    <row r="170" spans="1:10">
      <c r="A170" s="27"/>
      <c r="B170" s="27"/>
      <c r="C170" s="27"/>
      <c r="D170" s="27"/>
      <c r="E170" s="27"/>
      <c r="F170" s="27"/>
      <c r="G170" s="27"/>
      <c r="H170" s="96"/>
      <c r="I170" s="27"/>
      <c r="J170" s="27"/>
    </row>
    <row r="171" spans="1:10">
      <c r="A171" s="27"/>
      <c r="B171" s="27"/>
      <c r="C171" s="27"/>
      <c r="D171" s="27"/>
      <c r="E171" s="27"/>
      <c r="F171" s="27"/>
      <c r="G171" s="27"/>
      <c r="H171" s="96"/>
      <c r="I171" s="27"/>
      <c r="J171" s="27"/>
    </row>
    <row r="172" spans="1:10">
      <c r="A172" s="27"/>
      <c r="B172" s="27"/>
      <c r="C172" s="27"/>
      <c r="D172" s="27"/>
      <c r="E172" s="27"/>
      <c r="F172" s="27"/>
      <c r="G172" s="27"/>
      <c r="H172" s="96"/>
      <c r="I172" s="27"/>
      <c r="J172" s="27"/>
    </row>
    <row r="173" spans="1:10">
      <c r="A173" s="27"/>
      <c r="B173" s="27"/>
      <c r="C173" s="27"/>
      <c r="D173" s="27"/>
      <c r="E173" s="27"/>
      <c r="F173" s="27"/>
      <c r="G173" s="27"/>
      <c r="H173" s="96"/>
      <c r="I173" s="27"/>
      <c r="J173" s="27"/>
    </row>
    <row r="174" spans="1:10">
      <c r="A174" s="27"/>
      <c r="B174" s="27"/>
      <c r="C174" s="27"/>
      <c r="D174" s="27"/>
      <c r="E174" s="27"/>
      <c r="F174" s="27"/>
      <c r="G174" s="27"/>
      <c r="H174" s="96"/>
      <c r="I174" s="27"/>
      <c r="J174" s="27"/>
    </row>
    <row r="175" spans="1:10">
      <c r="A175" s="27"/>
      <c r="B175" s="27"/>
      <c r="C175" s="27"/>
      <c r="D175" s="27"/>
      <c r="E175" s="27"/>
      <c r="F175" s="27"/>
      <c r="G175" s="27"/>
      <c r="H175" s="96"/>
      <c r="I175" s="27"/>
      <c r="J175" s="27"/>
    </row>
    <row r="176" spans="1:10">
      <c r="A176" s="27"/>
      <c r="B176" s="27"/>
      <c r="C176" s="27"/>
      <c r="D176" s="27"/>
      <c r="E176" s="27"/>
      <c r="F176" s="27"/>
      <c r="G176" s="27"/>
      <c r="H176" s="96"/>
      <c r="I176" s="27"/>
      <c r="J176" s="27"/>
    </row>
    <row r="177" spans="1:10">
      <c r="A177" s="27"/>
      <c r="B177" s="27"/>
      <c r="C177" s="27"/>
      <c r="D177" s="27"/>
      <c r="E177" s="27"/>
      <c r="F177" s="27"/>
      <c r="G177" s="27"/>
      <c r="H177" s="96"/>
      <c r="I177" s="27"/>
      <c r="J177" s="27"/>
    </row>
    <row r="178" spans="1:10">
      <c r="A178" s="27"/>
      <c r="B178" s="27"/>
      <c r="C178" s="27"/>
      <c r="D178" s="27"/>
      <c r="E178" s="27"/>
      <c r="F178" s="27"/>
      <c r="G178" s="27"/>
      <c r="H178" s="96"/>
      <c r="I178" s="27"/>
      <c r="J178" s="27"/>
    </row>
    <row r="179" spans="1:10">
      <c r="A179" s="27"/>
      <c r="B179" s="27"/>
      <c r="C179" s="27"/>
      <c r="D179" s="27"/>
      <c r="E179" s="27"/>
      <c r="F179" s="27"/>
      <c r="G179" s="27"/>
      <c r="H179" s="96"/>
      <c r="I179" s="27"/>
      <c r="J179" s="27"/>
    </row>
    <row r="180" spans="1:10">
      <c r="A180" s="27"/>
      <c r="B180" s="27"/>
      <c r="C180" s="27"/>
      <c r="D180" s="27"/>
      <c r="E180" s="27"/>
      <c r="F180" s="27"/>
      <c r="G180" s="27"/>
      <c r="H180" s="96"/>
      <c r="I180" s="27"/>
      <c r="J180" s="27"/>
    </row>
    <row r="181" spans="1:10">
      <c r="A181" s="27"/>
      <c r="B181" s="27"/>
      <c r="C181" s="27"/>
      <c r="D181" s="27"/>
      <c r="E181" s="27"/>
      <c r="F181" s="27"/>
      <c r="G181" s="27"/>
      <c r="H181" s="96"/>
      <c r="I181" s="27"/>
      <c r="J181" s="27"/>
    </row>
    <row r="182" spans="1:10">
      <c r="A182" s="27"/>
      <c r="B182" s="27"/>
      <c r="C182" s="27"/>
      <c r="D182" s="27"/>
      <c r="E182" s="27"/>
      <c r="F182" s="27"/>
      <c r="G182" s="27"/>
      <c r="H182" s="96"/>
      <c r="I182" s="27"/>
      <c r="J182" s="27"/>
    </row>
    <row r="183" spans="1:10">
      <c r="A183" s="27"/>
      <c r="B183" s="27"/>
      <c r="C183" s="27"/>
      <c r="D183" s="27"/>
      <c r="E183" s="27"/>
      <c r="F183" s="27"/>
      <c r="G183" s="27"/>
      <c r="H183" s="96"/>
      <c r="I183" s="27"/>
      <c r="J183" s="27"/>
    </row>
    <row r="184" spans="1:10">
      <c r="A184" s="27"/>
      <c r="B184" s="27"/>
      <c r="C184" s="27"/>
      <c r="D184" s="27"/>
      <c r="E184" s="27"/>
      <c r="F184" s="27"/>
      <c r="G184" s="27"/>
      <c r="H184" s="96"/>
      <c r="I184" s="27"/>
      <c r="J184" s="27"/>
    </row>
    <row r="185" spans="1:10">
      <c r="A185" s="27"/>
      <c r="B185" s="27"/>
      <c r="C185" s="27"/>
      <c r="D185" s="27"/>
      <c r="E185" s="27"/>
      <c r="F185" s="27"/>
      <c r="G185" s="27"/>
      <c r="H185" s="96"/>
      <c r="I185" s="27"/>
      <c r="J185" s="27"/>
    </row>
    <row r="186" spans="1:10">
      <c r="A186" s="27"/>
      <c r="B186" s="27"/>
      <c r="C186" s="27"/>
      <c r="D186" s="27"/>
      <c r="E186" s="27"/>
      <c r="F186" s="27"/>
      <c r="G186" s="27"/>
      <c r="H186" s="96"/>
      <c r="I186" s="27"/>
      <c r="J186" s="27"/>
    </row>
    <row r="187" spans="1:10">
      <c r="A187" s="27"/>
      <c r="B187" s="27"/>
      <c r="C187" s="27"/>
      <c r="D187" s="27"/>
      <c r="E187" s="27"/>
      <c r="F187" s="27"/>
      <c r="G187" s="27"/>
      <c r="H187" s="96"/>
      <c r="I187" s="27"/>
      <c r="J187" s="27"/>
    </row>
    <row r="188" spans="1:10">
      <c r="A188" s="27"/>
      <c r="B188" s="27"/>
      <c r="C188" s="27"/>
      <c r="D188" s="27"/>
      <c r="E188" s="27"/>
      <c r="F188" s="27"/>
      <c r="G188" s="27"/>
      <c r="H188" s="96"/>
      <c r="I188" s="27"/>
      <c r="J188" s="27"/>
    </row>
    <row r="189" spans="1:10">
      <c r="A189" s="27"/>
      <c r="B189" s="27"/>
      <c r="C189" s="27"/>
      <c r="D189" s="27"/>
      <c r="E189" s="27"/>
      <c r="F189" s="27"/>
      <c r="G189" s="27"/>
      <c r="H189" s="96"/>
      <c r="I189" s="27"/>
      <c r="J189" s="27"/>
    </row>
    <row r="190" spans="1:10">
      <c r="A190" s="27"/>
      <c r="B190" s="27"/>
      <c r="C190" s="27"/>
      <c r="D190" s="27"/>
      <c r="E190" s="27"/>
      <c r="F190" s="27"/>
      <c r="G190" s="27"/>
      <c r="H190" s="96"/>
      <c r="I190" s="27"/>
      <c r="J190" s="27"/>
    </row>
    <row r="191" spans="1:10">
      <c r="A191" s="27"/>
      <c r="B191" s="27"/>
      <c r="C191" s="27"/>
      <c r="D191" s="27"/>
      <c r="E191" s="27"/>
      <c r="F191" s="27"/>
      <c r="G191" s="27"/>
      <c r="H191" s="96"/>
      <c r="I191" s="27"/>
      <c r="J191" s="27"/>
    </row>
    <row r="192" spans="1:10">
      <c r="A192" s="27"/>
      <c r="B192" s="27"/>
      <c r="C192" s="27"/>
      <c r="D192" s="27"/>
      <c r="E192" s="27"/>
      <c r="F192" s="27"/>
      <c r="G192" s="27"/>
      <c r="H192" s="96"/>
      <c r="I192" s="27"/>
      <c r="J192" s="27"/>
    </row>
    <row r="193" spans="1:10">
      <c r="A193" s="27"/>
      <c r="B193" s="27"/>
      <c r="C193" s="27"/>
      <c r="D193" s="27"/>
      <c r="E193" s="27"/>
      <c r="F193" s="27"/>
      <c r="G193" s="27"/>
      <c r="H193" s="96"/>
      <c r="I193" s="27"/>
      <c r="J193" s="27"/>
    </row>
    <row r="194" spans="1:10">
      <c r="A194" s="27"/>
      <c r="B194" s="27"/>
      <c r="C194" s="27"/>
      <c r="D194" s="27"/>
      <c r="E194" s="27"/>
      <c r="F194" s="27"/>
      <c r="G194" s="27"/>
      <c r="H194" s="96"/>
      <c r="I194" s="27"/>
      <c r="J194" s="27"/>
    </row>
    <row r="195" spans="1:10">
      <c r="A195" s="27"/>
      <c r="B195" s="27"/>
      <c r="C195" s="27"/>
      <c r="D195" s="27"/>
      <c r="E195" s="27"/>
      <c r="F195" s="27"/>
      <c r="G195" s="27"/>
      <c r="H195" s="96"/>
      <c r="I195" s="27"/>
      <c r="J195" s="27"/>
    </row>
    <row r="196" spans="1:10">
      <c r="A196" s="27"/>
      <c r="B196" s="27"/>
      <c r="C196" s="27"/>
      <c r="D196" s="27"/>
      <c r="E196" s="27"/>
      <c r="F196" s="27"/>
      <c r="G196" s="27"/>
      <c r="H196" s="96"/>
      <c r="I196" s="27"/>
      <c r="J196" s="27"/>
    </row>
    <row r="197" spans="1:10">
      <c r="A197" s="27"/>
      <c r="B197" s="27"/>
      <c r="C197" s="27"/>
      <c r="D197" s="27"/>
      <c r="E197" s="27"/>
      <c r="F197" s="27"/>
      <c r="G197" s="27"/>
      <c r="H197" s="96"/>
      <c r="I197" s="27"/>
      <c r="J197" s="27"/>
    </row>
    <row r="198" spans="1:10">
      <c r="A198" s="27"/>
      <c r="B198" s="27"/>
      <c r="C198" s="27"/>
      <c r="D198" s="27"/>
      <c r="E198" s="27"/>
      <c r="F198" s="27"/>
      <c r="G198" s="27"/>
      <c r="H198" s="96"/>
      <c r="I198" s="27"/>
      <c r="J198" s="27"/>
    </row>
    <row r="199" spans="1:10">
      <c r="A199" s="27"/>
      <c r="B199" s="27"/>
      <c r="C199" s="27"/>
      <c r="D199" s="27"/>
      <c r="E199" s="27"/>
      <c r="F199" s="27"/>
      <c r="G199" s="27"/>
      <c r="H199" s="96"/>
      <c r="I199" s="27"/>
      <c r="J199" s="27"/>
    </row>
    <row r="200" spans="1:10">
      <c r="A200" s="27"/>
      <c r="B200" s="27"/>
      <c r="C200" s="27"/>
      <c r="D200" s="27"/>
      <c r="E200" s="27"/>
      <c r="F200" s="27"/>
      <c r="G200" s="27"/>
      <c r="H200" s="96"/>
      <c r="I200" s="27"/>
      <c r="J200" s="27"/>
    </row>
    <row r="201" spans="1:10">
      <c r="A201" s="27"/>
      <c r="B201" s="27"/>
      <c r="C201" s="27"/>
      <c r="D201" s="27"/>
      <c r="E201" s="27"/>
      <c r="F201" s="27"/>
      <c r="G201" s="27"/>
      <c r="H201" s="96"/>
      <c r="I201" s="27"/>
      <c r="J201" s="27"/>
    </row>
    <row r="202" spans="1:10">
      <c r="A202" s="27"/>
      <c r="B202" s="27"/>
      <c r="C202" s="27"/>
      <c r="D202" s="27"/>
      <c r="E202" s="27"/>
      <c r="F202" s="27"/>
      <c r="G202" s="27"/>
      <c r="H202" s="96"/>
      <c r="I202" s="27"/>
      <c r="J202" s="27"/>
    </row>
    <row r="203" spans="1:10">
      <c r="A203" s="27"/>
      <c r="B203" s="27"/>
      <c r="C203" s="27"/>
      <c r="D203" s="27"/>
      <c r="E203" s="27"/>
      <c r="F203" s="27"/>
      <c r="G203" s="27"/>
      <c r="H203" s="96"/>
      <c r="I203" s="27"/>
      <c r="J203" s="27"/>
    </row>
    <row r="204" spans="1:10">
      <c r="A204" s="27"/>
      <c r="B204" s="27"/>
      <c r="C204" s="27"/>
      <c r="D204" s="27"/>
      <c r="E204" s="27"/>
      <c r="F204" s="27"/>
      <c r="G204" s="27"/>
      <c r="H204" s="96"/>
      <c r="I204" s="27"/>
      <c r="J204" s="27"/>
    </row>
    <row r="205" spans="1:10">
      <c r="A205" s="27"/>
      <c r="B205" s="27"/>
      <c r="C205" s="27"/>
      <c r="D205" s="27"/>
      <c r="E205" s="27"/>
      <c r="F205" s="27"/>
      <c r="G205" s="27"/>
      <c r="H205" s="96"/>
      <c r="I205" s="27"/>
      <c r="J205" s="27"/>
    </row>
    <row r="206" spans="1:10">
      <c r="A206" s="27"/>
      <c r="B206" s="27"/>
      <c r="C206" s="27"/>
      <c r="D206" s="27"/>
      <c r="E206" s="27"/>
      <c r="F206" s="27"/>
      <c r="G206" s="27"/>
      <c r="H206" s="96"/>
      <c r="I206" s="27"/>
      <c r="J206" s="27"/>
    </row>
    <row r="207" spans="1:10">
      <c r="A207" s="27"/>
      <c r="B207" s="27"/>
      <c r="C207" s="27"/>
      <c r="D207" s="27"/>
      <c r="E207" s="27"/>
      <c r="F207" s="27"/>
      <c r="G207" s="27"/>
      <c r="H207" s="96"/>
      <c r="I207" s="27"/>
      <c r="J207" s="27"/>
    </row>
    <row r="208" spans="1:10">
      <c r="A208" s="27"/>
      <c r="B208" s="27"/>
      <c r="C208" s="27"/>
      <c r="D208" s="27"/>
      <c r="E208" s="27"/>
      <c r="F208" s="27"/>
      <c r="G208" s="27"/>
      <c r="H208" s="96"/>
      <c r="I208" s="27"/>
      <c r="J208" s="27"/>
    </row>
    <row r="209" spans="1:10">
      <c r="A209" s="27"/>
      <c r="B209" s="27"/>
      <c r="C209" s="27"/>
      <c r="D209" s="27"/>
      <c r="E209" s="27"/>
      <c r="F209" s="27"/>
      <c r="G209" s="27"/>
      <c r="H209" s="96"/>
      <c r="I209" s="27"/>
      <c r="J209" s="27"/>
    </row>
    <row r="210" spans="1:10">
      <c r="A210" s="27"/>
      <c r="B210" s="27"/>
      <c r="C210" s="27"/>
      <c r="D210" s="27"/>
      <c r="E210" s="27"/>
      <c r="F210" s="27"/>
      <c r="G210" s="27"/>
      <c r="H210" s="96"/>
      <c r="I210" s="27"/>
      <c r="J210" s="27"/>
    </row>
    <row r="211" spans="1:10">
      <c r="A211" s="27"/>
      <c r="B211" s="27"/>
      <c r="C211" s="27"/>
      <c r="D211" s="27"/>
      <c r="E211" s="27"/>
      <c r="F211" s="27"/>
      <c r="G211" s="27"/>
      <c r="H211" s="96"/>
      <c r="I211" s="27"/>
      <c r="J211" s="27"/>
    </row>
    <row r="212" spans="1:10">
      <c r="A212" s="27"/>
      <c r="B212" s="27"/>
      <c r="C212" s="27"/>
      <c r="D212" s="27"/>
      <c r="E212" s="27"/>
      <c r="F212" s="27"/>
      <c r="G212" s="27"/>
      <c r="H212" s="96"/>
      <c r="I212" s="27"/>
      <c r="J212" s="27"/>
    </row>
    <row r="213" spans="1:10">
      <c r="A213" s="27"/>
      <c r="B213" s="27"/>
      <c r="C213" s="27"/>
      <c r="D213" s="27"/>
      <c r="E213" s="27"/>
      <c r="F213" s="27"/>
      <c r="G213" s="27"/>
      <c r="H213" s="96"/>
      <c r="I213" s="27"/>
      <c r="J213" s="27"/>
    </row>
    <row r="214" spans="1:10">
      <c r="A214" s="27"/>
      <c r="B214" s="27"/>
      <c r="C214" s="27"/>
      <c r="D214" s="27"/>
      <c r="E214" s="27"/>
      <c r="F214" s="27"/>
      <c r="G214" s="27"/>
      <c r="H214" s="96"/>
      <c r="I214" s="27"/>
      <c r="J214" s="27"/>
    </row>
    <row r="215" spans="1:10">
      <c r="A215" s="27"/>
      <c r="B215" s="27"/>
      <c r="C215" s="27"/>
      <c r="D215" s="27"/>
      <c r="E215" s="27"/>
      <c r="F215" s="27"/>
      <c r="G215" s="27"/>
      <c r="H215" s="96"/>
      <c r="I215" s="27"/>
      <c r="J215" s="27"/>
    </row>
    <row r="216" spans="1:10">
      <c r="A216" s="27"/>
      <c r="B216" s="27"/>
      <c r="C216" s="27"/>
      <c r="D216" s="27"/>
      <c r="E216" s="27"/>
      <c r="F216" s="27"/>
      <c r="G216" s="27"/>
      <c r="H216" s="96"/>
      <c r="I216" s="27"/>
      <c r="J216" s="27"/>
    </row>
    <row r="217" spans="1:10">
      <c r="A217" s="27"/>
      <c r="B217" s="27"/>
      <c r="C217" s="27"/>
      <c r="D217" s="27"/>
      <c r="E217" s="27"/>
      <c r="F217" s="27"/>
      <c r="G217" s="27"/>
      <c r="H217" s="96"/>
      <c r="I217" s="27"/>
      <c r="J217" s="27"/>
    </row>
    <row r="218" spans="1:10">
      <c r="A218" s="27"/>
      <c r="B218" s="27"/>
      <c r="C218" s="27"/>
      <c r="D218" s="27"/>
      <c r="E218" s="27"/>
      <c r="F218" s="27"/>
      <c r="G218" s="27"/>
      <c r="H218" s="96"/>
      <c r="I218" s="27"/>
      <c r="J218" s="27"/>
    </row>
    <row r="219" spans="1:10">
      <c r="A219" s="27"/>
      <c r="B219" s="27"/>
      <c r="C219" s="27"/>
      <c r="D219" s="27"/>
      <c r="E219" s="27"/>
      <c r="F219" s="27"/>
      <c r="G219" s="27"/>
      <c r="H219" s="96"/>
      <c r="I219" s="27"/>
      <c r="J219" s="27"/>
    </row>
    <row r="220" spans="1:10">
      <c r="A220" s="27"/>
      <c r="B220" s="27"/>
      <c r="C220" s="27"/>
      <c r="D220" s="27"/>
      <c r="E220" s="27"/>
      <c r="F220" s="27"/>
      <c r="G220" s="27"/>
      <c r="H220" s="96"/>
      <c r="I220" s="27"/>
      <c r="J220" s="27"/>
    </row>
    <row r="221" spans="1:10">
      <c r="A221" s="27"/>
      <c r="B221" s="27"/>
      <c r="C221" s="27"/>
      <c r="D221" s="27"/>
      <c r="E221" s="27"/>
      <c r="F221" s="27"/>
      <c r="G221" s="27"/>
      <c r="H221" s="96"/>
      <c r="I221" s="27"/>
      <c r="J221" s="27"/>
    </row>
    <row r="222" spans="1:10">
      <c r="A222" s="27"/>
      <c r="B222" s="27"/>
      <c r="C222" s="27"/>
      <c r="D222" s="27"/>
      <c r="E222" s="27"/>
      <c r="F222" s="27"/>
      <c r="G222" s="27"/>
      <c r="H222" s="96"/>
      <c r="I222" s="27"/>
      <c r="J222" s="27"/>
    </row>
    <row r="223" spans="1:10">
      <c r="A223" s="27"/>
      <c r="B223" s="27"/>
      <c r="C223" s="27"/>
      <c r="D223" s="27"/>
      <c r="E223" s="27"/>
      <c r="F223" s="27"/>
      <c r="G223" s="27"/>
      <c r="H223" s="96"/>
      <c r="I223" s="27"/>
      <c r="J223" s="27"/>
    </row>
    <row r="224" spans="1:10">
      <c r="A224" s="27"/>
      <c r="B224" s="27"/>
      <c r="C224" s="27"/>
      <c r="D224" s="27"/>
      <c r="E224" s="27"/>
      <c r="F224" s="27"/>
      <c r="G224" s="27"/>
      <c r="H224" s="96"/>
      <c r="I224" s="27"/>
      <c r="J224" s="27"/>
    </row>
    <row r="225" spans="1:10">
      <c r="A225" s="27"/>
      <c r="B225" s="27"/>
      <c r="C225" s="27"/>
      <c r="D225" s="27"/>
      <c r="E225" s="27"/>
      <c r="F225" s="27"/>
      <c r="G225" s="27"/>
      <c r="H225" s="96"/>
      <c r="I225" s="27"/>
      <c r="J225" s="27"/>
    </row>
    <row r="226" spans="1:10">
      <c r="A226" s="27"/>
      <c r="B226" s="27"/>
      <c r="C226" s="27"/>
      <c r="D226" s="27"/>
      <c r="E226" s="27"/>
      <c r="F226" s="27"/>
      <c r="G226" s="27"/>
      <c r="H226" s="96"/>
      <c r="I226" s="27"/>
      <c r="J226" s="27"/>
    </row>
    <row r="227" spans="1:10">
      <c r="A227" s="27"/>
      <c r="B227" s="27"/>
      <c r="C227" s="27"/>
      <c r="D227" s="27"/>
      <c r="E227" s="27"/>
      <c r="F227" s="27"/>
      <c r="G227" s="27"/>
      <c r="H227" s="96"/>
      <c r="I227" s="27"/>
      <c r="J227" s="27"/>
    </row>
    <row r="228" spans="1:10">
      <c r="A228" s="27"/>
      <c r="B228" s="27"/>
      <c r="C228" s="27"/>
      <c r="D228" s="27"/>
      <c r="E228" s="27"/>
      <c r="F228" s="27"/>
      <c r="G228" s="27"/>
      <c r="H228" s="96"/>
      <c r="I228" s="27"/>
      <c r="J228" s="27"/>
    </row>
    <row r="229" spans="1:10">
      <c r="A229" s="27"/>
      <c r="B229" s="27"/>
      <c r="C229" s="27"/>
      <c r="D229" s="27"/>
      <c r="E229" s="27"/>
      <c r="F229" s="27"/>
      <c r="G229" s="27"/>
      <c r="H229" s="96"/>
      <c r="I229" s="27"/>
      <c r="J229" s="27"/>
    </row>
    <row r="230" spans="1:10">
      <c r="A230" s="27"/>
      <c r="B230" s="27"/>
      <c r="C230" s="27"/>
      <c r="D230" s="27"/>
      <c r="E230" s="27"/>
      <c r="F230" s="27"/>
      <c r="G230" s="27"/>
      <c r="H230" s="96"/>
      <c r="I230" s="27"/>
      <c r="J230" s="27"/>
    </row>
    <row r="231" spans="1:10">
      <c r="A231" s="27"/>
      <c r="B231" s="27"/>
      <c r="C231" s="27"/>
      <c r="D231" s="27"/>
      <c r="E231" s="27"/>
      <c r="F231" s="27"/>
      <c r="G231" s="27"/>
      <c r="H231" s="96"/>
      <c r="I231" s="27"/>
      <c r="J231" s="27"/>
    </row>
    <row r="232" spans="1:10">
      <c r="A232" s="27"/>
      <c r="B232" s="27"/>
      <c r="C232" s="27"/>
      <c r="D232" s="27"/>
      <c r="E232" s="27"/>
      <c r="F232" s="27"/>
      <c r="G232" s="27"/>
      <c r="H232" s="96"/>
      <c r="I232" s="27"/>
      <c r="J232" s="27"/>
    </row>
    <row r="233" spans="1:10">
      <c r="A233" s="27"/>
      <c r="B233" s="27"/>
      <c r="C233" s="27"/>
      <c r="D233" s="27"/>
      <c r="E233" s="27"/>
      <c r="F233" s="27"/>
      <c r="G233" s="27"/>
      <c r="H233" s="96"/>
      <c r="I233" s="27"/>
      <c r="J233" s="27"/>
    </row>
    <row r="234" spans="1:10">
      <c r="A234" s="27"/>
      <c r="B234" s="27"/>
      <c r="C234" s="27"/>
      <c r="D234" s="27"/>
      <c r="E234" s="27"/>
      <c r="F234" s="27"/>
      <c r="G234" s="27"/>
      <c r="H234" s="96"/>
      <c r="I234" s="27"/>
      <c r="J234" s="27"/>
    </row>
    <row r="235" spans="1:10">
      <c r="A235" s="27"/>
      <c r="B235" s="27"/>
      <c r="C235" s="27"/>
      <c r="D235" s="27"/>
      <c r="E235" s="27"/>
      <c r="F235" s="27"/>
      <c r="G235" s="27"/>
      <c r="H235" s="96"/>
      <c r="I235" s="27"/>
      <c r="J235" s="27"/>
    </row>
    <row r="236" spans="1:10">
      <c r="A236" s="27"/>
      <c r="B236" s="27"/>
      <c r="C236" s="27"/>
      <c r="D236" s="27"/>
      <c r="E236" s="27"/>
      <c r="F236" s="27"/>
      <c r="G236" s="27"/>
      <c r="H236" s="96"/>
      <c r="I236" s="27"/>
      <c r="J236" s="27"/>
    </row>
    <row r="237" spans="1:10">
      <c r="A237" s="27"/>
      <c r="B237" s="27"/>
      <c r="C237" s="27"/>
      <c r="D237" s="27"/>
      <c r="E237" s="27"/>
      <c r="F237" s="27"/>
      <c r="G237" s="27"/>
      <c r="H237" s="96"/>
      <c r="I237" s="27"/>
      <c r="J237" s="27"/>
    </row>
    <row r="238" spans="1:10">
      <c r="A238" s="27"/>
      <c r="B238" s="27"/>
      <c r="C238" s="27"/>
      <c r="D238" s="27"/>
      <c r="E238" s="27"/>
      <c r="F238" s="27"/>
      <c r="G238" s="27"/>
      <c r="H238" s="96"/>
      <c r="I238" s="27"/>
      <c r="J238" s="27"/>
    </row>
    <row r="239" spans="1:10">
      <c r="A239" s="27"/>
      <c r="B239" s="27"/>
      <c r="C239" s="27"/>
      <c r="D239" s="27"/>
      <c r="E239" s="27"/>
      <c r="F239" s="27"/>
      <c r="G239" s="27"/>
      <c r="H239" s="96"/>
      <c r="I239" s="27"/>
      <c r="J239" s="27"/>
    </row>
    <row r="240" spans="1:10">
      <c r="A240" s="27"/>
      <c r="B240" s="27"/>
      <c r="C240" s="27"/>
      <c r="D240" s="27"/>
      <c r="E240" s="27"/>
      <c r="F240" s="27"/>
      <c r="G240" s="27"/>
      <c r="H240" s="96"/>
      <c r="I240" s="27"/>
      <c r="J240" s="27"/>
    </row>
    <row r="241" spans="1:10">
      <c r="A241" s="27"/>
      <c r="B241" s="27"/>
      <c r="C241" s="27"/>
      <c r="D241" s="27"/>
      <c r="E241" s="27"/>
      <c r="F241" s="27"/>
      <c r="G241" s="27"/>
      <c r="H241" s="96"/>
      <c r="I241" s="27"/>
      <c r="J241" s="27"/>
    </row>
    <row r="242" spans="1:10">
      <c r="A242" s="27"/>
      <c r="B242" s="27"/>
      <c r="C242" s="27"/>
      <c r="D242" s="27"/>
      <c r="E242" s="27"/>
      <c r="F242" s="27"/>
      <c r="G242" s="27"/>
      <c r="H242" s="96"/>
      <c r="I242" s="27"/>
      <c r="J242" s="27"/>
    </row>
    <row r="243" spans="1:10">
      <c r="A243" s="27"/>
      <c r="B243" s="27"/>
      <c r="C243" s="27"/>
      <c r="D243" s="27"/>
      <c r="E243" s="27"/>
      <c r="F243" s="27"/>
      <c r="G243" s="27"/>
      <c r="H243" s="96"/>
      <c r="I243" s="27"/>
      <c r="J243" s="27"/>
    </row>
    <row r="244" spans="1:10">
      <c r="A244" s="27"/>
      <c r="B244" s="27"/>
      <c r="C244" s="27"/>
      <c r="D244" s="27"/>
      <c r="E244" s="27"/>
      <c r="F244" s="27"/>
      <c r="G244" s="27"/>
      <c r="H244" s="96"/>
      <c r="I244" s="27"/>
      <c r="J244" s="27"/>
    </row>
    <row r="245" spans="1:10">
      <c r="A245" s="27"/>
      <c r="B245" s="27"/>
      <c r="C245" s="27"/>
      <c r="D245" s="27"/>
      <c r="E245" s="27"/>
      <c r="F245" s="27"/>
      <c r="G245" s="27"/>
      <c r="H245" s="96"/>
      <c r="I245" s="27"/>
      <c r="J245" s="27"/>
    </row>
    <row r="246" spans="1:10">
      <c r="A246" s="27"/>
      <c r="B246" s="27"/>
      <c r="C246" s="27"/>
      <c r="D246" s="27"/>
      <c r="E246" s="27"/>
      <c r="F246" s="27"/>
      <c r="G246" s="27"/>
      <c r="H246" s="96"/>
      <c r="I246" s="27"/>
      <c r="J246" s="27"/>
    </row>
    <row r="247" spans="1:10">
      <c r="A247" s="27"/>
      <c r="B247" s="27"/>
      <c r="C247" s="27"/>
      <c r="D247" s="27"/>
      <c r="E247" s="27"/>
      <c r="F247" s="27"/>
      <c r="G247" s="27"/>
      <c r="H247" s="96"/>
      <c r="I247" s="27"/>
      <c r="J247" s="27"/>
    </row>
    <row r="248" spans="1:10">
      <c r="A248" s="27"/>
      <c r="B248" s="27"/>
      <c r="C248" s="27"/>
      <c r="D248" s="27"/>
      <c r="E248" s="27"/>
      <c r="F248" s="27"/>
      <c r="G248" s="27"/>
      <c r="H248" s="96"/>
      <c r="I248" s="27"/>
      <c r="J248" s="27"/>
    </row>
    <row r="249" spans="1:10">
      <c r="A249" s="27"/>
      <c r="B249" s="27"/>
      <c r="C249" s="27"/>
      <c r="D249" s="27"/>
      <c r="E249" s="27"/>
      <c r="F249" s="27"/>
      <c r="G249" s="27"/>
      <c r="H249" s="96"/>
      <c r="I249" s="27"/>
      <c r="J249" s="27"/>
    </row>
    <row r="250" spans="1:10">
      <c r="A250" s="27"/>
      <c r="B250" s="27"/>
      <c r="C250" s="27"/>
      <c r="D250" s="27"/>
      <c r="E250" s="27"/>
      <c r="F250" s="27"/>
      <c r="G250" s="27"/>
      <c r="H250" s="96"/>
      <c r="I250" s="27"/>
      <c r="J250" s="27"/>
    </row>
    <row r="251" spans="1:10">
      <c r="A251" s="27"/>
      <c r="B251" s="27"/>
      <c r="C251" s="27"/>
      <c r="D251" s="27"/>
      <c r="E251" s="27"/>
      <c r="F251" s="27"/>
      <c r="G251" s="27"/>
      <c r="H251" s="96"/>
      <c r="I251" s="27"/>
      <c r="J251" s="27"/>
    </row>
    <row r="252" spans="1:10">
      <c r="A252" s="27"/>
      <c r="B252" s="27"/>
      <c r="C252" s="27"/>
      <c r="D252" s="27"/>
      <c r="E252" s="27"/>
      <c r="F252" s="27"/>
      <c r="G252" s="27"/>
      <c r="H252" s="96"/>
      <c r="I252" s="27"/>
      <c r="J252" s="27"/>
    </row>
    <row r="253" spans="1:10">
      <c r="A253" s="27"/>
      <c r="B253" s="27"/>
      <c r="C253" s="27"/>
      <c r="D253" s="27"/>
      <c r="E253" s="27"/>
      <c r="F253" s="27"/>
      <c r="G253" s="27"/>
      <c r="H253" s="96"/>
      <c r="I253" s="27"/>
      <c r="J253" s="27"/>
    </row>
    <row r="254" spans="1:10">
      <c r="A254" s="27"/>
      <c r="B254" s="27"/>
      <c r="C254" s="27"/>
      <c r="D254" s="27"/>
      <c r="E254" s="27"/>
      <c r="F254" s="27"/>
      <c r="G254" s="27"/>
      <c r="H254" s="96"/>
      <c r="I254" s="27"/>
      <c r="J254" s="27"/>
    </row>
    <row r="255" spans="1:10">
      <c r="A255" s="27"/>
      <c r="B255" s="27"/>
      <c r="C255" s="27"/>
      <c r="D255" s="27"/>
      <c r="E255" s="27"/>
      <c r="F255" s="27"/>
      <c r="G255" s="27"/>
      <c r="H255" s="96"/>
      <c r="I255" s="27"/>
      <c r="J255" s="27"/>
    </row>
    <row r="256" spans="1:10">
      <c r="A256" s="27"/>
      <c r="B256" s="27"/>
      <c r="C256" s="27"/>
      <c r="D256" s="27"/>
      <c r="E256" s="27"/>
      <c r="F256" s="27"/>
      <c r="G256" s="27"/>
      <c r="H256" s="96"/>
      <c r="I256" s="27"/>
      <c r="J256" s="27"/>
    </row>
    <row r="257" spans="1:10">
      <c r="A257" s="27"/>
      <c r="B257" s="27"/>
      <c r="C257" s="27"/>
      <c r="D257" s="27"/>
      <c r="E257" s="27"/>
      <c r="F257" s="27"/>
      <c r="G257" s="27"/>
      <c r="H257" s="96"/>
      <c r="I257" s="27"/>
      <c r="J257" s="27"/>
    </row>
    <row r="258" spans="1:10">
      <c r="A258" s="27"/>
      <c r="B258" s="27"/>
      <c r="C258" s="27"/>
      <c r="D258" s="27"/>
      <c r="E258" s="27"/>
      <c r="F258" s="27"/>
      <c r="G258" s="27"/>
      <c r="H258" s="96"/>
      <c r="I258" s="27"/>
      <c r="J258" s="27"/>
    </row>
    <row r="259" spans="1:10">
      <c r="A259" s="27"/>
      <c r="B259" s="27"/>
      <c r="C259" s="27"/>
      <c r="D259" s="27"/>
      <c r="E259" s="27"/>
      <c r="F259" s="27"/>
      <c r="G259" s="27"/>
      <c r="H259" s="96"/>
      <c r="I259" s="27"/>
      <c r="J259" s="27"/>
    </row>
    <row r="260" spans="1:10">
      <c r="A260" s="27"/>
      <c r="B260" s="27"/>
      <c r="C260" s="27"/>
      <c r="D260" s="27"/>
      <c r="E260" s="27"/>
      <c r="F260" s="27"/>
      <c r="G260" s="27"/>
      <c r="H260" s="96"/>
      <c r="I260" s="27"/>
      <c r="J260" s="27"/>
    </row>
    <row r="261" spans="1:10">
      <c r="A261" s="27"/>
      <c r="B261" s="27"/>
      <c r="C261" s="27"/>
      <c r="D261" s="27"/>
      <c r="E261" s="27"/>
      <c r="F261" s="27"/>
      <c r="G261" s="27"/>
      <c r="H261" s="96"/>
      <c r="I261" s="27"/>
      <c r="J261" s="27"/>
    </row>
    <row r="262" spans="1:10">
      <c r="A262" s="27"/>
      <c r="B262" s="27"/>
      <c r="C262" s="27"/>
      <c r="D262" s="27"/>
      <c r="E262" s="27"/>
      <c r="F262" s="27"/>
      <c r="G262" s="27"/>
      <c r="H262" s="96"/>
      <c r="I262" s="27"/>
      <c r="J262" s="27"/>
    </row>
    <row r="263" spans="1:10">
      <c r="A263" s="27"/>
      <c r="B263" s="27"/>
      <c r="C263" s="27"/>
      <c r="D263" s="27"/>
      <c r="E263" s="27"/>
      <c r="F263" s="27"/>
      <c r="G263" s="27"/>
      <c r="H263" s="96"/>
      <c r="I263" s="27"/>
      <c r="J263" s="27"/>
    </row>
    <row r="264" spans="1:10">
      <c r="A264" s="27"/>
      <c r="B264" s="27"/>
      <c r="C264" s="27"/>
      <c r="D264" s="27"/>
      <c r="E264" s="27"/>
      <c r="F264" s="27"/>
      <c r="G264" s="27"/>
      <c r="H264" s="96"/>
      <c r="I264" s="27"/>
      <c r="J264" s="27"/>
    </row>
    <row r="265" spans="1:10">
      <c r="A265" s="27"/>
      <c r="B265" s="27"/>
      <c r="C265" s="27"/>
      <c r="D265" s="27"/>
      <c r="E265" s="27"/>
      <c r="F265" s="27"/>
      <c r="G265" s="27"/>
      <c r="H265" s="96"/>
      <c r="I265" s="27"/>
      <c r="J265" s="27"/>
    </row>
    <row r="266" spans="1:10">
      <c r="A266" s="27"/>
      <c r="B266" s="27"/>
      <c r="C266" s="27"/>
      <c r="D266" s="27"/>
      <c r="E266" s="27"/>
      <c r="F266" s="27"/>
      <c r="G266" s="27"/>
      <c r="H266" s="96"/>
      <c r="I266" s="27"/>
      <c r="J266" s="27"/>
    </row>
    <row r="267" spans="1:10">
      <c r="A267" s="27"/>
      <c r="B267" s="27"/>
      <c r="C267" s="27"/>
      <c r="D267" s="27"/>
      <c r="E267" s="27"/>
      <c r="F267" s="27"/>
      <c r="G267" s="27"/>
      <c r="H267" s="96"/>
      <c r="I267" s="27"/>
      <c r="J267" s="27"/>
    </row>
    <row r="268" spans="1:10">
      <c r="A268" s="27"/>
      <c r="B268" s="27"/>
      <c r="C268" s="27"/>
      <c r="D268" s="27"/>
      <c r="E268" s="27"/>
      <c r="F268" s="27"/>
      <c r="G268" s="27"/>
      <c r="H268" s="96"/>
      <c r="I268" s="27"/>
      <c r="J268" s="27"/>
    </row>
    <row r="269" spans="1:10">
      <c r="A269" s="27"/>
      <c r="B269" s="27"/>
      <c r="C269" s="27"/>
      <c r="D269" s="27"/>
      <c r="E269" s="27"/>
      <c r="F269" s="27"/>
      <c r="G269" s="27"/>
      <c r="H269" s="96"/>
      <c r="I269" s="27"/>
      <c r="J269" s="27"/>
    </row>
    <row r="270" spans="1:10">
      <c r="A270" s="27"/>
      <c r="B270" s="27"/>
      <c r="C270" s="27"/>
      <c r="D270" s="27"/>
      <c r="E270" s="27"/>
      <c r="F270" s="27"/>
      <c r="G270" s="27"/>
      <c r="H270" s="96"/>
      <c r="I270" s="27"/>
      <c r="J270" s="27"/>
    </row>
    <row r="271" spans="1:10">
      <c r="A271" s="27"/>
      <c r="B271" s="27"/>
      <c r="C271" s="27"/>
      <c r="D271" s="27"/>
      <c r="E271" s="27"/>
      <c r="F271" s="27"/>
      <c r="G271" s="27"/>
      <c r="H271" s="96"/>
      <c r="I271" s="27"/>
      <c r="J271" s="27"/>
    </row>
    <row r="272" spans="1:10">
      <c r="A272" s="27"/>
      <c r="B272" s="27"/>
      <c r="C272" s="27"/>
      <c r="D272" s="27"/>
      <c r="E272" s="27"/>
      <c r="F272" s="27"/>
      <c r="G272" s="27"/>
      <c r="H272" s="96"/>
      <c r="I272" s="27"/>
      <c r="J272" s="27"/>
    </row>
    <row r="273" spans="1:10">
      <c r="A273" s="27"/>
      <c r="B273" s="27"/>
      <c r="C273" s="27"/>
      <c r="D273" s="27"/>
      <c r="E273" s="27"/>
      <c r="F273" s="27"/>
      <c r="G273" s="27"/>
      <c r="H273" s="96"/>
      <c r="I273" s="27"/>
      <c r="J273" s="27"/>
    </row>
    <row r="274" spans="1:10">
      <c r="A274" s="27"/>
      <c r="B274" s="27"/>
      <c r="C274" s="27"/>
      <c r="D274" s="27"/>
      <c r="E274" s="27"/>
      <c r="F274" s="27"/>
      <c r="G274" s="27"/>
      <c r="H274" s="96"/>
      <c r="I274" s="27"/>
      <c r="J274" s="27"/>
    </row>
    <row r="275" spans="1:10">
      <c r="A275" s="27"/>
      <c r="B275" s="27"/>
      <c r="C275" s="27"/>
      <c r="D275" s="27"/>
      <c r="E275" s="27"/>
      <c r="F275" s="27"/>
      <c r="G275" s="27"/>
      <c r="H275" s="96"/>
      <c r="I275" s="27"/>
      <c r="J275" s="27"/>
    </row>
    <row r="276" spans="1:10">
      <c r="A276" s="27"/>
      <c r="B276" s="27"/>
      <c r="C276" s="27"/>
      <c r="D276" s="27"/>
      <c r="E276" s="27"/>
      <c r="F276" s="27"/>
      <c r="G276" s="27"/>
      <c r="H276" s="96"/>
      <c r="I276" s="27"/>
      <c r="J276" s="27"/>
    </row>
    <row r="277" spans="1:10">
      <c r="A277" s="27"/>
      <c r="B277" s="27"/>
      <c r="C277" s="27"/>
      <c r="D277" s="27"/>
      <c r="E277" s="27"/>
      <c r="F277" s="27"/>
      <c r="G277" s="27"/>
      <c r="H277" s="96"/>
      <c r="I277" s="27"/>
      <c r="J277" s="27"/>
    </row>
    <row r="278" spans="1:10">
      <c r="A278" s="27"/>
      <c r="B278" s="27"/>
      <c r="C278" s="27"/>
      <c r="D278" s="27"/>
      <c r="E278" s="27"/>
      <c r="F278" s="27"/>
      <c r="G278" s="27"/>
      <c r="H278" s="96"/>
      <c r="I278" s="27"/>
      <c r="J278" s="27"/>
    </row>
    <row r="279" spans="1:10">
      <c r="A279" s="27"/>
      <c r="B279" s="27"/>
      <c r="C279" s="27"/>
      <c r="D279" s="27"/>
      <c r="E279" s="27"/>
      <c r="F279" s="27"/>
      <c r="G279" s="27"/>
      <c r="H279" s="96"/>
      <c r="I279" s="27"/>
      <c r="J279" s="27"/>
    </row>
    <row r="280" spans="1:10">
      <c r="A280" s="27"/>
      <c r="B280" s="27"/>
      <c r="C280" s="27"/>
      <c r="D280" s="27"/>
      <c r="E280" s="27"/>
      <c r="F280" s="27"/>
      <c r="G280" s="27"/>
      <c r="H280" s="96"/>
      <c r="I280" s="27"/>
      <c r="J280" s="27"/>
    </row>
    <row r="281" spans="1:10">
      <c r="A281" s="27"/>
      <c r="B281" s="27"/>
      <c r="C281" s="27"/>
      <c r="D281" s="27"/>
      <c r="E281" s="27"/>
      <c r="F281" s="27"/>
      <c r="G281" s="27"/>
      <c r="H281" s="96"/>
      <c r="I281" s="27"/>
      <c r="J281" s="27"/>
    </row>
    <row r="282" spans="1:10">
      <c r="A282" s="27"/>
      <c r="B282" s="27"/>
      <c r="C282" s="27"/>
      <c r="D282" s="27"/>
      <c r="E282" s="27"/>
      <c r="F282" s="27"/>
      <c r="G282" s="27"/>
      <c r="H282" s="96"/>
      <c r="I282" s="27"/>
      <c r="J282" s="27"/>
    </row>
    <row r="283" spans="1:10">
      <c r="A283" s="27"/>
      <c r="B283" s="27"/>
      <c r="C283" s="27"/>
      <c r="D283" s="27"/>
      <c r="E283" s="27"/>
      <c r="F283" s="27"/>
      <c r="G283" s="27"/>
      <c r="H283" s="96"/>
      <c r="I283" s="27"/>
      <c r="J283" s="27"/>
    </row>
    <row r="284" spans="1:10">
      <c r="A284" s="27"/>
      <c r="B284" s="27"/>
      <c r="C284" s="27"/>
      <c r="D284" s="27"/>
      <c r="E284" s="27"/>
      <c r="F284" s="27"/>
      <c r="G284" s="27"/>
      <c r="H284" s="96"/>
      <c r="I284" s="27"/>
      <c r="J284" s="27"/>
    </row>
    <row r="285" spans="1:10">
      <c r="A285" s="27"/>
      <c r="B285" s="27"/>
      <c r="C285" s="27"/>
      <c r="D285" s="27"/>
      <c r="E285" s="27"/>
      <c r="F285" s="27"/>
      <c r="G285" s="27"/>
      <c r="H285" s="96"/>
      <c r="I285" s="27"/>
      <c r="J285" s="27"/>
    </row>
    <row r="286" spans="1:10">
      <c r="A286" s="27"/>
      <c r="B286" s="27"/>
      <c r="C286" s="27"/>
      <c r="D286" s="27"/>
      <c r="E286" s="27"/>
      <c r="F286" s="27"/>
      <c r="G286" s="27"/>
      <c r="H286" s="96"/>
      <c r="I286" s="27"/>
      <c r="J286" s="27"/>
    </row>
    <row r="287" spans="1:10">
      <c r="A287" s="27"/>
      <c r="B287" s="27"/>
      <c r="C287" s="27"/>
      <c r="D287" s="27"/>
      <c r="E287" s="27"/>
      <c r="F287" s="27"/>
      <c r="G287" s="27"/>
      <c r="H287" s="96"/>
      <c r="I287" s="27"/>
      <c r="J287" s="27"/>
    </row>
    <row r="288" spans="1:10">
      <c r="A288" s="27"/>
      <c r="B288" s="27"/>
      <c r="C288" s="27"/>
      <c r="D288" s="27"/>
      <c r="E288" s="27"/>
      <c r="F288" s="27"/>
      <c r="G288" s="27"/>
      <c r="H288" s="96"/>
      <c r="I288" s="27"/>
      <c r="J288" s="27"/>
    </row>
    <row r="289" spans="1:10">
      <c r="A289" s="27"/>
      <c r="B289" s="27"/>
      <c r="C289" s="27"/>
      <c r="D289" s="27"/>
      <c r="E289" s="27"/>
      <c r="F289" s="27"/>
      <c r="G289" s="27"/>
      <c r="H289" s="96"/>
      <c r="I289" s="27"/>
      <c r="J289" s="27"/>
    </row>
    <row r="290" spans="1:10">
      <c r="A290" s="27"/>
      <c r="B290" s="27"/>
      <c r="C290" s="27"/>
      <c r="D290" s="27"/>
      <c r="E290" s="27"/>
      <c r="F290" s="27"/>
      <c r="G290" s="27"/>
      <c r="H290" s="96"/>
      <c r="I290" s="27"/>
      <c r="J290" s="27"/>
    </row>
    <row r="291" spans="1:10">
      <c r="A291" s="27"/>
      <c r="B291" s="27"/>
      <c r="C291" s="27"/>
      <c r="D291" s="27"/>
      <c r="E291" s="27"/>
      <c r="F291" s="27"/>
      <c r="G291" s="27"/>
      <c r="H291" s="96"/>
      <c r="I291" s="27"/>
      <c r="J291" s="27"/>
    </row>
    <row r="292" spans="1:10">
      <c r="A292" s="27"/>
      <c r="B292" s="27"/>
      <c r="C292" s="27"/>
      <c r="D292" s="27"/>
      <c r="E292" s="27"/>
      <c r="F292" s="27"/>
      <c r="G292" s="27"/>
      <c r="H292" s="96"/>
      <c r="I292" s="27"/>
      <c r="J292" s="27"/>
    </row>
    <row r="293" spans="1:10">
      <c r="A293" s="27"/>
      <c r="B293" s="27"/>
      <c r="C293" s="27"/>
      <c r="D293" s="27"/>
      <c r="E293" s="27"/>
      <c r="F293" s="27"/>
      <c r="G293" s="27"/>
      <c r="H293" s="96"/>
      <c r="I293" s="27"/>
      <c r="J293" s="27"/>
    </row>
    <row r="294" spans="1:10">
      <c r="A294" s="27"/>
      <c r="B294" s="27"/>
      <c r="C294" s="27"/>
      <c r="D294" s="27"/>
      <c r="E294" s="27"/>
      <c r="F294" s="27"/>
      <c r="G294" s="27"/>
      <c r="H294" s="96"/>
      <c r="I294" s="27"/>
      <c r="J294" s="27"/>
    </row>
    <row r="295" spans="1:10">
      <c r="A295" s="27"/>
      <c r="B295" s="27"/>
      <c r="C295" s="27"/>
      <c r="D295" s="27"/>
      <c r="E295" s="27"/>
      <c r="F295" s="27"/>
      <c r="G295" s="27"/>
      <c r="H295" s="96"/>
      <c r="I295" s="27"/>
      <c r="J295" s="27"/>
    </row>
    <row r="296" spans="1:10">
      <c r="A296" s="27"/>
      <c r="B296" s="27"/>
      <c r="C296" s="27"/>
      <c r="D296" s="27"/>
      <c r="E296" s="27"/>
      <c r="F296" s="27"/>
      <c r="G296" s="27"/>
      <c r="H296" s="96"/>
      <c r="I296" s="27"/>
      <c r="J296" s="27"/>
    </row>
    <row r="297" spans="1:10">
      <c r="A297" s="27"/>
      <c r="B297" s="27"/>
      <c r="C297" s="27"/>
      <c r="D297" s="27"/>
      <c r="E297" s="27"/>
      <c r="F297" s="27"/>
      <c r="G297" s="27"/>
      <c r="H297" s="96"/>
      <c r="I297" s="27"/>
      <c r="J297" s="27"/>
    </row>
    <row r="298" spans="1:10">
      <c r="A298" s="27"/>
      <c r="B298" s="27"/>
      <c r="C298" s="27"/>
      <c r="D298" s="27"/>
      <c r="E298" s="27"/>
      <c r="F298" s="27"/>
      <c r="G298" s="27"/>
      <c r="H298" s="96"/>
      <c r="I298" s="27"/>
      <c r="J298" s="27"/>
    </row>
    <row r="299" spans="1:10">
      <c r="A299" s="27"/>
      <c r="B299" s="27"/>
      <c r="C299" s="27"/>
      <c r="D299" s="27"/>
      <c r="E299" s="27"/>
      <c r="F299" s="27"/>
      <c r="G299" s="27"/>
      <c r="H299" s="96"/>
      <c r="I299" s="27"/>
      <c r="J299" s="27"/>
    </row>
    <row r="300" spans="1:10">
      <c r="A300" s="27"/>
      <c r="B300" s="27"/>
      <c r="C300" s="27"/>
      <c r="D300" s="27"/>
      <c r="E300" s="27"/>
      <c r="F300" s="27"/>
      <c r="G300" s="27"/>
      <c r="H300" s="96"/>
      <c r="I300" s="27"/>
      <c r="J300" s="27"/>
    </row>
    <row r="301" spans="1:10">
      <c r="A301" s="27"/>
      <c r="B301" s="27"/>
      <c r="C301" s="27"/>
      <c r="D301" s="27"/>
      <c r="E301" s="27"/>
      <c r="F301" s="27"/>
      <c r="G301" s="27"/>
      <c r="H301" s="96"/>
      <c r="I301" s="27"/>
      <c r="J301" s="27"/>
    </row>
    <row r="302" spans="1:10">
      <c r="A302" s="27"/>
      <c r="B302" s="27"/>
      <c r="C302" s="27"/>
      <c r="D302" s="27"/>
      <c r="E302" s="27"/>
      <c r="F302" s="27"/>
      <c r="G302" s="27"/>
      <c r="H302" s="96"/>
      <c r="I302" s="27"/>
      <c r="J302" s="27"/>
    </row>
    <row r="303" spans="1:10">
      <c r="A303" s="27"/>
      <c r="B303" s="27"/>
      <c r="C303" s="27"/>
      <c r="D303" s="27"/>
      <c r="E303" s="27"/>
      <c r="F303" s="27"/>
      <c r="G303" s="27"/>
      <c r="H303" s="96"/>
      <c r="I303" s="27"/>
      <c r="J303" s="27"/>
    </row>
    <row r="304" spans="1:10">
      <c r="A304" s="27"/>
      <c r="B304" s="27"/>
      <c r="C304" s="27"/>
      <c r="D304" s="27"/>
      <c r="E304" s="27"/>
      <c r="F304" s="27"/>
      <c r="G304" s="27"/>
      <c r="H304" s="96"/>
      <c r="I304" s="27"/>
      <c r="J304" s="27"/>
    </row>
    <row r="305" spans="1:10">
      <c r="A305" s="27"/>
      <c r="B305" s="27"/>
      <c r="C305" s="27"/>
      <c r="D305" s="27"/>
      <c r="E305" s="27"/>
      <c r="F305" s="27"/>
      <c r="G305" s="27"/>
      <c r="H305" s="96"/>
      <c r="I305" s="27"/>
      <c r="J305" s="27"/>
    </row>
    <row r="306" spans="1:10">
      <c r="A306" s="27"/>
      <c r="B306" s="27"/>
      <c r="C306" s="27"/>
      <c r="D306" s="27"/>
      <c r="E306" s="27"/>
      <c r="F306" s="27"/>
      <c r="G306" s="27"/>
      <c r="H306" s="96"/>
      <c r="I306" s="27"/>
      <c r="J306" s="27"/>
    </row>
    <row r="307" spans="1:10">
      <c r="A307" s="27"/>
      <c r="B307" s="27"/>
      <c r="C307" s="27"/>
      <c r="D307" s="27"/>
      <c r="E307" s="27"/>
      <c r="F307" s="27"/>
      <c r="G307" s="27"/>
      <c r="H307" s="96"/>
      <c r="I307" s="27"/>
      <c r="J307" s="27"/>
    </row>
    <row r="308" spans="1:10">
      <c r="A308" s="27"/>
      <c r="B308" s="27"/>
      <c r="C308" s="27"/>
      <c r="D308" s="27"/>
      <c r="E308" s="27"/>
      <c r="F308" s="27"/>
      <c r="G308" s="27"/>
      <c r="H308" s="96"/>
      <c r="I308" s="27"/>
      <c r="J308" s="27"/>
    </row>
    <row r="309" spans="1:10">
      <c r="A309" s="27"/>
      <c r="B309" s="27"/>
      <c r="C309" s="27"/>
      <c r="D309" s="27"/>
      <c r="E309" s="27"/>
      <c r="F309" s="27"/>
      <c r="G309" s="27"/>
      <c r="H309" s="96"/>
      <c r="I309" s="27"/>
      <c r="J309" s="27"/>
    </row>
    <row r="310" spans="1:10">
      <c r="A310" s="27"/>
      <c r="B310" s="27"/>
      <c r="C310" s="27"/>
      <c r="D310" s="27"/>
      <c r="E310" s="27"/>
      <c r="F310" s="27"/>
      <c r="G310" s="27"/>
      <c r="H310" s="96"/>
      <c r="I310" s="27"/>
      <c r="J310" s="27"/>
    </row>
    <row r="311" spans="1:10">
      <c r="A311" s="27"/>
      <c r="B311" s="27"/>
      <c r="C311" s="27"/>
      <c r="D311" s="27"/>
      <c r="E311" s="27"/>
      <c r="F311" s="27"/>
      <c r="G311" s="27"/>
      <c r="H311" s="96"/>
      <c r="I311" s="27"/>
      <c r="J311" s="27"/>
    </row>
    <row r="312" spans="1:10">
      <c r="A312" s="27"/>
      <c r="B312" s="27"/>
      <c r="C312" s="27"/>
      <c r="D312" s="27"/>
      <c r="E312" s="27"/>
      <c r="F312" s="27"/>
      <c r="G312" s="27"/>
      <c r="H312" s="96"/>
      <c r="I312" s="27"/>
      <c r="J312" s="27"/>
    </row>
    <row r="313" spans="1:10">
      <c r="A313" s="27"/>
      <c r="B313" s="27"/>
      <c r="C313" s="27"/>
      <c r="D313" s="27"/>
      <c r="E313" s="27"/>
      <c r="F313" s="27"/>
      <c r="G313" s="27"/>
      <c r="H313" s="96"/>
      <c r="I313" s="27"/>
      <c r="J313" s="27"/>
    </row>
    <row r="314" spans="1:10">
      <c r="A314" s="27"/>
      <c r="B314" s="27"/>
      <c r="C314" s="27"/>
      <c r="D314" s="27"/>
      <c r="E314" s="27"/>
      <c r="F314" s="27"/>
      <c r="G314" s="27"/>
      <c r="H314" s="96"/>
      <c r="I314" s="27"/>
      <c r="J314" s="27"/>
    </row>
    <row r="315" spans="1:10">
      <c r="A315" s="27"/>
      <c r="B315" s="27"/>
      <c r="C315" s="27"/>
      <c r="D315" s="27"/>
      <c r="E315" s="27"/>
      <c r="F315" s="27"/>
      <c r="G315" s="27"/>
      <c r="H315" s="96"/>
      <c r="I315" s="27"/>
      <c r="J315" s="27"/>
    </row>
    <row r="316" spans="1:10">
      <c r="A316" s="27"/>
      <c r="B316" s="27"/>
      <c r="C316" s="27"/>
      <c r="D316" s="27"/>
      <c r="E316" s="27"/>
      <c r="F316" s="27"/>
      <c r="G316" s="27"/>
      <c r="H316" s="96"/>
      <c r="I316" s="27"/>
      <c r="J316" s="27"/>
    </row>
    <row r="317" spans="1:10">
      <c r="A317" s="27"/>
      <c r="B317" s="27"/>
      <c r="C317" s="27"/>
      <c r="D317" s="27"/>
      <c r="E317" s="27"/>
      <c r="F317" s="27"/>
      <c r="G317" s="27"/>
      <c r="H317" s="96"/>
      <c r="I317" s="27"/>
      <c r="J317" s="27"/>
    </row>
    <row r="318" spans="1:10">
      <c r="A318" s="27"/>
      <c r="B318" s="27"/>
      <c r="C318" s="27"/>
      <c r="D318" s="27"/>
      <c r="E318" s="27"/>
      <c r="F318" s="27"/>
      <c r="G318" s="27"/>
      <c r="H318" s="96"/>
      <c r="I318" s="27"/>
      <c r="J318" s="27"/>
    </row>
    <row r="319" spans="1:10">
      <c r="A319" s="27"/>
      <c r="B319" s="27"/>
      <c r="C319" s="27"/>
      <c r="D319" s="27"/>
      <c r="E319" s="27"/>
      <c r="F319" s="27"/>
      <c r="G319" s="27"/>
      <c r="H319" s="96"/>
      <c r="I319" s="27"/>
      <c r="J319" s="27"/>
    </row>
    <row r="320" spans="1:10">
      <c r="A320" s="27"/>
      <c r="B320" s="27"/>
      <c r="C320" s="27"/>
      <c r="D320" s="27"/>
      <c r="E320" s="27"/>
      <c r="F320" s="27"/>
      <c r="G320" s="27"/>
      <c r="H320" s="96"/>
      <c r="I320" s="27"/>
      <c r="J320" s="27"/>
    </row>
    <row r="321" spans="1:10">
      <c r="A321" s="27"/>
      <c r="B321" s="27"/>
      <c r="C321" s="27"/>
      <c r="D321" s="27"/>
      <c r="E321" s="27"/>
      <c r="F321" s="27"/>
      <c r="G321" s="27"/>
      <c r="H321" s="96"/>
      <c r="I321" s="27"/>
      <c r="J321" s="27"/>
    </row>
    <row r="322" spans="1:10">
      <c r="A322" s="27"/>
      <c r="B322" s="27"/>
      <c r="C322" s="27"/>
      <c r="D322" s="27"/>
      <c r="E322" s="27"/>
      <c r="F322" s="27"/>
      <c r="G322" s="27"/>
      <c r="H322" s="96"/>
      <c r="I322" s="27"/>
      <c r="J322" s="27"/>
    </row>
    <row r="323" spans="1:10">
      <c r="A323" s="27"/>
      <c r="B323" s="27"/>
      <c r="C323" s="27"/>
      <c r="D323" s="27"/>
      <c r="E323" s="27"/>
      <c r="F323" s="27"/>
      <c r="G323" s="27"/>
      <c r="H323" s="96"/>
      <c r="I323" s="27"/>
      <c r="J323" s="27"/>
    </row>
    <row r="324" spans="1:10">
      <c r="A324" s="27"/>
      <c r="B324" s="27"/>
      <c r="C324" s="27"/>
      <c r="D324" s="27"/>
      <c r="E324" s="27"/>
      <c r="F324" s="27"/>
      <c r="G324" s="27"/>
      <c r="H324" s="96"/>
      <c r="I324" s="27"/>
      <c r="J324" s="27"/>
    </row>
    <row r="325" spans="1:10">
      <c r="A325" s="27"/>
      <c r="B325" s="27"/>
      <c r="C325" s="27"/>
      <c r="D325" s="27"/>
      <c r="E325" s="27"/>
      <c r="F325" s="27"/>
      <c r="G325" s="27"/>
      <c r="H325" s="96"/>
      <c r="I325" s="27"/>
      <c r="J325" s="27"/>
    </row>
    <row r="326" spans="1:10">
      <c r="A326" s="27"/>
      <c r="B326" s="27"/>
      <c r="C326" s="27"/>
      <c r="D326" s="27"/>
      <c r="E326" s="27"/>
      <c r="F326" s="27"/>
      <c r="G326" s="27"/>
      <c r="H326" s="96"/>
      <c r="I326" s="27"/>
      <c r="J326" s="27"/>
    </row>
    <row r="327" spans="1:10">
      <c r="A327" s="27"/>
      <c r="B327" s="27"/>
      <c r="C327" s="27"/>
      <c r="D327" s="27"/>
      <c r="E327" s="27"/>
      <c r="F327" s="27"/>
      <c r="G327" s="27"/>
      <c r="H327" s="96"/>
      <c r="I327" s="27"/>
      <c r="J327" s="27"/>
    </row>
    <row r="328" spans="1:10">
      <c r="A328" s="27"/>
      <c r="B328" s="27"/>
      <c r="C328" s="27"/>
      <c r="D328" s="27"/>
      <c r="E328" s="27"/>
      <c r="F328" s="27"/>
      <c r="G328" s="27"/>
      <c r="H328" s="96"/>
      <c r="I328" s="27"/>
      <c r="J328" s="27"/>
    </row>
    <row r="329" spans="1:10">
      <c r="A329" s="27"/>
      <c r="B329" s="27"/>
      <c r="C329" s="27"/>
      <c r="D329" s="27"/>
      <c r="E329" s="27"/>
      <c r="F329" s="27"/>
      <c r="G329" s="27"/>
      <c r="H329" s="96"/>
      <c r="I329" s="27"/>
      <c r="J329" s="27"/>
    </row>
    <row r="330" spans="1:10">
      <c r="A330" s="27"/>
      <c r="B330" s="27"/>
      <c r="C330" s="27"/>
      <c r="D330" s="27"/>
      <c r="E330" s="27"/>
      <c r="F330" s="27"/>
      <c r="G330" s="27"/>
      <c r="H330" s="96"/>
      <c r="I330" s="27"/>
      <c r="J330" s="27"/>
    </row>
    <row r="331" spans="1:10">
      <c r="A331" s="27"/>
      <c r="B331" s="27"/>
      <c r="C331" s="27"/>
      <c r="D331" s="27"/>
      <c r="E331" s="27"/>
      <c r="F331" s="27"/>
      <c r="G331" s="27"/>
      <c r="H331" s="96"/>
      <c r="I331" s="27"/>
      <c r="J331" s="27"/>
    </row>
    <row r="332" spans="1:10">
      <c r="A332" s="27"/>
      <c r="B332" s="27"/>
      <c r="C332" s="27"/>
      <c r="D332" s="27"/>
      <c r="E332" s="27"/>
      <c r="F332" s="27"/>
      <c r="G332" s="27"/>
      <c r="H332" s="96"/>
      <c r="I332" s="27"/>
      <c r="J332" s="27"/>
    </row>
    <row r="333" spans="1:10">
      <c r="A333" s="27"/>
      <c r="B333" s="27"/>
      <c r="C333" s="27"/>
      <c r="D333" s="27"/>
      <c r="E333" s="27"/>
      <c r="F333" s="27"/>
      <c r="G333" s="27"/>
      <c r="H333" s="96"/>
      <c r="I333" s="27"/>
      <c r="J333" s="27"/>
    </row>
    <row r="334" spans="1:10">
      <c r="A334" s="27"/>
      <c r="B334" s="27"/>
      <c r="C334" s="27"/>
      <c r="D334" s="27"/>
      <c r="E334" s="27"/>
      <c r="F334" s="27"/>
      <c r="G334" s="27"/>
      <c r="H334" s="96"/>
      <c r="I334" s="27"/>
      <c r="J334" s="27"/>
    </row>
    <row r="335" spans="1:10">
      <c r="A335" s="27"/>
      <c r="B335" s="27"/>
      <c r="C335" s="27"/>
      <c r="D335" s="27"/>
      <c r="E335" s="27"/>
      <c r="F335" s="27"/>
      <c r="G335" s="27"/>
      <c r="H335" s="96"/>
      <c r="I335" s="27"/>
      <c r="J335" s="27"/>
    </row>
    <row r="336" spans="1:10">
      <c r="A336" s="27"/>
      <c r="B336" s="27"/>
      <c r="C336" s="27"/>
      <c r="D336" s="27"/>
      <c r="E336" s="27"/>
      <c r="F336" s="27"/>
      <c r="G336" s="27"/>
      <c r="H336" s="96"/>
      <c r="I336" s="27"/>
      <c r="J336" s="27"/>
    </row>
    <row r="337" spans="1:10">
      <c r="A337" s="27"/>
      <c r="B337" s="27"/>
      <c r="C337" s="27"/>
      <c r="D337" s="27"/>
      <c r="E337" s="27"/>
      <c r="F337" s="27"/>
      <c r="G337" s="27"/>
      <c r="H337" s="96"/>
      <c r="I337" s="27"/>
      <c r="J337" s="27"/>
    </row>
    <row r="338" spans="1:10">
      <c r="A338" s="27"/>
      <c r="B338" s="27"/>
      <c r="C338" s="27"/>
      <c r="D338" s="27"/>
      <c r="E338" s="27"/>
      <c r="F338" s="27"/>
      <c r="G338" s="27"/>
      <c r="H338" s="96"/>
      <c r="I338" s="27"/>
      <c r="J338" s="27"/>
    </row>
    <row r="339" spans="1:10">
      <c r="A339" s="27"/>
      <c r="B339" s="27"/>
      <c r="C339" s="27"/>
      <c r="D339" s="27"/>
      <c r="E339" s="27"/>
      <c r="F339" s="27"/>
      <c r="G339" s="27"/>
      <c r="H339" s="96"/>
      <c r="I339" s="27"/>
      <c r="J339" s="27"/>
    </row>
    <row r="340" spans="1:10">
      <c r="A340" s="27"/>
      <c r="B340" s="27"/>
      <c r="C340" s="27"/>
      <c r="D340" s="27"/>
      <c r="E340" s="27"/>
      <c r="F340" s="27"/>
      <c r="G340" s="27"/>
      <c r="H340" s="96"/>
      <c r="I340" s="27"/>
      <c r="J340" s="27"/>
    </row>
    <row r="341" spans="1:10">
      <c r="A341" s="27"/>
      <c r="B341" s="27"/>
      <c r="C341" s="27"/>
      <c r="D341" s="27"/>
      <c r="E341" s="27"/>
      <c r="F341" s="27"/>
      <c r="G341" s="27"/>
      <c r="H341" s="96"/>
      <c r="I341" s="27"/>
      <c r="J341" s="27"/>
    </row>
    <row r="342" spans="1:10">
      <c r="A342" s="27"/>
      <c r="B342" s="27"/>
      <c r="C342" s="27"/>
      <c r="D342" s="27"/>
      <c r="E342" s="27"/>
      <c r="F342" s="27"/>
      <c r="G342" s="27"/>
      <c r="H342" s="96"/>
      <c r="I342" s="27"/>
      <c r="J342" s="27"/>
    </row>
    <row r="343" spans="1:10">
      <c r="A343" s="27"/>
      <c r="B343" s="27"/>
      <c r="C343" s="27"/>
      <c r="D343" s="27"/>
      <c r="E343" s="27"/>
      <c r="F343" s="27"/>
      <c r="G343" s="27"/>
      <c r="H343" s="96"/>
      <c r="I343" s="27"/>
      <c r="J343" s="27"/>
    </row>
    <row r="344" spans="1:10">
      <c r="A344" s="27"/>
      <c r="B344" s="27"/>
      <c r="C344" s="27"/>
      <c r="D344" s="27"/>
      <c r="E344" s="27"/>
      <c r="F344" s="27"/>
      <c r="G344" s="27"/>
      <c r="H344" s="96"/>
      <c r="I344" s="27"/>
      <c r="J344" s="27"/>
    </row>
    <row r="345" spans="1:10">
      <c r="A345" s="27"/>
      <c r="B345" s="27"/>
      <c r="C345" s="27"/>
      <c r="D345" s="27"/>
      <c r="E345" s="27"/>
      <c r="F345" s="27"/>
      <c r="G345" s="27"/>
      <c r="H345" s="96"/>
      <c r="I345" s="27"/>
      <c r="J345" s="27"/>
    </row>
    <row r="346" spans="1:10">
      <c r="A346" s="27"/>
      <c r="B346" s="27"/>
      <c r="C346" s="27"/>
      <c r="D346" s="27"/>
      <c r="E346" s="27"/>
      <c r="F346" s="27"/>
      <c r="G346" s="27"/>
      <c r="H346" s="96"/>
      <c r="I346" s="27"/>
      <c r="J346" s="27"/>
    </row>
    <row r="347" spans="1:10">
      <c r="A347" s="27"/>
      <c r="B347" s="27"/>
      <c r="C347" s="27"/>
      <c r="D347" s="27"/>
      <c r="E347" s="27"/>
      <c r="F347" s="27"/>
      <c r="G347" s="27"/>
      <c r="H347" s="96"/>
      <c r="I347" s="27"/>
      <c r="J347" s="27"/>
    </row>
    <row r="348" spans="1:10">
      <c r="A348" s="27"/>
      <c r="B348" s="27"/>
      <c r="C348" s="27"/>
      <c r="D348" s="27"/>
      <c r="E348" s="27"/>
      <c r="F348" s="27"/>
      <c r="G348" s="27"/>
      <c r="H348" s="96"/>
      <c r="I348" s="27"/>
      <c r="J348" s="27"/>
    </row>
    <row r="349" spans="1:10">
      <c r="A349" s="27"/>
      <c r="B349" s="27"/>
      <c r="C349" s="27"/>
      <c r="D349" s="27"/>
      <c r="E349" s="27"/>
      <c r="F349" s="27"/>
      <c r="G349" s="27"/>
      <c r="H349" s="96"/>
      <c r="I349" s="27"/>
      <c r="J349" s="27"/>
    </row>
    <row r="350" spans="1:10">
      <c r="A350" s="27"/>
      <c r="B350" s="27"/>
      <c r="C350" s="27"/>
      <c r="D350" s="27"/>
      <c r="E350" s="27"/>
      <c r="F350" s="27"/>
      <c r="G350" s="27"/>
      <c r="H350" s="96"/>
      <c r="I350" s="27"/>
      <c r="J350" s="27"/>
    </row>
    <row r="351" spans="1:10">
      <c r="A351" s="27"/>
      <c r="B351" s="27"/>
      <c r="C351" s="27"/>
      <c r="D351" s="27"/>
      <c r="E351" s="27"/>
      <c r="F351" s="27"/>
      <c r="G351" s="27"/>
      <c r="H351" s="96"/>
      <c r="I351" s="27"/>
      <c r="J351" s="27"/>
    </row>
    <row r="352" spans="1:10">
      <c r="A352" s="27"/>
      <c r="B352" s="27"/>
      <c r="C352" s="27"/>
      <c r="D352" s="27"/>
      <c r="E352" s="27"/>
      <c r="F352" s="27"/>
      <c r="G352" s="27"/>
      <c r="H352" s="96"/>
      <c r="I352" s="27"/>
      <c r="J352" s="27"/>
    </row>
    <row r="353" spans="1:10">
      <c r="A353" s="27"/>
      <c r="B353" s="27"/>
      <c r="C353" s="27"/>
      <c r="D353" s="27"/>
      <c r="E353" s="27"/>
      <c r="F353" s="27"/>
      <c r="G353" s="27"/>
      <c r="H353" s="96"/>
      <c r="I353" s="27"/>
      <c r="J353" s="27"/>
    </row>
    <row r="354" spans="1:10">
      <c r="A354" s="27"/>
      <c r="B354" s="27"/>
      <c r="C354" s="27"/>
      <c r="D354" s="27"/>
      <c r="E354" s="27"/>
      <c r="F354" s="27"/>
      <c r="G354" s="27"/>
      <c r="H354" s="96"/>
      <c r="I354" s="27"/>
      <c r="J354" s="27"/>
    </row>
    <row r="355" spans="1:10">
      <c r="A355" s="27"/>
      <c r="B355" s="27"/>
      <c r="C355" s="27"/>
      <c r="D355" s="27"/>
      <c r="E355" s="27"/>
      <c r="F355" s="27"/>
      <c r="G355" s="27"/>
      <c r="H355" s="96"/>
      <c r="I355" s="27"/>
      <c r="J355" s="27"/>
    </row>
    <row r="356" spans="1:10">
      <c r="A356" s="27"/>
      <c r="B356" s="27"/>
      <c r="C356" s="27"/>
      <c r="D356" s="27"/>
      <c r="E356" s="27"/>
      <c r="F356" s="27"/>
      <c r="G356" s="27"/>
      <c r="H356" s="96"/>
      <c r="I356" s="27"/>
      <c r="J356" s="27"/>
    </row>
    <row r="357" spans="1:10">
      <c r="A357" s="27"/>
      <c r="B357" s="27"/>
      <c r="C357" s="27"/>
      <c r="D357" s="27"/>
      <c r="E357" s="27"/>
      <c r="F357" s="27"/>
      <c r="G357" s="27"/>
      <c r="H357" s="96"/>
      <c r="I357" s="27"/>
      <c r="J357" s="27"/>
    </row>
    <row r="358" spans="1:10">
      <c r="A358" s="27"/>
      <c r="B358" s="27"/>
      <c r="C358" s="27"/>
      <c r="D358" s="27"/>
      <c r="E358" s="27"/>
      <c r="F358" s="27"/>
      <c r="G358" s="27"/>
      <c r="H358" s="96"/>
      <c r="I358" s="27"/>
      <c r="J358" s="27"/>
    </row>
    <row r="359" spans="1:10">
      <c r="A359" s="27"/>
      <c r="B359" s="27"/>
      <c r="C359" s="27"/>
      <c r="D359" s="27"/>
      <c r="E359" s="27"/>
      <c r="F359" s="27"/>
      <c r="G359" s="27"/>
      <c r="H359" s="96"/>
      <c r="I359" s="27"/>
      <c r="J359" s="27"/>
    </row>
    <row r="360" spans="1:10">
      <c r="A360" s="27"/>
      <c r="B360" s="27"/>
      <c r="C360" s="27"/>
      <c r="D360" s="27"/>
      <c r="E360" s="27"/>
      <c r="F360" s="27"/>
      <c r="G360" s="27"/>
      <c r="H360" s="96"/>
      <c r="I360" s="27"/>
      <c r="J360" s="27"/>
    </row>
    <row r="361" spans="1:10">
      <c r="A361" s="27"/>
      <c r="B361" s="27"/>
      <c r="C361" s="27"/>
      <c r="D361" s="27"/>
      <c r="E361" s="27"/>
      <c r="F361" s="27"/>
      <c r="G361" s="27"/>
      <c r="H361" s="96"/>
      <c r="I361" s="27"/>
      <c r="J361" s="27"/>
    </row>
    <row r="362" spans="1:10">
      <c r="A362" s="27"/>
      <c r="B362" s="27"/>
      <c r="C362" s="27"/>
      <c r="D362" s="27"/>
      <c r="E362" s="27"/>
      <c r="F362" s="27"/>
      <c r="G362" s="27"/>
      <c r="H362" s="96"/>
      <c r="I362" s="27"/>
      <c r="J362" s="27"/>
    </row>
    <row r="363" spans="1:10">
      <c r="A363" s="27"/>
      <c r="B363" s="27"/>
      <c r="C363" s="27"/>
      <c r="D363" s="27"/>
      <c r="E363" s="27"/>
      <c r="F363" s="27"/>
      <c r="G363" s="27"/>
      <c r="H363" s="96"/>
      <c r="I363" s="27"/>
      <c r="J363" s="27"/>
    </row>
    <row r="364" spans="1:10">
      <c r="A364" s="27"/>
      <c r="B364" s="27"/>
      <c r="C364" s="27"/>
      <c r="D364" s="27"/>
      <c r="E364" s="27"/>
      <c r="F364" s="27"/>
      <c r="G364" s="27"/>
      <c r="H364" s="96"/>
      <c r="I364" s="27"/>
      <c r="J364" s="27"/>
    </row>
    <row r="365" spans="1:10">
      <c r="A365" s="27"/>
      <c r="B365" s="27"/>
      <c r="C365" s="27"/>
      <c r="D365" s="27"/>
      <c r="E365" s="27"/>
      <c r="F365" s="27"/>
      <c r="G365" s="27"/>
      <c r="H365" s="96"/>
      <c r="I365" s="27"/>
      <c r="J365" s="27"/>
    </row>
    <row r="366" spans="1:10">
      <c r="A366" s="27"/>
      <c r="B366" s="27"/>
      <c r="C366" s="27"/>
      <c r="D366" s="27"/>
      <c r="E366" s="27"/>
      <c r="F366" s="27"/>
      <c r="G366" s="27"/>
      <c r="H366" s="96"/>
      <c r="I366" s="27"/>
      <c r="J366" s="27"/>
    </row>
    <row r="367" spans="1:10">
      <c r="A367" s="27"/>
      <c r="B367" s="27"/>
      <c r="C367" s="27"/>
      <c r="D367" s="27"/>
      <c r="E367" s="27"/>
      <c r="F367" s="27"/>
      <c r="G367" s="27"/>
      <c r="H367" s="96"/>
      <c r="I367" s="27"/>
      <c r="J367" s="27"/>
    </row>
    <row r="368" spans="1:10">
      <c r="A368" s="27"/>
      <c r="B368" s="27"/>
      <c r="C368" s="27"/>
      <c r="D368" s="27"/>
      <c r="E368" s="27"/>
      <c r="F368" s="27"/>
      <c r="G368" s="27"/>
      <c r="H368" s="96"/>
      <c r="I368" s="27"/>
      <c r="J368" s="27"/>
    </row>
    <row r="369" spans="1:10">
      <c r="A369" s="27"/>
      <c r="B369" s="27"/>
      <c r="C369" s="27"/>
      <c r="D369" s="27"/>
      <c r="E369" s="27"/>
      <c r="F369" s="27"/>
      <c r="G369" s="27"/>
      <c r="H369" s="96"/>
      <c r="I369" s="27"/>
      <c r="J369" s="27"/>
    </row>
    <row r="370" spans="1:10">
      <c r="A370" s="27"/>
      <c r="B370" s="27"/>
      <c r="C370" s="27"/>
      <c r="D370" s="27"/>
      <c r="E370" s="27"/>
      <c r="F370" s="27"/>
      <c r="G370" s="27"/>
      <c r="H370" s="96"/>
      <c r="I370" s="27"/>
      <c r="J370" s="27"/>
    </row>
    <row r="371" spans="1:10">
      <c r="A371" s="27"/>
      <c r="B371" s="27"/>
      <c r="C371" s="27"/>
      <c r="D371" s="27"/>
      <c r="E371" s="27"/>
      <c r="F371" s="27"/>
      <c r="G371" s="27"/>
      <c r="H371" s="96"/>
      <c r="I371" s="27"/>
      <c r="J371" s="27"/>
    </row>
    <row r="372" spans="1:10">
      <c r="A372" s="27"/>
      <c r="B372" s="27"/>
      <c r="C372" s="27"/>
      <c r="D372" s="27"/>
      <c r="E372" s="27"/>
      <c r="F372" s="27"/>
      <c r="G372" s="27"/>
      <c r="H372" s="96"/>
      <c r="I372" s="27"/>
      <c r="J372" s="27"/>
    </row>
    <row r="373" spans="1:10">
      <c r="A373" s="27"/>
      <c r="B373" s="27"/>
      <c r="C373" s="27"/>
      <c r="D373" s="27"/>
      <c r="E373" s="27"/>
      <c r="F373" s="27"/>
      <c r="G373" s="27"/>
      <c r="H373" s="96"/>
      <c r="I373" s="27"/>
      <c r="J373" s="27"/>
    </row>
    <row r="374" spans="1:10">
      <c r="A374" s="27"/>
      <c r="B374" s="27"/>
      <c r="C374" s="27"/>
      <c r="D374" s="27"/>
      <c r="E374" s="27"/>
      <c r="F374" s="27"/>
      <c r="G374" s="27"/>
      <c r="H374" s="96"/>
      <c r="I374" s="27"/>
      <c r="J374" s="27"/>
    </row>
    <row r="375" spans="1:10">
      <c r="A375" s="27"/>
      <c r="B375" s="27"/>
      <c r="C375" s="27"/>
      <c r="D375" s="27"/>
      <c r="E375" s="27"/>
      <c r="F375" s="27"/>
      <c r="G375" s="27"/>
      <c r="H375" s="96"/>
      <c r="I375" s="27"/>
      <c r="J375" s="27"/>
    </row>
    <row r="376" spans="1:10">
      <c r="A376" s="27"/>
      <c r="B376" s="27"/>
      <c r="C376" s="27"/>
      <c r="D376" s="27"/>
      <c r="E376" s="27"/>
      <c r="F376" s="27"/>
      <c r="G376" s="27"/>
      <c r="H376" s="96"/>
      <c r="I376" s="27"/>
      <c r="J376" s="27"/>
    </row>
    <row r="377" spans="1:10">
      <c r="A377" s="27"/>
      <c r="B377" s="27"/>
      <c r="C377" s="27"/>
      <c r="D377" s="27"/>
      <c r="E377" s="27"/>
      <c r="F377" s="27"/>
      <c r="G377" s="27"/>
      <c r="H377" s="96"/>
      <c r="I377" s="27"/>
      <c r="J377" s="27"/>
    </row>
    <row r="378" spans="1:10">
      <c r="A378" s="27"/>
      <c r="B378" s="27"/>
      <c r="C378" s="27"/>
      <c r="D378" s="27"/>
      <c r="E378" s="27"/>
      <c r="F378" s="27"/>
      <c r="G378" s="27"/>
      <c r="H378" s="96"/>
      <c r="I378" s="27"/>
      <c r="J378" s="27"/>
    </row>
    <row r="379" spans="1:10">
      <c r="A379" s="27"/>
      <c r="B379" s="27"/>
      <c r="C379" s="27"/>
      <c r="D379" s="27"/>
      <c r="E379" s="27"/>
      <c r="F379" s="27"/>
      <c r="G379" s="27"/>
      <c r="H379" s="96"/>
      <c r="I379" s="27"/>
      <c r="J379" s="27"/>
    </row>
    <row r="380" spans="1:10">
      <c r="A380" s="27"/>
      <c r="B380" s="27"/>
      <c r="C380" s="27"/>
      <c r="D380" s="27"/>
      <c r="E380" s="27"/>
      <c r="F380" s="27"/>
      <c r="G380" s="27"/>
      <c r="H380" s="96"/>
      <c r="I380" s="27"/>
      <c r="J380" s="27"/>
    </row>
    <row r="381" spans="1:10">
      <c r="A381" s="27"/>
      <c r="B381" s="27"/>
      <c r="C381" s="27"/>
      <c r="D381" s="27"/>
      <c r="E381" s="27"/>
      <c r="F381" s="27"/>
      <c r="G381" s="27"/>
      <c r="H381" s="96"/>
      <c r="I381" s="27"/>
      <c r="J381" s="27"/>
    </row>
    <row r="382" spans="1:10">
      <c r="A382" s="27"/>
      <c r="B382" s="27"/>
      <c r="C382" s="27"/>
      <c r="D382" s="27"/>
      <c r="E382" s="27"/>
      <c r="F382" s="27"/>
      <c r="G382" s="27"/>
      <c r="H382" s="96"/>
      <c r="I382" s="27"/>
      <c r="J382" s="27"/>
    </row>
    <row r="383" spans="1:10">
      <c r="A383" s="27"/>
      <c r="B383" s="27"/>
      <c r="C383" s="27"/>
      <c r="D383" s="27"/>
      <c r="E383" s="27"/>
      <c r="F383" s="27"/>
      <c r="G383" s="27"/>
      <c r="H383" s="96"/>
      <c r="I383" s="27"/>
      <c r="J383" s="27"/>
    </row>
    <row r="384" spans="1:10">
      <c r="A384" s="27"/>
      <c r="B384" s="27"/>
      <c r="C384" s="27"/>
      <c r="D384" s="27"/>
      <c r="E384" s="27"/>
      <c r="F384" s="27"/>
      <c r="G384" s="27"/>
      <c r="H384" s="96"/>
      <c r="I384" s="27"/>
      <c r="J384" s="27"/>
    </row>
    <row r="385" spans="1:10">
      <c r="A385" s="27"/>
      <c r="B385" s="27"/>
      <c r="C385" s="27"/>
      <c r="D385" s="27"/>
      <c r="E385" s="27"/>
      <c r="F385" s="27"/>
      <c r="G385" s="27"/>
      <c r="H385" s="96"/>
      <c r="I385" s="27"/>
      <c r="J385" s="27"/>
    </row>
    <row r="386" spans="1:10">
      <c r="A386" s="27"/>
      <c r="B386" s="27"/>
      <c r="C386" s="27"/>
      <c r="D386" s="27"/>
      <c r="E386" s="27"/>
      <c r="F386" s="27"/>
      <c r="G386" s="27"/>
      <c r="H386" s="96"/>
      <c r="I386" s="27"/>
      <c r="J386" s="27"/>
    </row>
    <row r="387" spans="1:10">
      <c r="A387" s="27"/>
      <c r="B387" s="27"/>
      <c r="C387" s="27"/>
      <c r="D387" s="27"/>
      <c r="E387" s="27"/>
      <c r="F387" s="27"/>
      <c r="G387" s="27"/>
      <c r="H387" s="96"/>
      <c r="I387" s="27"/>
      <c r="J387" s="27"/>
    </row>
    <row r="388" spans="1:10">
      <c r="A388" s="27"/>
      <c r="B388" s="27"/>
      <c r="C388" s="27"/>
      <c r="D388" s="27"/>
      <c r="E388" s="27"/>
      <c r="F388" s="27"/>
      <c r="G388" s="27"/>
      <c r="H388" s="96"/>
      <c r="I388" s="27"/>
      <c r="J388" s="27"/>
    </row>
    <row r="389" spans="1:10">
      <c r="A389" s="27"/>
      <c r="B389" s="27"/>
      <c r="C389" s="27"/>
      <c r="D389" s="27"/>
      <c r="E389" s="27"/>
      <c r="F389" s="27"/>
      <c r="G389" s="27"/>
      <c r="H389" s="96"/>
      <c r="I389" s="27"/>
      <c r="J389" s="27"/>
    </row>
    <row r="390" spans="1:10">
      <c r="A390" s="27"/>
      <c r="B390" s="27"/>
      <c r="C390" s="27"/>
      <c r="D390" s="27"/>
      <c r="E390" s="27"/>
      <c r="F390" s="27"/>
      <c r="G390" s="27"/>
      <c r="H390" s="96"/>
      <c r="I390" s="27"/>
      <c r="J390" s="27"/>
    </row>
    <row r="391" spans="1:10">
      <c r="A391" s="27"/>
      <c r="B391" s="27"/>
      <c r="C391" s="27"/>
      <c r="D391" s="27"/>
      <c r="E391" s="27"/>
      <c r="F391" s="27"/>
      <c r="G391" s="27"/>
      <c r="H391" s="96"/>
      <c r="I391" s="27"/>
      <c r="J391" s="27"/>
    </row>
    <row r="392" spans="1:10">
      <c r="A392" s="27"/>
      <c r="B392" s="27"/>
      <c r="C392" s="27"/>
      <c r="D392" s="27"/>
      <c r="E392" s="27"/>
      <c r="F392" s="27"/>
      <c r="G392" s="27"/>
      <c r="H392" s="96"/>
      <c r="I392" s="27"/>
      <c r="J392" s="27"/>
    </row>
    <row r="393" spans="1:10">
      <c r="A393" s="27"/>
      <c r="B393" s="27"/>
      <c r="C393" s="27"/>
      <c r="D393" s="27"/>
      <c r="E393" s="27"/>
      <c r="F393" s="27"/>
      <c r="G393" s="27"/>
      <c r="H393" s="96"/>
      <c r="I393" s="27"/>
      <c r="J393" s="27"/>
    </row>
    <row r="394" spans="1:10">
      <c r="A394" s="27"/>
      <c r="B394" s="27"/>
      <c r="C394" s="27"/>
      <c r="D394" s="27"/>
      <c r="E394" s="27"/>
      <c r="F394" s="27"/>
      <c r="G394" s="27"/>
      <c r="H394" s="96"/>
      <c r="I394" s="27"/>
      <c r="J394" s="27"/>
    </row>
    <row r="395" spans="1:10">
      <c r="A395" s="27"/>
      <c r="B395" s="27"/>
      <c r="C395" s="27"/>
      <c r="D395" s="27"/>
      <c r="E395" s="27"/>
      <c r="F395" s="27"/>
      <c r="G395" s="27"/>
      <c r="H395" s="96"/>
      <c r="I395" s="27"/>
      <c r="J395" s="27"/>
    </row>
    <row r="396" spans="1:10">
      <c r="A396" s="27"/>
      <c r="B396" s="27"/>
      <c r="C396" s="27"/>
      <c r="D396" s="27"/>
      <c r="E396" s="27"/>
      <c r="F396" s="27"/>
      <c r="G396" s="27"/>
      <c r="H396" s="96"/>
      <c r="I396" s="27"/>
      <c r="J396" s="27"/>
    </row>
    <row r="397" spans="1:10">
      <c r="A397" s="27"/>
      <c r="B397" s="27"/>
      <c r="C397" s="27"/>
      <c r="D397" s="27"/>
      <c r="E397" s="27"/>
      <c r="F397" s="27"/>
      <c r="G397" s="27"/>
      <c r="H397" s="96"/>
      <c r="I397" s="27"/>
      <c r="J397" s="27"/>
    </row>
    <row r="398" spans="1:10">
      <c r="A398" s="27"/>
      <c r="B398" s="27"/>
      <c r="C398" s="27"/>
      <c r="D398" s="27"/>
      <c r="E398" s="27"/>
      <c r="F398" s="27"/>
      <c r="G398" s="27"/>
      <c r="H398" s="96"/>
      <c r="I398" s="27"/>
      <c r="J398" s="27"/>
    </row>
    <row r="399" spans="1:10">
      <c r="A399" s="27"/>
      <c r="B399" s="27"/>
      <c r="C399" s="27"/>
      <c r="D399" s="27"/>
      <c r="E399" s="27"/>
      <c r="F399" s="27"/>
      <c r="G399" s="27"/>
      <c r="H399" s="96"/>
      <c r="I399" s="27"/>
      <c r="J399" s="27"/>
    </row>
    <row r="400" spans="1:10">
      <c r="A400" s="27"/>
      <c r="B400" s="27"/>
      <c r="C400" s="27"/>
      <c r="D400" s="27"/>
      <c r="E400" s="27"/>
      <c r="F400" s="27"/>
      <c r="G400" s="27"/>
      <c r="H400" s="96"/>
      <c r="I400" s="27"/>
      <c r="J400" s="27"/>
    </row>
    <row r="401" spans="1:10">
      <c r="A401" s="27"/>
      <c r="B401" s="27"/>
      <c r="C401" s="27"/>
      <c r="D401" s="27"/>
      <c r="E401" s="27"/>
      <c r="F401" s="27"/>
      <c r="G401" s="27"/>
      <c r="H401" s="96"/>
      <c r="I401" s="27"/>
      <c r="J401" s="27"/>
    </row>
    <row r="402" spans="1:10">
      <c r="A402" s="27"/>
      <c r="B402" s="27"/>
      <c r="C402" s="27"/>
      <c r="D402" s="27"/>
      <c r="E402" s="27"/>
      <c r="F402" s="27"/>
      <c r="G402" s="27"/>
      <c r="H402" s="96"/>
      <c r="I402" s="27"/>
      <c r="J402" s="27"/>
    </row>
    <row r="403" spans="1:10">
      <c r="A403" s="27"/>
      <c r="B403" s="27"/>
      <c r="C403" s="27"/>
      <c r="D403" s="27"/>
      <c r="E403" s="27"/>
      <c r="F403" s="27"/>
      <c r="G403" s="27"/>
      <c r="H403" s="96"/>
      <c r="I403" s="27"/>
      <c r="J403" s="27"/>
    </row>
    <row r="404" spans="1:10">
      <c r="A404" s="27"/>
      <c r="B404" s="27"/>
      <c r="C404" s="27"/>
      <c r="D404" s="27"/>
      <c r="E404" s="27"/>
      <c r="F404" s="27"/>
      <c r="G404" s="27"/>
      <c r="H404" s="96"/>
      <c r="I404" s="27"/>
      <c r="J404" s="27"/>
    </row>
    <row r="405" spans="1:10">
      <c r="A405" s="27"/>
      <c r="B405" s="27"/>
      <c r="C405" s="27"/>
      <c r="D405" s="27"/>
      <c r="E405" s="27"/>
      <c r="F405" s="27"/>
      <c r="G405" s="27"/>
      <c r="H405" s="96"/>
      <c r="I405" s="27"/>
      <c r="J405" s="27"/>
    </row>
    <row r="406" spans="1:10">
      <c r="A406" s="27"/>
      <c r="B406" s="27"/>
      <c r="C406" s="27"/>
      <c r="D406" s="27"/>
      <c r="E406" s="27"/>
      <c r="F406" s="27"/>
      <c r="G406" s="27"/>
      <c r="H406" s="96"/>
      <c r="I406" s="27"/>
      <c r="J406" s="27"/>
    </row>
    <row r="407" spans="1:10">
      <c r="A407" s="27"/>
      <c r="B407" s="27"/>
      <c r="C407" s="27"/>
      <c r="D407" s="27"/>
      <c r="E407" s="27"/>
      <c r="F407" s="27"/>
      <c r="G407" s="27"/>
      <c r="H407" s="96"/>
      <c r="I407" s="27"/>
      <c r="J407" s="27"/>
    </row>
    <row r="408" spans="1:10">
      <c r="A408" s="27"/>
      <c r="B408" s="27"/>
      <c r="C408" s="27"/>
      <c r="D408" s="27"/>
      <c r="E408" s="27"/>
      <c r="F408" s="27"/>
      <c r="G408" s="27"/>
      <c r="H408" s="96"/>
      <c r="I408" s="27"/>
      <c r="J408" s="27"/>
    </row>
    <row r="409" spans="1:10">
      <c r="A409" s="27"/>
      <c r="B409" s="27"/>
      <c r="C409" s="27"/>
      <c r="D409" s="27"/>
      <c r="E409" s="27"/>
      <c r="F409" s="27"/>
      <c r="G409" s="27"/>
      <c r="H409" s="96"/>
      <c r="I409" s="27"/>
      <c r="J409" s="27"/>
    </row>
    <row r="410" spans="1:10">
      <c r="A410" s="27"/>
      <c r="B410" s="27"/>
      <c r="C410" s="27"/>
      <c r="D410" s="27"/>
      <c r="E410" s="27"/>
      <c r="F410" s="27"/>
      <c r="G410" s="27"/>
      <c r="H410" s="96"/>
      <c r="I410" s="27"/>
      <c r="J410" s="27"/>
    </row>
    <row r="411" spans="1:10">
      <c r="A411" s="27"/>
      <c r="B411" s="27"/>
      <c r="C411" s="27"/>
      <c r="D411" s="27"/>
      <c r="E411" s="27"/>
      <c r="F411" s="27"/>
      <c r="G411" s="27"/>
      <c r="H411" s="96"/>
      <c r="I411" s="27"/>
      <c r="J411" s="27"/>
    </row>
    <row r="412" spans="1:10">
      <c r="A412" s="27"/>
      <c r="B412" s="27"/>
      <c r="C412" s="27"/>
      <c r="D412" s="27"/>
      <c r="E412" s="27"/>
      <c r="F412" s="27"/>
      <c r="G412" s="27"/>
      <c r="H412" s="96"/>
      <c r="I412" s="27"/>
      <c r="J412" s="27"/>
    </row>
    <row r="413" spans="1:10">
      <c r="A413" s="27"/>
      <c r="B413" s="27"/>
      <c r="C413" s="27"/>
      <c r="D413" s="27"/>
      <c r="E413" s="27"/>
      <c r="F413" s="27"/>
      <c r="G413" s="27"/>
      <c r="H413" s="96"/>
      <c r="I413" s="27"/>
      <c r="J413" s="27"/>
    </row>
    <row r="414" spans="1:10">
      <c r="A414" s="27"/>
      <c r="B414" s="27"/>
      <c r="C414" s="27"/>
      <c r="D414" s="27"/>
      <c r="E414" s="27"/>
      <c r="F414" s="27"/>
      <c r="G414" s="27"/>
      <c r="H414" s="96"/>
      <c r="I414" s="27"/>
      <c r="J414" s="27"/>
    </row>
    <row r="415" spans="1:10">
      <c r="A415" s="27"/>
      <c r="B415" s="27"/>
      <c r="C415" s="27"/>
      <c r="D415" s="27"/>
      <c r="E415" s="27"/>
      <c r="F415" s="27"/>
      <c r="G415" s="27"/>
      <c r="H415" s="96"/>
      <c r="I415" s="27"/>
      <c r="J415" s="27"/>
    </row>
    <row r="416" spans="1:10">
      <c r="A416" s="27"/>
      <c r="B416" s="27"/>
      <c r="C416" s="27"/>
      <c r="D416" s="27"/>
      <c r="E416" s="27"/>
      <c r="F416" s="27"/>
      <c r="G416" s="27"/>
      <c r="H416" s="96"/>
      <c r="I416" s="27"/>
      <c r="J416" s="27"/>
    </row>
    <row r="417" spans="1:10">
      <c r="A417" s="27"/>
      <c r="B417" s="27"/>
      <c r="C417" s="27"/>
      <c r="D417" s="27"/>
      <c r="E417" s="27"/>
      <c r="F417" s="27"/>
      <c r="G417" s="27"/>
      <c r="H417" s="96"/>
      <c r="I417" s="27"/>
      <c r="J417" s="27"/>
    </row>
    <row r="418" spans="1:10">
      <c r="A418" s="27"/>
      <c r="B418" s="27"/>
      <c r="C418" s="27"/>
      <c r="D418" s="27"/>
      <c r="E418" s="27"/>
      <c r="F418" s="27"/>
      <c r="G418" s="27"/>
      <c r="H418" s="96"/>
      <c r="I418" s="27"/>
      <c r="J418" s="27"/>
    </row>
    <row r="419" spans="1:10">
      <c r="A419" s="27"/>
      <c r="B419" s="27"/>
      <c r="C419" s="27"/>
      <c r="D419" s="27"/>
      <c r="E419" s="27"/>
      <c r="F419" s="27"/>
      <c r="G419" s="27"/>
      <c r="H419" s="96"/>
      <c r="I419" s="27"/>
      <c r="J419" s="27"/>
    </row>
    <row r="420" spans="1:10">
      <c r="A420" s="27"/>
      <c r="B420" s="27"/>
      <c r="C420" s="27"/>
      <c r="D420" s="27"/>
      <c r="E420" s="27"/>
      <c r="F420" s="27"/>
      <c r="G420" s="27"/>
      <c r="H420" s="96"/>
      <c r="I420" s="27"/>
      <c r="J420" s="27"/>
    </row>
    <row r="421" spans="1:10">
      <c r="A421" s="27"/>
      <c r="B421" s="27"/>
      <c r="C421" s="27"/>
      <c r="D421" s="27"/>
      <c r="E421" s="27"/>
      <c r="F421" s="27"/>
      <c r="G421" s="27"/>
      <c r="H421" s="96"/>
      <c r="I421" s="27"/>
      <c r="J421" s="27"/>
    </row>
    <row r="422" spans="1:10">
      <c r="A422" s="27"/>
      <c r="B422" s="27"/>
      <c r="C422" s="27"/>
      <c r="D422" s="27"/>
      <c r="E422" s="27"/>
      <c r="F422" s="27"/>
      <c r="G422" s="27"/>
      <c r="H422" s="96"/>
      <c r="I422" s="27"/>
      <c r="J422" s="27"/>
    </row>
    <row r="423" spans="1:10">
      <c r="A423" s="27"/>
      <c r="B423" s="27"/>
      <c r="C423" s="27"/>
      <c r="D423" s="27"/>
      <c r="E423" s="27"/>
      <c r="F423" s="27"/>
      <c r="G423" s="27"/>
      <c r="H423" s="96"/>
      <c r="I423" s="27"/>
      <c r="J423" s="27"/>
    </row>
    <row r="424" spans="1:10">
      <c r="A424" s="27"/>
      <c r="B424" s="27"/>
      <c r="C424" s="27"/>
      <c r="D424" s="27"/>
      <c r="E424" s="27"/>
      <c r="F424" s="27"/>
      <c r="G424" s="27"/>
      <c r="H424" s="96"/>
      <c r="I424" s="27"/>
      <c r="J424" s="27"/>
    </row>
    <row r="425" spans="1:10">
      <c r="A425" s="27"/>
      <c r="B425" s="27"/>
      <c r="C425" s="27"/>
      <c r="D425" s="27"/>
      <c r="E425" s="27"/>
      <c r="F425" s="27"/>
      <c r="G425" s="27"/>
      <c r="H425" s="96"/>
      <c r="I425" s="27"/>
      <c r="J425" s="27"/>
    </row>
    <row r="426" spans="1:10">
      <c r="A426" s="27"/>
      <c r="B426" s="27"/>
      <c r="C426" s="27"/>
      <c r="D426" s="27"/>
      <c r="E426" s="27"/>
      <c r="F426" s="27"/>
      <c r="G426" s="27"/>
      <c r="H426" s="96"/>
      <c r="I426" s="27"/>
      <c r="J426" s="27"/>
    </row>
    <row r="427" spans="1:10">
      <c r="A427" s="27"/>
      <c r="B427" s="27"/>
      <c r="C427" s="27"/>
      <c r="D427" s="27"/>
      <c r="E427" s="27"/>
      <c r="F427" s="27"/>
      <c r="G427" s="27"/>
      <c r="H427" s="96"/>
      <c r="I427" s="27"/>
      <c r="J427" s="27"/>
    </row>
    <row r="428" spans="1:10">
      <c r="A428" s="27"/>
      <c r="B428" s="27"/>
      <c r="C428" s="27"/>
      <c r="D428" s="27"/>
      <c r="E428" s="27"/>
      <c r="F428" s="27"/>
      <c r="G428" s="27"/>
      <c r="H428" s="96"/>
      <c r="I428" s="27"/>
      <c r="J428" s="27"/>
    </row>
    <row r="429" spans="1:10">
      <c r="A429" s="27"/>
      <c r="B429" s="27"/>
      <c r="C429" s="27"/>
      <c r="D429" s="27"/>
      <c r="E429" s="27"/>
      <c r="F429" s="27"/>
      <c r="G429" s="27"/>
      <c r="H429" s="96"/>
      <c r="I429" s="27"/>
      <c r="J429" s="27"/>
    </row>
    <row r="430" spans="1:10">
      <c r="A430" s="27"/>
      <c r="B430" s="27"/>
      <c r="C430" s="27"/>
      <c r="D430" s="27"/>
      <c r="E430" s="27"/>
      <c r="F430" s="27"/>
      <c r="G430" s="27"/>
      <c r="H430" s="96"/>
      <c r="I430" s="27"/>
      <c r="J430" s="27"/>
    </row>
    <row r="431" spans="1:10">
      <c r="A431" s="27"/>
      <c r="B431" s="27"/>
      <c r="C431" s="27"/>
      <c r="D431" s="27"/>
      <c r="E431" s="27"/>
      <c r="F431" s="27"/>
      <c r="G431" s="27"/>
      <c r="H431" s="96"/>
      <c r="I431" s="27"/>
      <c r="J431" s="27"/>
    </row>
    <row r="432" spans="1:10">
      <c r="A432" s="27"/>
      <c r="B432" s="27"/>
      <c r="C432" s="27"/>
      <c r="D432" s="27"/>
      <c r="E432" s="27"/>
      <c r="F432" s="27"/>
      <c r="G432" s="27"/>
      <c r="H432" s="96"/>
      <c r="I432" s="27"/>
      <c r="J432" s="27"/>
    </row>
    <row r="433" spans="1:10">
      <c r="A433" s="27"/>
      <c r="B433" s="27"/>
      <c r="C433" s="27"/>
      <c r="D433" s="27"/>
      <c r="E433" s="27"/>
      <c r="F433" s="27"/>
      <c r="G433" s="27"/>
      <c r="H433" s="96"/>
      <c r="I433" s="27"/>
      <c r="J433" s="27"/>
    </row>
    <row r="434" spans="1:10">
      <c r="A434" s="27"/>
      <c r="B434" s="27"/>
      <c r="C434" s="27"/>
      <c r="D434" s="27"/>
      <c r="E434" s="27"/>
      <c r="F434" s="27"/>
      <c r="G434" s="27"/>
      <c r="H434" s="96"/>
      <c r="I434" s="27"/>
      <c r="J434" s="27"/>
    </row>
    <row r="435" spans="1:10">
      <c r="A435" s="27"/>
      <c r="B435" s="27"/>
      <c r="C435" s="27"/>
      <c r="D435" s="27"/>
      <c r="E435" s="27"/>
      <c r="F435" s="27"/>
      <c r="G435" s="27"/>
      <c r="H435" s="96"/>
      <c r="I435" s="27"/>
      <c r="J435" s="27"/>
    </row>
    <row r="436" spans="1:10">
      <c r="A436" s="27"/>
      <c r="B436" s="27"/>
      <c r="C436" s="27"/>
      <c r="D436" s="27"/>
      <c r="E436" s="27"/>
      <c r="F436" s="27"/>
      <c r="G436" s="27"/>
      <c r="H436" s="96"/>
      <c r="I436" s="27"/>
      <c r="J436" s="27"/>
    </row>
    <row r="437" spans="1:10">
      <c r="A437" s="27"/>
      <c r="B437" s="27"/>
      <c r="C437" s="27"/>
      <c r="D437" s="27"/>
      <c r="E437" s="27"/>
      <c r="F437" s="27"/>
      <c r="G437" s="27"/>
      <c r="H437" s="96"/>
      <c r="I437" s="27"/>
      <c r="J437" s="27"/>
    </row>
    <row r="438" spans="1:10">
      <c r="A438" s="27"/>
      <c r="B438" s="27"/>
      <c r="C438" s="27"/>
      <c r="D438" s="27"/>
      <c r="E438" s="27"/>
      <c r="F438" s="27"/>
      <c r="G438" s="27"/>
      <c r="H438" s="96"/>
      <c r="I438" s="27"/>
      <c r="J438" s="27"/>
    </row>
    <row r="439" spans="1:10">
      <c r="A439" s="27"/>
      <c r="B439" s="27"/>
      <c r="C439" s="27"/>
      <c r="D439" s="27"/>
      <c r="E439" s="27"/>
      <c r="F439" s="27"/>
      <c r="G439" s="27"/>
      <c r="H439" s="96"/>
      <c r="I439" s="27"/>
      <c r="J439" s="27"/>
    </row>
    <row r="440" spans="1:10">
      <c r="A440" s="27"/>
      <c r="B440" s="27"/>
      <c r="C440" s="27"/>
      <c r="D440" s="27"/>
      <c r="E440" s="27"/>
      <c r="F440" s="27"/>
      <c r="G440" s="27"/>
      <c r="H440" s="96"/>
      <c r="I440" s="27"/>
      <c r="J440" s="27"/>
    </row>
    <row r="441" spans="1:10">
      <c r="A441" s="27"/>
      <c r="B441" s="27"/>
      <c r="C441" s="27"/>
      <c r="D441" s="27"/>
      <c r="E441" s="27"/>
      <c r="F441" s="27"/>
      <c r="G441" s="27"/>
      <c r="H441" s="96"/>
      <c r="I441" s="27"/>
      <c r="J441" s="27"/>
    </row>
    <row r="442" spans="1:10">
      <c r="A442" s="27"/>
      <c r="B442" s="27"/>
      <c r="C442" s="27"/>
      <c r="D442" s="27"/>
      <c r="E442" s="27"/>
      <c r="F442" s="27"/>
      <c r="G442" s="27"/>
      <c r="H442" s="96"/>
      <c r="I442" s="27"/>
      <c r="J442" s="27"/>
    </row>
    <row r="443" spans="1:10">
      <c r="A443" s="27"/>
      <c r="B443" s="27"/>
      <c r="C443" s="27"/>
      <c r="D443" s="27"/>
      <c r="E443" s="27"/>
      <c r="F443" s="27"/>
      <c r="G443" s="27"/>
      <c r="H443" s="96"/>
      <c r="I443" s="27"/>
      <c r="J443" s="27"/>
    </row>
    <row r="444" spans="1:10">
      <c r="A444" s="27"/>
      <c r="B444" s="27"/>
      <c r="C444" s="27"/>
      <c r="D444" s="27"/>
      <c r="E444" s="27"/>
      <c r="F444" s="27"/>
      <c r="G444" s="27"/>
      <c r="H444" s="96"/>
      <c r="I444" s="27"/>
      <c r="J444" s="27"/>
    </row>
    <row r="445" spans="1:10">
      <c r="A445" s="27"/>
      <c r="B445" s="27"/>
      <c r="C445" s="27"/>
      <c r="D445" s="27"/>
      <c r="E445" s="27"/>
      <c r="F445" s="27"/>
      <c r="G445" s="27"/>
      <c r="H445" s="96"/>
      <c r="I445" s="27"/>
      <c r="J445" s="27"/>
    </row>
    <row r="446" spans="1:10">
      <c r="A446" s="27"/>
      <c r="B446" s="27"/>
      <c r="C446" s="27"/>
      <c r="D446" s="27"/>
      <c r="E446" s="27"/>
      <c r="F446" s="27"/>
      <c r="G446" s="27"/>
      <c r="H446" s="96"/>
      <c r="I446" s="27"/>
      <c r="J446" s="27"/>
    </row>
    <row r="447" spans="1:10">
      <c r="A447" s="27"/>
      <c r="B447" s="27"/>
      <c r="C447" s="27"/>
      <c r="D447" s="27"/>
      <c r="E447" s="27"/>
      <c r="F447" s="27"/>
      <c r="G447" s="27"/>
      <c r="H447" s="96"/>
      <c r="I447" s="27"/>
      <c r="J447" s="27"/>
    </row>
    <row r="448" spans="1:10">
      <c r="A448" s="27"/>
      <c r="B448" s="27"/>
      <c r="C448" s="27"/>
      <c r="D448" s="27"/>
      <c r="E448" s="27"/>
      <c r="F448" s="27"/>
      <c r="G448" s="27"/>
      <c r="H448" s="96"/>
      <c r="I448" s="27"/>
      <c r="J448" s="27"/>
    </row>
    <row r="449" spans="1:10">
      <c r="A449" s="27"/>
      <c r="B449" s="27"/>
      <c r="C449" s="27"/>
      <c r="D449" s="27"/>
      <c r="E449" s="27"/>
      <c r="F449" s="27"/>
      <c r="G449" s="27"/>
      <c r="H449" s="96"/>
      <c r="I449" s="27"/>
      <c r="J449" s="27"/>
    </row>
    <row r="450" spans="1:10">
      <c r="A450" s="27"/>
      <c r="B450" s="27"/>
      <c r="C450" s="27"/>
      <c r="D450" s="27"/>
      <c r="E450" s="27"/>
      <c r="F450" s="27"/>
      <c r="G450" s="27"/>
      <c r="H450" s="96"/>
      <c r="I450" s="27"/>
      <c r="J450" s="27"/>
    </row>
    <row r="451" spans="1:10">
      <c r="A451" s="27"/>
      <c r="B451" s="27"/>
      <c r="C451" s="27"/>
      <c r="D451" s="27"/>
      <c r="E451" s="27"/>
      <c r="F451" s="27"/>
      <c r="G451" s="27"/>
      <c r="H451" s="96"/>
      <c r="I451" s="27"/>
      <c r="J451" s="27"/>
    </row>
    <row r="452" spans="1:10">
      <c r="A452" s="27"/>
      <c r="B452" s="27"/>
      <c r="C452" s="27"/>
      <c r="D452" s="27"/>
      <c r="E452" s="27"/>
      <c r="F452" s="27"/>
      <c r="G452" s="27"/>
      <c r="H452" s="96"/>
      <c r="I452" s="27"/>
      <c r="J452" s="27"/>
    </row>
    <row r="453" spans="1:10">
      <c r="A453" s="27"/>
      <c r="B453" s="27"/>
      <c r="C453" s="27"/>
      <c r="D453" s="27"/>
      <c r="E453" s="27"/>
      <c r="F453" s="27"/>
      <c r="G453" s="27"/>
      <c r="H453" s="96"/>
      <c r="I453" s="27"/>
      <c r="J453" s="27"/>
    </row>
    <row r="454" spans="1:10">
      <c r="A454" s="27"/>
      <c r="B454" s="27"/>
      <c r="C454" s="27"/>
      <c r="D454" s="27"/>
      <c r="E454" s="27"/>
      <c r="F454" s="27"/>
      <c r="G454" s="27"/>
      <c r="H454" s="96"/>
      <c r="I454" s="27"/>
      <c r="J454" s="27"/>
    </row>
    <row r="455" spans="1:10">
      <c r="A455" s="27"/>
      <c r="B455" s="27"/>
      <c r="C455" s="27"/>
      <c r="D455" s="27"/>
      <c r="E455" s="27"/>
      <c r="F455" s="27"/>
      <c r="G455" s="27"/>
      <c r="H455" s="96"/>
      <c r="I455" s="27"/>
      <c r="J455" s="27"/>
    </row>
    <row r="456" spans="1:10">
      <c r="A456" s="27"/>
      <c r="B456" s="27"/>
      <c r="C456" s="27"/>
      <c r="D456" s="27"/>
      <c r="E456" s="27"/>
      <c r="F456" s="27"/>
      <c r="G456" s="27"/>
      <c r="H456" s="96"/>
      <c r="I456" s="27"/>
      <c r="J456" s="27"/>
    </row>
    <row r="457" spans="1:10">
      <c r="A457" s="27"/>
      <c r="B457" s="27"/>
      <c r="C457" s="27"/>
      <c r="D457" s="27"/>
      <c r="E457" s="27"/>
      <c r="F457" s="27"/>
      <c r="G457" s="27"/>
      <c r="H457" s="96"/>
      <c r="I457" s="27"/>
      <c r="J457" s="27"/>
    </row>
    <row r="458" spans="1:10">
      <c r="A458" s="27"/>
      <c r="B458" s="27"/>
      <c r="C458" s="27"/>
      <c r="D458" s="27"/>
      <c r="E458" s="27"/>
      <c r="F458" s="27"/>
      <c r="G458" s="27"/>
      <c r="H458" s="96"/>
      <c r="I458" s="27"/>
      <c r="J458" s="27"/>
    </row>
    <row r="459" spans="1:10">
      <c r="A459" s="27"/>
      <c r="B459" s="27"/>
      <c r="C459" s="27"/>
      <c r="D459" s="27"/>
      <c r="E459" s="27"/>
      <c r="F459" s="27"/>
      <c r="G459" s="27"/>
      <c r="H459" s="96"/>
      <c r="I459" s="27"/>
      <c r="J459" s="27"/>
    </row>
    <row r="460" spans="1:10">
      <c r="A460" s="27"/>
      <c r="B460" s="27"/>
      <c r="C460" s="27"/>
      <c r="D460" s="27"/>
      <c r="E460" s="27"/>
      <c r="F460" s="27"/>
      <c r="G460" s="27"/>
      <c r="H460" s="96"/>
      <c r="I460" s="27"/>
      <c r="J460" s="27"/>
    </row>
    <row r="461" spans="1:10">
      <c r="A461" s="27"/>
      <c r="B461" s="27"/>
      <c r="C461" s="27"/>
      <c r="D461" s="27"/>
      <c r="E461" s="27"/>
      <c r="F461" s="27"/>
      <c r="G461" s="27"/>
      <c r="H461" s="96"/>
      <c r="I461" s="27"/>
      <c r="J461" s="27"/>
    </row>
    <row r="462" spans="1:10">
      <c r="A462" s="27"/>
      <c r="B462" s="27"/>
      <c r="C462" s="27"/>
      <c r="D462" s="27"/>
      <c r="E462" s="27"/>
      <c r="F462" s="27"/>
      <c r="G462" s="27"/>
      <c r="H462" s="96"/>
      <c r="I462" s="27"/>
      <c r="J462" s="27"/>
    </row>
    <row r="463" spans="1:10">
      <c r="A463" s="27"/>
      <c r="B463" s="27"/>
      <c r="C463" s="27"/>
      <c r="D463" s="27"/>
      <c r="E463" s="27"/>
      <c r="F463" s="27"/>
      <c r="G463" s="27"/>
      <c r="H463" s="96"/>
      <c r="I463" s="27"/>
      <c r="J463" s="27"/>
    </row>
    <row r="464" spans="1:10">
      <c r="A464" s="27"/>
      <c r="B464" s="27"/>
      <c r="C464" s="27"/>
      <c r="D464" s="27"/>
      <c r="E464" s="27"/>
      <c r="F464" s="27"/>
      <c r="G464" s="27"/>
      <c r="H464" s="96"/>
      <c r="I464" s="27"/>
      <c r="J464" s="27"/>
    </row>
    <row r="465" spans="1:10">
      <c r="A465" s="27"/>
      <c r="B465" s="27"/>
      <c r="C465" s="27"/>
      <c r="D465" s="27"/>
      <c r="E465" s="27"/>
      <c r="F465" s="27"/>
      <c r="G465" s="27"/>
      <c r="H465" s="96"/>
      <c r="I465" s="27"/>
      <c r="J465" s="27"/>
    </row>
    <row r="466" spans="1:10">
      <c r="A466" s="27"/>
      <c r="B466" s="27"/>
      <c r="C466" s="27"/>
      <c r="D466" s="27"/>
      <c r="E466" s="27"/>
      <c r="F466" s="27"/>
      <c r="G466" s="27"/>
      <c r="H466" s="96"/>
      <c r="I466" s="27"/>
      <c r="J466" s="27"/>
    </row>
    <row r="467" spans="1:10">
      <c r="A467" s="27"/>
      <c r="B467" s="27"/>
      <c r="C467" s="27"/>
      <c r="D467" s="27"/>
      <c r="E467" s="27"/>
      <c r="F467" s="27"/>
      <c r="G467" s="27"/>
      <c r="H467" s="96"/>
      <c r="I467" s="27"/>
      <c r="J467" s="27"/>
    </row>
    <row r="468" spans="1:10">
      <c r="A468" s="27"/>
      <c r="B468" s="27"/>
      <c r="C468" s="27"/>
      <c r="D468" s="27"/>
      <c r="E468" s="27"/>
      <c r="F468" s="27"/>
      <c r="G468" s="27"/>
      <c r="H468" s="96"/>
      <c r="I468" s="27"/>
      <c r="J468" s="27"/>
    </row>
    <row r="469" spans="1:10">
      <c r="A469" s="27"/>
      <c r="B469" s="27"/>
      <c r="C469" s="27"/>
      <c r="D469" s="27"/>
      <c r="E469" s="27"/>
      <c r="F469" s="27"/>
      <c r="G469" s="27"/>
      <c r="H469" s="96"/>
      <c r="I469" s="27"/>
      <c r="J469" s="27"/>
    </row>
    <row r="470" spans="1:10">
      <c r="A470" s="27"/>
      <c r="B470" s="27"/>
      <c r="C470" s="27"/>
      <c r="D470" s="27"/>
      <c r="E470" s="27"/>
      <c r="F470" s="27"/>
      <c r="G470" s="27"/>
      <c r="H470" s="96"/>
      <c r="I470" s="27"/>
      <c r="J470" s="27"/>
    </row>
    <row r="471" spans="1:10">
      <c r="A471" s="27"/>
      <c r="B471" s="27"/>
      <c r="C471" s="27"/>
      <c r="D471" s="27"/>
      <c r="E471" s="27"/>
      <c r="F471" s="27"/>
      <c r="G471" s="27"/>
      <c r="H471" s="96"/>
      <c r="I471" s="27"/>
      <c r="J471" s="27"/>
    </row>
    <row r="472" spans="1:10">
      <c r="A472" s="27"/>
      <c r="B472" s="27"/>
      <c r="C472" s="27"/>
      <c r="D472" s="27"/>
      <c r="E472" s="27"/>
      <c r="F472" s="27"/>
      <c r="G472" s="27"/>
      <c r="H472" s="96"/>
      <c r="I472" s="27"/>
      <c r="J472" s="27"/>
    </row>
    <row r="473" spans="1:10">
      <c r="A473" s="27"/>
      <c r="B473" s="27"/>
      <c r="C473" s="27"/>
      <c r="D473" s="27"/>
      <c r="E473" s="27"/>
      <c r="F473" s="27"/>
      <c r="G473" s="27"/>
      <c r="H473" s="96"/>
      <c r="I473" s="27"/>
      <c r="J473" s="27"/>
    </row>
    <row r="474" spans="1:10">
      <c r="A474" s="27"/>
      <c r="B474" s="27"/>
      <c r="C474" s="27"/>
      <c r="D474" s="27"/>
      <c r="E474" s="27"/>
      <c r="F474" s="27"/>
      <c r="G474" s="27"/>
      <c r="H474" s="96"/>
      <c r="I474" s="27"/>
      <c r="J474" s="27"/>
    </row>
    <row r="475" spans="1:10">
      <c r="A475" s="27"/>
      <c r="B475" s="27"/>
      <c r="C475" s="27"/>
      <c r="D475" s="27"/>
      <c r="E475" s="27"/>
      <c r="F475" s="27"/>
      <c r="G475" s="27"/>
      <c r="H475" s="96"/>
      <c r="I475" s="27"/>
      <c r="J475" s="27"/>
    </row>
    <row r="476" spans="1:10">
      <c r="A476" s="27"/>
      <c r="B476" s="27"/>
      <c r="C476" s="27"/>
      <c r="D476" s="27"/>
      <c r="E476" s="27"/>
      <c r="F476" s="27"/>
      <c r="G476" s="27"/>
      <c r="H476" s="96"/>
      <c r="I476" s="27"/>
      <c r="J476" s="27"/>
    </row>
    <row r="477" spans="1:10">
      <c r="A477" s="27"/>
      <c r="B477" s="27"/>
      <c r="C477" s="27"/>
      <c r="D477" s="27"/>
      <c r="E477" s="27"/>
      <c r="F477" s="27"/>
      <c r="G477" s="27"/>
      <c r="H477" s="96"/>
      <c r="I477" s="27"/>
      <c r="J477" s="27"/>
    </row>
    <row r="478" spans="1:10">
      <c r="A478" s="27"/>
      <c r="B478" s="27"/>
      <c r="C478" s="27"/>
      <c r="D478" s="27"/>
      <c r="E478" s="27"/>
      <c r="F478" s="27"/>
      <c r="G478" s="27"/>
      <c r="H478" s="96"/>
      <c r="I478" s="27"/>
      <c r="J478" s="27"/>
    </row>
    <row r="479" spans="1:10">
      <c r="A479" s="27"/>
      <c r="B479" s="27"/>
      <c r="C479" s="27"/>
      <c r="D479" s="27"/>
      <c r="E479" s="27"/>
      <c r="F479" s="27"/>
      <c r="G479" s="27"/>
      <c r="H479" s="96"/>
      <c r="I479" s="27"/>
      <c r="J479" s="27"/>
    </row>
    <row r="480" spans="1:10">
      <c r="A480" s="27"/>
      <c r="B480" s="27"/>
      <c r="C480" s="27"/>
      <c r="D480" s="27"/>
      <c r="E480" s="27"/>
      <c r="F480" s="27"/>
      <c r="G480" s="27"/>
      <c r="H480" s="96"/>
      <c r="I480" s="27"/>
      <c r="J480" s="27"/>
    </row>
    <row r="481" spans="1:10">
      <c r="A481" s="27"/>
      <c r="B481" s="27"/>
      <c r="C481" s="27"/>
      <c r="D481" s="27"/>
      <c r="E481" s="27"/>
      <c r="F481" s="27"/>
      <c r="G481" s="27"/>
      <c r="H481" s="96"/>
      <c r="I481" s="27"/>
      <c r="J481" s="27"/>
    </row>
    <row r="482" spans="1:10">
      <c r="A482" s="27"/>
      <c r="B482" s="27"/>
      <c r="C482" s="27"/>
      <c r="D482" s="27"/>
      <c r="E482" s="27"/>
      <c r="F482" s="27"/>
      <c r="G482" s="27"/>
      <c r="H482" s="96"/>
      <c r="I482" s="27"/>
      <c r="J482" s="27"/>
    </row>
    <row r="483" spans="1:10">
      <c r="A483" s="27"/>
      <c r="B483" s="27"/>
      <c r="C483" s="27"/>
      <c r="D483" s="27"/>
      <c r="E483" s="27"/>
      <c r="F483" s="27"/>
      <c r="G483" s="27"/>
      <c r="H483" s="96"/>
      <c r="I483" s="27"/>
      <c r="J483" s="27"/>
    </row>
    <row r="484" spans="1:10">
      <c r="A484" s="27"/>
      <c r="B484" s="27"/>
      <c r="C484" s="27"/>
      <c r="D484" s="27"/>
      <c r="E484" s="27"/>
      <c r="F484" s="27"/>
      <c r="G484" s="27"/>
      <c r="H484" s="96"/>
      <c r="I484" s="27"/>
      <c r="J484" s="27"/>
    </row>
    <row r="485" spans="1:10">
      <c r="A485" s="27"/>
      <c r="B485" s="27"/>
      <c r="C485" s="27"/>
      <c r="D485" s="27"/>
      <c r="E485" s="27"/>
      <c r="F485" s="27"/>
      <c r="G485" s="27"/>
      <c r="H485" s="96"/>
      <c r="I485" s="27"/>
      <c r="J485" s="27"/>
    </row>
    <row r="486" spans="1:10">
      <c r="A486" s="27"/>
      <c r="B486" s="27"/>
      <c r="C486" s="27"/>
      <c r="D486" s="27"/>
      <c r="E486" s="27"/>
      <c r="F486" s="27"/>
      <c r="G486" s="27"/>
      <c r="H486" s="96"/>
      <c r="I486" s="27"/>
      <c r="J486" s="27"/>
    </row>
    <row r="487" spans="1:10">
      <c r="A487" s="27"/>
      <c r="B487" s="27"/>
      <c r="C487" s="27"/>
      <c r="D487" s="27"/>
      <c r="E487" s="27"/>
      <c r="F487" s="27"/>
      <c r="G487" s="27"/>
      <c r="H487" s="96"/>
      <c r="I487" s="27"/>
      <c r="J487" s="27"/>
    </row>
    <row r="488" spans="1:10">
      <c r="A488" s="27"/>
      <c r="B488" s="27"/>
      <c r="C488" s="27"/>
      <c r="D488" s="27"/>
      <c r="E488" s="27"/>
      <c r="F488" s="27"/>
      <c r="G488" s="27"/>
      <c r="H488" s="96"/>
      <c r="I488" s="27"/>
      <c r="J488" s="27"/>
    </row>
    <row r="489" spans="1:10">
      <c r="A489" s="27"/>
      <c r="B489" s="27"/>
      <c r="C489" s="27"/>
      <c r="D489" s="27"/>
      <c r="E489" s="27"/>
      <c r="F489" s="27"/>
      <c r="G489" s="27"/>
      <c r="H489" s="96"/>
      <c r="I489" s="27"/>
      <c r="J489" s="27"/>
    </row>
    <row r="490" spans="1:10">
      <c r="A490" s="27"/>
      <c r="B490" s="27"/>
      <c r="C490" s="27"/>
      <c r="D490" s="27"/>
      <c r="E490" s="27"/>
      <c r="F490" s="27"/>
      <c r="G490" s="27"/>
      <c r="H490" s="96"/>
      <c r="I490" s="27"/>
      <c r="J490" s="27"/>
    </row>
    <row r="491" spans="1:10">
      <c r="A491" s="27"/>
      <c r="B491" s="27"/>
      <c r="C491" s="27"/>
      <c r="D491" s="27"/>
      <c r="E491" s="27"/>
      <c r="F491" s="27"/>
      <c r="G491" s="27"/>
      <c r="H491" s="96"/>
      <c r="I491" s="27"/>
      <c r="J491" s="27"/>
    </row>
    <row r="492" spans="1:10">
      <c r="A492" s="27"/>
      <c r="B492" s="27"/>
      <c r="C492" s="27"/>
      <c r="D492" s="27"/>
      <c r="E492" s="27"/>
      <c r="F492" s="27"/>
      <c r="G492" s="27"/>
      <c r="H492" s="96"/>
      <c r="I492" s="27"/>
      <c r="J492" s="27"/>
    </row>
    <row r="493" spans="1:10">
      <c r="A493" s="27"/>
      <c r="B493" s="27"/>
      <c r="C493" s="27"/>
      <c r="D493" s="27"/>
      <c r="E493" s="27"/>
      <c r="F493" s="27"/>
      <c r="G493" s="27"/>
      <c r="H493" s="96"/>
      <c r="I493" s="27"/>
      <c r="J493" s="27"/>
    </row>
    <row r="494" spans="1:10">
      <c r="A494" s="27"/>
      <c r="B494" s="27"/>
      <c r="C494" s="27"/>
      <c r="D494" s="27"/>
      <c r="E494" s="27"/>
      <c r="F494" s="27"/>
      <c r="G494" s="27"/>
      <c r="H494" s="96"/>
      <c r="I494" s="27"/>
      <c r="J494" s="27"/>
    </row>
    <row r="495" spans="1:10">
      <c r="A495" s="27"/>
      <c r="B495" s="27"/>
      <c r="C495" s="27"/>
      <c r="D495" s="27"/>
      <c r="E495" s="27"/>
      <c r="F495" s="27"/>
      <c r="G495" s="27"/>
      <c r="H495" s="96"/>
      <c r="I495" s="27"/>
      <c r="J495" s="27"/>
    </row>
    <row r="496" spans="1:10">
      <c r="A496" s="27"/>
      <c r="B496" s="27"/>
      <c r="C496" s="27"/>
      <c r="D496" s="27"/>
      <c r="E496" s="27"/>
      <c r="F496" s="27"/>
      <c r="G496" s="27"/>
      <c r="H496" s="96"/>
      <c r="I496" s="27"/>
      <c r="J496" s="27"/>
    </row>
    <row r="497" spans="1:10">
      <c r="A497" s="27"/>
      <c r="B497" s="27"/>
      <c r="C497" s="27"/>
      <c r="D497" s="27"/>
      <c r="E497" s="27"/>
      <c r="F497" s="27"/>
      <c r="G497" s="27"/>
      <c r="H497" s="96"/>
      <c r="I497" s="27"/>
      <c r="J497" s="27"/>
    </row>
    <row r="498" spans="1:10">
      <c r="A498" s="27"/>
      <c r="B498" s="27"/>
      <c r="C498" s="27"/>
      <c r="D498" s="27"/>
      <c r="E498" s="27"/>
      <c r="F498" s="27"/>
      <c r="G498" s="27"/>
      <c r="H498" s="96"/>
      <c r="I498" s="27"/>
      <c r="J498" s="27"/>
    </row>
    <row r="499" spans="1:10">
      <c r="A499" s="27"/>
      <c r="B499" s="27"/>
      <c r="C499" s="27"/>
      <c r="D499" s="27"/>
      <c r="E499" s="27"/>
      <c r="F499" s="27"/>
      <c r="G499" s="27"/>
      <c r="H499" s="96"/>
      <c r="I499" s="27"/>
      <c r="J499" s="27"/>
    </row>
    <row r="500" spans="1:10">
      <c r="A500" s="27"/>
      <c r="B500" s="27"/>
      <c r="C500" s="27"/>
      <c r="D500" s="27"/>
      <c r="E500" s="27"/>
      <c r="F500" s="27"/>
      <c r="G500" s="27"/>
      <c r="H500" s="96"/>
      <c r="I500" s="27"/>
      <c r="J500" s="27"/>
    </row>
    <row r="501" spans="1:10">
      <c r="A501" s="27"/>
      <c r="B501" s="27"/>
      <c r="C501" s="27"/>
      <c r="D501" s="27"/>
      <c r="E501" s="27"/>
      <c r="F501" s="27"/>
      <c r="G501" s="27"/>
      <c r="H501" s="96"/>
      <c r="I501" s="27"/>
      <c r="J501" s="27"/>
    </row>
    <row r="502" spans="1:10">
      <c r="A502" s="27"/>
      <c r="B502" s="27"/>
      <c r="C502" s="27"/>
      <c r="D502" s="27"/>
      <c r="E502" s="27"/>
      <c r="F502" s="27"/>
      <c r="G502" s="27"/>
      <c r="H502" s="96"/>
      <c r="I502" s="27"/>
      <c r="J502" s="27"/>
    </row>
    <row r="503" spans="1:10">
      <c r="A503" s="27"/>
      <c r="B503" s="27"/>
      <c r="C503" s="27"/>
      <c r="D503" s="27"/>
      <c r="E503" s="27"/>
      <c r="F503" s="27"/>
      <c r="G503" s="27"/>
      <c r="H503" s="96"/>
      <c r="I503" s="27"/>
      <c r="J503" s="27"/>
    </row>
    <row r="504" spans="1:10">
      <c r="A504" s="27"/>
      <c r="B504" s="27"/>
      <c r="C504" s="27"/>
      <c r="D504" s="27"/>
      <c r="E504" s="27"/>
      <c r="F504" s="27"/>
      <c r="G504" s="27"/>
      <c r="H504" s="96"/>
      <c r="I504" s="27"/>
      <c r="J504" s="27"/>
    </row>
    <row r="505" spans="1:10">
      <c r="A505" s="27"/>
      <c r="B505" s="27"/>
      <c r="C505" s="27"/>
      <c r="D505" s="27"/>
      <c r="E505" s="27"/>
      <c r="F505" s="27"/>
      <c r="G505" s="27"/>
      <c r="H505" s="96"/>
      <c r="I505" s="27"/>
      <c r="J505" s="27"/>
    </row>
    <row r="506" spans="1:10">
      <c r="A506" s="27"/>
      <c r="B506" s="27"/>
      <c r="C506" s="27"/>
      <c r="D506" s="27"/>
      <c r="E506" s="27"/>
      <c r="F506" s="27"/>
      <c r="G506" s="27"/>
      <c r="H506" s="96"/>
      <c r="I506" s="27"/>
      <c r="J506" s="27"/>
    </row>
    <row r="507" spans="1:10">
      <c r="A507" s="27"/>
      <c r="B507" s="27"/>
      <c r="C507" s="27"/>
      <c r="D507" s="27"/>
      <c r="E507" s="27"/>
      <c r="F507" s="27"/>
      <c r="G507" s="27"/>
      <c r="H507" s="96"/>
      <c r="I507" s="27"/>
      <c r="J507" s="27"/>
    </row>
    <row r="508" spans="1:10">
      <c r="A508" s="27"/>
      <c r="B508" s="27"/>
      <c r="C508" s="27"/>
      <c r="D508" s="27"/>
      <c r="E508" s="27"/>
      <c r="F508" s="27"/>
      <c r="G508" s="27"/>
      <c r="H508" s="96"/>
      <c r="I508" s="27"/>
      <c r="J508" s="27"/>
    </row>
    <row r="509" spans="1:10">
      <c r="A509" s="27"/>
      <c r="B509" s="27"/>
      <c r="C509" s="27"/>
      <c r="D509" s="27"/>
      <c r="E509" s="27"/>
      <c r="F509" s="27"/>
      <c r="G509" s="27"/>
      <c r="H509" s="96"/>
      <c r="I509" s="27"/>
      <c r="J509" s="27"/>
    </row>
    <row r="510" spans="1:10">
      <c r="A510" s="27"/>
      <c r="B510" s="27"/>
      <c r="C510" s="27"/>
      <c r="D510" s="27"/>
      <c r="E510" s="27"/>
      <c r="F510" s="27"/>
      <c r="G510" s="27"/>
      <c r="H510" s="96"/>
      <c r="I510" s="27"/>
      <c r="J510" s="27"/>
    </row>
    <row r="511" spans="1:10">
      <c r="A511" s="27"/>
      <c r="B511" s="27"/>
      <c r="C511" s="27"/>
      <c r="D511" s="27"/>
      <c r="E511" s="27"/>
      <c r="F511" s="27"/>
      <c r="G511" s="27"/>
      <c r="H511" s="96"/>
      <c r="I511" s="27"/>
      <c r="J511" s="27"/>
    </row>
    <row r="512" spans="1:10">
      <c r="A512" s="27"/>
      <c r="B512" s="27"/>
      <c r="C512" s="27"/>
      <c r="D512" s="27"/>
      <c r="E512" s="27"/>
      <c r="F512" s="27"/>
      <c r="G512" s="27"/>
      <c r="H512" s="96"/>
      <c r="I512" s="27"/>
      <c r="J512" s="27"/>
    </row>
    <row r="513" spans="1:10">
      <c r="A513" s="27"/>
      <c r="B513" s="27"/>
      <c r="C513" s="27"/>
      <c r="D513" s="27"/>
      <c r="E513" s="27"/>
      <c r="F513" s="27"/>
      <c r="G513" s="27"/>
      <c r="H513" s="96"/>
      <c r="I513" s="27"/>
      <c r="J513" s="27"/>
    </row>
    <row r="514" spans="1:10">
      <c r="A514" s="27"/>
      <c r="B514" s="27"/>
      <c r="C514" s="27"/>
      <c r="D514" s="27"/>
      <c r="E514" s="27"/>
      <c r="F514" s="27"/>
      <c r="G514" s="27"/>
      <c r="H514" s="96"/>
      <c r="I514" s="27"/>
      <c r="J514" s="27"/>
    </row>
    <row r="515" spans="1:10">
      <c r="A515" s="27"/>
      <c r="B515" s="27"/>
      <c r="C515" s="27"/>
      <c r="D515" s="27"/>
      <c r="E515" s="27"/>
      <c r="F515" s="27"/>
      <c r="G515" s="27"/>
      <c r="H515" s="96"/>
      <c r="I515" s="27"/>
      <c r="J515" s="27"/>
    </row>
    <row r="516" spans="1:10">
      <c r="A516" s="27"/>
      <c r="B516" s="27"/>
      <c r="C516" s="27"/>
      <c r="D516" s="27"/>
      <c r="E516" s="27"/>
      <c r="F516" s="27"/>
      <c r="G516" s="27"/>
      <c r="H516" s="96"/>
      <c r="I516" s="27"/>
      <c r="J516" s="27"/>
    </row>
    <row r="517" spans="1:10">
      <c r="A517" s="27"/>
      <c r="B517" s="27"/>
      <c r="C517" s="27"/>
      <c r="D517" s="27"/>
      <c r="E517" s="27"/>
      <c r="F517" s="27"/>
      <c r="G517" s="27"/>
      <c r="H517" s="96"/>
      <c r="I517" s="27"/>
      <c r="J517" s="27"/>
    </row>
    <row r="518" spans="1:10">
      <c r="A518" s="27"/>
      <c r="B518" s="27"/>
      <c r="C518" s="27"/>
      <c r="D518" s="27"/>
      <c r="E518" s="27"/>
      <c r="F518" s="27"/>
      <c r="G518" s="27"/>
      <c r="H518" s="96"/>
      <c r="I518" s="27"/>
      <c r="J518" s="27"/>
    </row>
    <row r="519" spans="1:10">
      <c r="A519" s="27"/>
      <c r="B519" s="27"/>
      <c r="C519" s="27"/>
      <c r="D519" s="27"/>
      <c r="E519" s="27"/>
      <c r="F519" s="27"/>
      <c r="G519" s="27"/>
      <c r="H519" s="96"/>
      <c r="I519" s="27"/>
      <c r="J519" s="27"/>
    </row>
    <row r="520" spans="1:10">
      <c r="A520" s="27"/>
      <c r="B520" s="27"/>
      <c r="C520" s="27"/>
      <c r="D520" s="27"/>
      <c r="E520" s="27"/>
      <c r="F520" s="27"/>
      <c r="G520" s="27"/>
      <c r="H520" s="96"/>
      <c r="I520" s="27"/>
      <c r="J520" s="27"/>
    </row>
    <row r="521" spans="1:10">
      <c r="A521" s="27"/>
      <c r="B521" s="27"/>
      <c r="C521" s="27"/>
      <c r="D521" s="27"/>
      <c r="E521" s="27"/>
      <c r="F521" s="27"/>
      <c r="G521" s="27"/>
      <c r="H521" s="96"/>
      <c r="I521" s="27"/>
      <c r="J521" s="27"/>
    </row>
    <row r="522" spans="1:10">
      <c r="A522" s="27"/>
      <c r="B522" s="27"/>
      <c r="C522" s="27"/>
      <c r="D522" s="27"/>
      <c r="E522" s="27"/>
      <c r="F522" s="27"/>
      <c r="G522" s="27"/>
      <c r="H522" s="96"/>
      <c r="I522" s="27"/>
      <c r="J522" s="27"/>
    </row>
    <row r="523" spans="1:10">
      <c r="A523" s="27"/>
      <c r="B523" s="27"/>
      <c r="C523" s="27"/>
      <c r="D523" s="27"/>
      <c r="E523" s="27"/>
      <c r="F523" s="27"/>
      <c r="G523" s="27"/>
      <c r="H523" s="96"/>
      <c r="I523" s="27"/>
      <c r="J523" s="27"/>
    </row>
    <row r="524" spans="1:10">
      <c r="A524" s="27"/>
      <c r="B524" s="27"/>
      <c r="C524" s="27"/>
      <c r="D524" s="27"/>
      <c r="E524" s="27"/>
      <c r="F524" s="27"/>
      <c r="G524" s="27"/>
      <c r="H524" s="96"/>
      <c r="I524" s="27"/>
      <c r="J524" s="27"/>
    </row>
    <row r="525" spans="1:10">
      <c r="A525" s="27"/>
      <c r="B525" s="27"/>
      <c r="C525" s="27"/>
      <c r="D525" s="27"/>
      <c r="E525" s="27"/>
      <c r="F525" s="27"/>
      <c r="G525" s="27"/>
      <c r="H525" s="96"/>
      <c r="I525" s="27"/>
      <c r="J525" s="27"/>
    </row>
    <row r="526" spans="1:10">
      <c r="A526" s="27"/>
      <c r="B526" s="27"/>
      <c r="C526" s="27"/>
      <c r="D526" s="27"/>
      <c r="E526" s="27"/>
      <c r="F526" s="27"/>
      <c r="G526" s="27"/>
      <c r="H526" s="96"/>
      <c r="I526" s="27"/>
      <c r="J526" s="27"/>
    </row>
    <row r="527" spans="1:10">
      <c r="A527" s="27"/>
      <c r="B527" s="27"/>
      <c r="C527" s="27"/>
      <c r="D527" s="27"/>
      <c r="E527" s="27"/>
      <c r="F527" s="27"/>
      <c r="G527" s="27"/>
      <c r="H527" s="96"/>
      <c r="I527" s="27"/>
      <c r="J527" s="27"/>
    </row>
    <row r="528" spans="1:10">
      <c r="A528" s="27"/>
      <c r="B528" s="27"/>
      <c r="C528" s="27"/>
      <c r="D528" s="27"/>
      <c r="E528" s="27"/>
      <c r="F528" s="27"/>
      <c r="G528" s="27"/>
      <c r="H528" s="96"/>
      <c r="I528" s="27"/>
      <c r="J528" s="27"/>
    </row>
    <row r="529" spans="1:10">
      <c r="A529" s="27"/>
      <c r="B529" s="27"/>
      <c r="C529" s="27"/>
      <c r="D529" s="27"/>
      <c r="E529" s="27"/>
      <c r="F529" s="27"/>
      <c r="G529" s="27"/>
      <c r="H529" s="96"/>
      <c r="I529" s="27"/>
      <c r="J529" s="27"/>
    </row>
    <row r="530" spans="1:10">
      <c r="A530" s="27"/>
      <c r="B530" s="27"/>
      <c r="C530" s="27"/>
      <c r="D530" s="27"/>
      <c r="E530" s="27"/>
      <c r="F530" s="27"/>
      <c r="G530" s="27"/>
      <c r="H530" s="96"/>
      <c r="I530" s="27"/>
      <c r="J530" s="27"/>
    </row>
    <row r="531" spans="1:10">
      <c r="A531" s="27"/>
      <c r="B531" s="27"/>
      <c r="C531" s="27"/>
      <c r="D531" s="27"/>
      <c r="E531" s="27"/>
      <c r="F531" s="27"/>
      <c r="G531" s="27"/>
      <c r="H531" s="96"/>
      <c r="I531" s="27"/>
      <c r="J531" s="27"/>
    </row>
    <row r="532" spans="1:10">
      <c r="A532" s="27"/>
      <c r="B532" s="27"/>
      <c r="C532" s="27"/>
      <c r="D532" s="27"/>
      <c r="E532" s="27"/>
      <c r="F532" s="27"/>
      <c r="G532" s="27"/>
      <c r="H532" s="96"/>
      <c r="I532" s="27"/>
      <c r="J532" s="27"/>
    </row>
    <row r="533" spans="1:10">
      <c r="A533" s="27"/>
      <c r="B533" s="27"/>
      <c r="C533" s="27"/>
      <c r="D533" s="27"/>
      <c r="E533" s="27"/>
      <c r="F533" s="27"/>
      <c r="G533" s="27"/>
      <c r="H533" s="96"/>
      <c r="I533" s="27"/>
      <c r="J533" s="27"/>
    </row>
    <row r="534" spans="1:10">
      <c r="A534" s="27"/>
      <c r="B534" s="27"/>
      <c r="C534" s="27"/>
      <c r="D534" s="27"/>
      <c r="E534" s="27"/>
      <c r="F534" s="27"/>
      <c r="G534" s="27"/>
      <c r="H534" s="96"/>
      <c r="I534" s="27"/>
      <c r="J534" s="27"/>
    </row>
    <row r="535" spans="1:10">
      <c r="A535" s="27"/>
      <c r="B535" s="27"/>
      <c r="C535" s="27"/>
      <c r="D535" s="27"/>
      <c r="E535" s="27"/>
      <c r="F535" s="27"/>
      <c r="G535" s="27"/>
      <c r="H535" s="96"/>
      <c r="I535" s="27"/>
      <c r="J535" s="27"/>
    </row>
    <row r="536" spans="1:10">
      <c r="A536" s="27"/>
      <c r="B536" s="27"/>
      <c r="C536" s="27"/>
      <c r="D536" s="27"/>
      <c r="E536" s="27"/>
      <c r="F536" s="27"/>
      <c r="G536" s="27"/>
      <c r="H536" s="96"/>
      <c r="I536" s="27"/>
      <c r="J536" s="27"/>
    </row>
    <row r="537" spans="1:10">
      <c r="A537" s="27"/>
      <c r="B537" s="27"/>
      <c r="C537" s="27"/>
      <c r="D537" s="27"/>
      <c r="E537" s="27"/>
      <c r="F537" s="27"/>
      <c r="G537" s="27"/>
      <c r="H537" s="96"/>
      <c r="I537" s="27"/>
      <c r="J537" s="27"/>
    </row>
    <row r="538" spans="1:10">
      <c r="A538" s="27"/>
      <c r="B538" s="27"/>
      <c r="C538" s="27"/>
      <c r="D538" s="27"/>
      <c r="E538" s="27"/>
      <c r="F538" s="27"/>
      <c r="G538" s="27"/>
      <c r="H538" s="96"/>
      <c r="I538" s="27"/>
      <c r="J538" s="27"/>
    </row>
    <row r="539" spans="1:10">
      <c r="A539" s="27"/>
      <c r="B539" s="27"/>
      <c r="C539" s="27"/>
      <c r="D539" s="27"/>
      <c r="E539" s="27"/>
      <c r="F539" s="27"/>
      <c r="G539" s="27"/>
      <c r="H539" s="96"/>
      <c r="I539" s="27"/>
      <c r="J539" s="27"/>
    </row>
    <row r="540" spans="1:10">
      <c r="A540" s="27"/>
      <c r="B540" s="27"/>
      <c r="C540" s="27"/>
      <c r="D540" s="27"/>
      <c r="E540" s="27"/>
      <c r="F540" s="27"/>
      <c r="G540" s="27"/>
      <c r="H540" s="96"/>
      <c r="I540" s="27"/>
      <c r="J540" s="27"/>
    </row>
    <row r="541" spans="1:10">
      <c r="A541" s="27"/>
      <c r="B541" s="27"/>
      <c r="C541" s="27"/>
      <c r="D541" s="27"/>
      <c r="E541" s="27"/>
      <c r="F541" s="27"/>
      <c r="G541" s="27"/>
      <c r="H541" s="96"/>
      <c r="I541" s="27"/>
      <c r="J541" s="27"/>
    </row>
    <row r="542" spans="1:10">
      <c r="A542" s="27"/>
      <c r="B542" s="27"/>
      <c r="C542" s="27"/>
      <c r="D542" s="27"/>
      <c r="E542" s="27"/>
      <c r="F542" s="27"/>
      <c r="G542" s="27"/>
      <c r="H542" s="96"/>
      <c r="I542" s="27"/>
      <c r="J542" s="27"/>
    </row>
    <row r="543" spans="1:10">
      <c r="A543" s="27"/>
      <c r="B543" s="27"/>
      <c r="C543" s="27"/>
      <c r="D543" s="27"/>
      <c r="E543" s="27"/>
      <c r="F543" s="27"/>
      <c r="G543" s="27"/>
      <c r="H543" s="96"/>
      <c r="I543" s="27"/>
      <c r="J543" s="27"/>
    </row>
    <row r="544" spans="1:10">
      <c r="A544" s="27"/>
      <c r="B544" s="27"/>
      <c r="C544" s="27"/>
      <c r="D544" s="27"/>
      <c r="E544" s="27"/>
      <c r="F544" s="27"/>
      <c r="G544" s="27"/>
      <c r="H544" s="96"/>
      <c r="I544" s="27"/>
      <c r="J544" s="27"/>
    </row>
    <row r="545" spans="1:10">
      <c r="A545" s="27"/>
      <c r="B545" s="27"/>
      <c r="C545" s="27"/>
      <c r="D545" s="27"/>
      <c r="E545" s="27"/>
      <c r="F545" s="27"/>
      <c r="G545" s="27"/>
      <c r="H545" s="96"/>
      <c r="I545" s="27"/>
      <c r="J545" s="27"/>
    </row>
    <row r="546" spans="1:10">
      <c r="A546" s="27"/>
      <c r="B546" s="27"/>
      <c r="C546" s="27"/>
      <c r="D546" s="27"/>
      <c r="E546" s="27"/>
      <c r="F546" s="27"/>
      <c r="G546" s="27"/>
      <c r="H546" s="96"/>
      <c r="I546" s="27"/>
      <c r="J546" s="27"/>
    </row>
    <row r="547" spans="1:10">
      <c r="A547" s="27"/>
      <c r="B547" s="27"/>
      <c r="C547" s="27"/>
      <c r="D547" s="27"/>
      <c r="E547" s="27"/>
      <c r="F547" s="27"/>
      <c r="G547" s="27"/>
      <c r="H547" s="96"/>
      <c r="I547" s="27"/>
      <c r="J547" s="27"/>
    </row>
    <row r="548" spans="1:10">
      <c r="A548" s="27"/>
      <c r="B548" s="27"/>
      <c r="C548" s="27"/>
      <c r="D548" s="27"/>
      <c r="E548" s="27"/>
      <c r="F548" s="27"/>
      <c r="G548" s="27"/>
      <c r="H548" s="96"/>
      <c r="I548" s="27"/>
      <c r="J548" s="27"/>
    </row>
    <row r="549" spans="1:10">
      <c r="A549" s="27"/>
      <c r="B549" s="27"/>
      <c r="C549" s="27"/>
      <c r="D549" s="27"/>
      <c r="E549" s="27"/>
      <c r="F549" s="27"/>
      <c r="G549" s="27"/>
      <c r="H549" s="96"/>
      <c r="I549" s="27"/>
      <c r="J549" s="27"/>
    </row>
    <row r="550" spans="1:10">
      <c r="A550" s="27"/>
      <c r="B550" s="27"/>
      <c r="C550" s="27"/>
      <c r="D550" s="27"/>
      <c r="E550" s="27"/>
      <c r="F550" s="27"/>
      <c r="G550" s="27"/>
      <c r="H550" s="96"/>
      <c r="I550" s="27"/>
      <c r="J550" s="27"/>
    </row>
    <row r="551" spans="1:10">
      <c r="A551" s="27"/>
      <c r="B551" s="27"/>
      <c r="C551" s="27"/>
      <c r="D551" s="27"/>
      <c r="E551" s="27"/>
      <c r="F551" s="27"/>
      <c r="G551" s="27"/>
      <c r="H551" s="96"/>
      <c r="I551" s="27"/>
      <c r="J551" s="27"/>
    </row>
    <row r="552" spans="1:10">
      <c r="A552" s="27"/>
      <c r="B552" s="27"/>
      <c r="C552" s="27"/>
      <c r="D552" s="27"/>
      <c r="E552" s="27"/>
      <c r="F552" s="27"/>
      <c r="G552" s="27"/>
      <c r="H552" s="96"/>
      <c r="I552" s="27"/>
      <c r="J552" s="27"/>
    </row>
    <row r="553" spans="1:10">
      <c r="A553" s="27"/>
      <c r="B553" s="27"/>
      <c r="C553" s="27"/>
      <c r="D553" s="27"/>
      <c r="E553" s="27"/>
      <c r="F553" s="27"/>
      <c r="G553" s="27"/>
      <c r="H553" s="96"/>
      <c r="I553" s="27"/>
      <c r="J553" s="27"/>
    </row>
    <row r="554" spans="1:10">
      <c r="A554" s="27"/>
      <c r="B554" s="27"/>
      <c r="C554" s="27"/>
      <c r="D554" s="27"/>
      <c r="E554" s="27"/>
      <c r="F554" s="27"/>
      <c r="G554" s="27"/>
      <c r="H554" s="96"/>
      <c r="I554" s="27"/>
      <c r="J554" s="27"/>
    </row>
    <row r="555" spans="1:10">
      <c r="A555" s="27"/>
      <c r="B555" s="27"/>
      <c r="C555" s="27"/>
      <c r="D555" s="27"/>
      <c r="E555" s="27"/>
      <c r="F555" s="27"/>
      <c r="G555" s="27"/>
      <c r="H555" s="96"/>
      <c r="I555" s="27"/>
      <c r="J555" s="27"/>
    </row>
    <row r="556" spans="1:10">
      <c r="A556" s="27"/>
      <c r="B556" s="27"/>
      <c r="C556" s="27"/>
      <c r="D556" s="27"/>
      <c r="E556" s="27"/>
      <c r="F556" s="27"/>
      <c r="G556" s="27"/>
      <c r="H556" s="96"/>
      <c r="I556" s="27"/>
      <c r="J556" s="27"/>
    </row>
    <row r="557" spans="1:10">
      <c r="A557" s="27"/>
      <c r="B557" s="27"/>
      <c r="C557" s="27"/>
      <c r="D557" s="27"/>
      <c r="E557" s="27"/>
      <c r="F557" s="27"/>
      <c r="G557" s="27"/>
      <c r="H557" s="96"/>
      <c r="I557" s="27"/>
      <c r="J557" s="27"/>
    </row>
    <row r="558" spans="1:10">
      <c r="A558" s="27"/>
      <c r="B558" s="27"/>
      <c r="C558" s="27"/>
      <c r="D558" s="27"/>
      <c r="E558" s="27"/>
      <c r="F558" s="27"/>
      <c r="G558" s="27"/>
      <c r="H558" s="96"/>
      <c r="I558" s="27"/>
      <c r="J558" s="27"/>
    </row>
    <row r="559" spans="1:10">
      <c r="A559" s="27"/>
      <c r="B559" s="27"/>
      <c r="C559" s="27"/>
      <c r="D559" s="27"/>
      <c r="E559" s="27"/>
      <c r="F559" s="27"/>
      <c r="G559" s="27"/>
      <c r="H559" s="96"/>
      <c r="I559" s="27"/>
      <c r="J559" s="27"/>
    </row>
    <row r="560" spans="1:10">
      <c r="A560" s="27"/>
      <c r="B560" s="27"/>
      <c r="C560" s="27"/>
      <c r="D560" s="27"/>
      <c r="E560" s="27"/>
      <c r="F560" s="27"/>
      <c r="G560" s="27"/>
      <c r="H560" s="96"/>
      <c r="I560" s="27"/>
      <c r="J560" s="27"/>
    </row>
    <row r="561" spans="1:10">
      <c r="A561" s="27"/>
      <c r="B561" s="27"/>
      <c r="C561" s="27"/>
      <c r="D561" s="27"/>
      <c r="E561" s="27"/>
      <c r="F561" s="27"/>
      <c r="G561" s="27"/>
      <c r="H561" s="96"/>
      <c r="I561" s="27"/>
      <c r="J561" s="27"/>
    </row>
    <row r="562" spans="1:10">
      <c r="A562" s="27"/>
      <c r="B562" s="27"/>
      <c r="C562" s="27"/>
      <c r="D562" s="27"/>
      <c r="E562" s="27"/>
      <c r="F562" s="27"/>
      <c r="G562" s="27"/>
      <c r="H562" s="96"/>
      <c r="I562" s="27"/>
      <c r="J562" s="27"/>
    </row>
    <row r="563" spans="1:10">
      <c r="A563" s="27"/>
      <c r="B563" s="27"/>
      <c r="C563" s="27"/>
      <c r="D563" s="27"/>
      <c r="E563" s="27"/>
      <c r="F563" s="27"/>
      <c r="G563" s="27"/>
      <c r="H563" s="96"/>
      <c r="I563" s="27"/>
      <c r="J563" s="27"/>
    </row>
    <row r="564" spans="1:10">
      <c r="A564" s="27"/>
      <c r="B564" s="27"/>
      <c r="C564" s="27"/>
      <c r="D564" s="27"/>
      <c r="E564" s="27"/>
      <c r="F564" s="27"/>
      <c r="G564" s="27"/>
      <c r="H564" s="96"/>
      <c r="I564" s="27"/>
      <c r="J564" s="27"/>
    </row>
    <row r="565" spans="1:10">
      <c r="A565" s="27"/>
      <c r="B565" s="27"/>
      <c r="C565" s="27"/>
      <c r="D565" s="27"/>
      <c r="E565" s="27"/>
      <c r="F565" s="27"/>
      <c r="G565" s="27"/>
      <c r="H565" s="96"/>
      <c r="I565" s="27"/>
      <c r="J565" s="27"/>
    </row>
    <row r="566" spans="1:10">
      <c r="A566" s="27"/>
      <c r="B566" s="27"/>
      <c r="C566" s="27"/>
      <c r="D566" s="27"/>
      <c r="E566" s="27"/>
      <c r="F566" s="27"/>
      <c r="G566" s="27"/>
      <c r="H566" s="96"/>
      <c r="I566" s="27"/>
      <c r="J566" s="27"/>
    </row>
    <row r="567" spans="1:10">
      <c r="A567" s="27"/>
      <c r="B567" s="27"/>
      <c r="C567" s="27"/>
      <c r="D567" s="27"/>
      <c r="E567" s="27"/>
      <c r="F567" s="27"/>
      <c r="G567" s="27"/>
      <c r="H567" s="96"/>
      <c r="I567" s="27"/>
      <c r="J567" s="27"/>
    </row>
    <row r="568" spans="1:10">
      <c r="A568" s="27"/>
      <c r="B568" s="27"/>
      <c r="C568" s="27"/>
      <c r="D568" s="27"/>
      <c r="E568" s="27"/>
      <c r="F568" s="27"/>
      <c r="G568" s="27"/>
      <c r="H568" s="96"/>
      <c r="I568" s="27"/>
      <c r="J568" s="27"/>
    </row>
    <row r="569" spans="1:10">
      <c r="A569" s="27"/>
      <c r="B569" s="27"/>
      <c r="C569" s="27"/>
      <c r="D569" s="27"/>
      <c r="E569" s="27"/>
      <c r="F569" s="27"/>
      <c r="G569" s="27"/>
      <c r="H569" s="96"/>
      <c r="I569" s="27"/>
      <c r="J569" s="27"/>
    </row>
    <row r="570" spans="1:10">
      <c r="A570" s="27"/>
      <c r="B570" s="27"/>
      <c r="C570" s="27"/>
      <c r="D570" s="27"/>
      <c r="E570" s="27"/>
      <c r="F570" s="27"/>
      <c r="G570" s="27"/>
      <c r="H570" s="96"/>
      <c r="I570" s="27"/>
      <c r="J570" s="27"/>
    </row>
    <row r="571" spans="1:10">
      <c r="A571" s="27"/>
      <c r="B571" s="27"/>
      <c r="C571" s="27"/>
      <c r="D571" s="27"/>
      <c r="E571" s="27"/>
      <c r="F571" s="27"/>
      <c r="G571" s="27"/>
      <c r="H571" s="96"/>
      <c r="I571" s="27"/>
      <c r="J571" s="27"/>
    </row>
    <row r="572" spans="1:10">
      <c r="A572" s="27"/>
      <c r="B572" s="27"/>
      <c r="C572" s="27"/>
      <c r="D572" s="27"/>
      <c r="E572" s="27"/>
      <c r="F572" s="27"/>
      <c r="G572" s="27"/>
      <c r="H572" s="96"/>
      <c r="I572" s="27"/>
      <c r="J572" s="27"/>
    </row>
    <row r="573" spans="1:10">
      <c r="A573" s="27"/>
      <c r="B573" s="27"/>
      <c r="C573" s="27"/>
      <c r="D573" s="27"/>
      <c r="E573" s="27"/>
      <c r="F573" s="27"/>
      <c r="G573" s="27"/>
      <c r="H573" s="96"/>
      <c r="I573" s="27"/>
      <c r="J573" s="27"/>
    </row>
    <row r="574" spans="1:10">
      <c r="A574" s="27"/>
      <c r="B574" s="27"/>
      <c r="C574" s="27"/>
      <c r="D574" s="27"/>
      <c r="E574" s="27"/>
      <c r="F574" s="27"/>
      <c r="G574" s="27"/>
      <c r="H574" s="96"/>
      <c r="I574" s="27"/>
      <c r="J574" s="27"/>
    </row>
    <row r="575" spans="1:10">
      <c r="A575" s="27"/>
      <c r="B575" s="27"/>
      <c r="C575" s="27"/>
      <c r="D575" s="27"/>
      <c r="E575" s="27"/>
      <c r="F575" s="27"/>
      <c r="G575" s="27"/>
      <c r="H575" s="96"/>
      <c r="I575" s="27"/>
      <c r="J575" s="27"/>
    </row>
    <row r="576" spans="1:10">
      <c r="A576" s="27"/>
      <c r="B576" s="27"/>
      <c r="C576" s="27"/>
      <c r="D576" s="27"/>
      <c r="E576" s="27"/>
      <c r="F576" s="27"/>
      <c r="G576" s="27"/>
      <c r="H576" s="96"/>
      <c r="I576" s="27"/>
      <c r="J576" s="27"/>
    </row>
    <row r="577" spans="1:10">
      <c r="A577" s="27"/>
      <c r="B577" s="27"/>
      <c r="C577" s="27"/>
      <c r="D577" s="27"/>
      <c r="E577" s="27"/>
      <c r="F577" s="27"/>
      <c r="G577" s="27"/>
      <c r="H577" s="96"/>
      <c r="I577" s="27"/>
      <c r="J577" s="27"/>
    </row>
    <row r="578" spans="1:10">
      <c r="A578" s="27"/>
      <c r="B578" s="27"/>
      <c r="C578" s="27"/>
      <c r="D578" s="27"/>
      <c r="E578" s="27"/>
      <c r="F578" s="27"/>
      <c r="G578" s="27"/>
      <c r="H578" s="96"/>
      <c r="I578" s="27"/>
      <c r="J578" s="27"/>
    </row>
    <row r="579" spans="1:10">
      <c r="A579" s="27"/>
      <c r="B579" s="27"/>
      <c r="C579" s="27"/>
      <c r="D579" s="27"/>
      <c r="E579" s="27"/>
      <c r="F579" s="27"/>
      <c r="G579" s="27"/>
      <c r="H579" s="96"/>
      <c r="I579" s="27"/>
      <c r="J579" s="27"/>
    </row>
    <row r="580" spans="1:10">
      <c r="A580" s="27"/>
      <c r="B580" s="27"/>
      <c r="C580" s="27"/>
      <c r="D580" s="27"/>
      <c r="E580" s="27"/>
      <c r="F580" s="27"/>
      <c r="G580" s="27"/>
      <c r="H580" s="96"/>
      <c r="I580" s="27"/>
      <c r="J580" s="27"/>
    </row>
    <row r="581" spans="1:10">
      <c r="A581" s="27"/>
      <c r="B581" s="27"/>
      <c r="C581" s="27"/>
      <c r="D581" s="27"/>
      <c r="E581" s="27"/>
      <c r="F581" s="27"/>
      <c r="G581" s="27"/>
      <c r="H581" s="96"/>
      <c r="I581" s="27"/>
      <c r="J581" s="27"/>
    </row>
    <row r="582" spans="1:10">
      <c r="A582" s="27"/>
      <c r="B582" s="27"/>
      <c r="C582" s="27"/>
      <c r="D582" s="27"/>
      <c r="E582" s="27"/>
      <c r="F582" s="27"/>
      <c r="G582" s="27"/>
      <c r="H582" s="96"/>
      <c r="I582" s="27"/>
      <c r="J582" s="27"/>
    </row>
    <row r="583" spans="1:10">
      <c r="A583" s="27"/>
      <c r="B583" s="27"/>
      <c r="C583" s="27"/>
      <c r="D583" s="27"/>
      <c r="E583" s="27"/>
      <c r="F583" s="27"/>
      <c r="G583" s="27"/>
      <c r="H583" s="96"/>
      <c r="I583" s="27"/>
      <c r="J583" s="27"/>
    </row>
    <row r="584" spans="1:10">
      <c r="A584" s="27"/>
      <c r="B584" s="27"/>
      <c r="C584" s="27"/>
      <c r="D584" s="27"/>
      <c r="E584" s="27"/>
      <c r="F584" s="27"/>
      <c r="G584" s="27"/>
      <c r="H584" s="96"/>
      <c r="I584" s="27"/>
      <c r="J584" s="27"/>
    </row>
    <row r="585" spans="1:10">
      <c r="A585" s="27"/>
      <c r="B585" s="27"/>
      <c r="C585" s="27"/>
      <c r="D585" s="27"/>
      <c r="E585" s="27"/>
      <c r="F585" s="27"/>
      <c r="G585" s="27"/>
      <c r="H585" s="96"/>
      <c r="I585" s="27"/>
      <c r="J585" s="27"/>
    </row>
    <row r="586" spans="1:10">
      <c r="A586" s="27"/>
      <c r="B586" s="27"/>
      <c r="C586" s="27"/>
      <c r="D586" s="27"/>
      <c r="E586" s="27"/>
      <c r="F586" s="27"/>
      <c r="G586" s="27"/>
      <c r="H586" s="96"/>
      <c r="I586" s="27"/>
      <c r="J586" s="27"/>
    </row>
    <row r="587" spans="1:10">
      <c r="A587" s="27"/>
      <c r="B587" s="27"/>
      <c r="C587" s="27"/>
      <c r="D587" s="27"/>
      <c r="E587" s="27"/>
      <c r="F587" s="27"/>
      <c r="G587" s="27"/>
      <c r="H587" s="96"/>
      <c r="I587" s="27"/>
      <c r="J587" s="27"/>
    </row>
    <row r="588" spans="1:10">
      <c r="A588" s="27"/>
      <c r="B588" s="27"/>
      <c r="C588" s="27"/>
      <c r="D588" s="27"/>
      <c r="E588" s="27"/>
      <c r="F588" s="27"/>
      <c r="G588" s="27"/>
      <c r="H588" s="96"/>
      <c r="I588" s="27"/>
      <c r="J588" s="27"/>
    </row>
  </sheetData>
  <mergeCells count="7">
    <mergeCell ref="D9:D10"/>
    <mergeCell ref="A49:J49"/>
    <mergeCell ref="A5:A7"/>
    <mergeCell ref="B5:E7"/>
    <mergeCell ref="F5:G7"/>
    <mergeCell ref="H5:H7"/>
    <mergeCell ref="I5:J7"/>
  </mergeCells>
  <printOptions gridLines="1"/>
  <pageMargins left="0.55000000000000004" right="0.25" top="1.38" bottom="0.75" header="0.69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O249"/>
  <sheetViews>
    <sheetView zoomScaleSheetLayoutView="90" workbookViewId="0">
      <pane xSplit="1" ySplit="6" topLeftCell="D7" activePane="bottomRight" state="frozen"/>
      <selection pane="topRight" activeCell="B1" sqref="B1"/>
      <selection pane="bottomLeft" activeCell="A7" sqref="A7"/>
      <selection pane="bottomRight" activeCell="M249" sqref="M249"/>
    </sheetView>
  </sheetViews>
  <sheetFormatPr defaultColWidth="8" defaultRowHeight="12.75"/>
  <cols>
    <col min="1" max="1" width="32.5703125" style="232" customWidth="1"/>
    <col min="2" max="2" width="11.85546875" style="233" hidden="1" customWidth="1"/>
    <col min="3" max="3" width="13.28515625" style="233" hidden="1" customWidth="1"/>
    <col min="4" max="4" width="12.42578125" style="233" customWidth="1"/>
    <col min="5" max="5" width="12.7109375" style="232" customWidth="1"/>
    <col min="6" max="6" width="12.28515625" style="232" customWidth="1"/>
    <col min="7" max="7" width="13.140625" style="232" customWidth="1"/>
    <col min="8" max="8" width="13" style="232" customWidth="1"/>
    <col min="9" max="9" width="13.140625" style="235" customWidth="1"/>
    <col min="10" max="10" width="13.140625" style="232" customWidth="1"/>
    <col min="11" max="11" width="10.85546875" style="116" hidden="1" customWidth="1"/>
    <col min="12" max="12" width="12.42578125" style="233" customWidth="1"/>
    <col min="13" max="13" width="9.85546875" style="5" bestFit="1" customWidth="1"/>
    <col min="14" max="15" width="8" style="5"/>
    <col min="16" max="245" width="8" style="116"/>
    <col min="246" max="246" width="40.5703125" style="116" customWidth="1"/>
    <col min="247" max="248" width="8" style="116" customWidth="1"/>
    <col min="249" max="249" width="13.28515625" style="116" customWidth="1"/>
    <col min="250" max="250" width="13.5703125" style="116" customWidth="1"/>
    <col min="251" max="251" width="13.85546875" style="116" customWidth="1"/>
    <col min="252" max="252" width="13.140625" style="116" customWidth="1"/>
    <col min="253" max="253" width="13" style="116" customWidth="1"/>
    <col min="254" max="254" width="10.5703125" style="116" customWidth="1"/>
    <col min="255" max="255" width="12.5703125" style="116" customWidth="1"/>
    <col min="256" max="256" width="8" style="116" customWidth="1"/>
    <col min="257" max="258" width="11.85546875" style="116" customWidth="1"/>
    <col min="259" max="259" width="12" style="116" customWidth="1"/>
    <col min="260" max="260" width="12.5703125" style="116" customWidth="1"/>
    <col min="261" max="501" width="8" style="116"/>
    <col min="502" max="502" width="40.5703125" style="116" customWidth="1"/>
    <col min="503" max="504" width="8" style="116" customWidth="1"/>
    <col min="505" max="505" width="13.28515625" style="116" customWidth="1"/>
    <col min="506" max="506" width="13.5703125" style="116" customWidth="1"/>
    <col min="507" max="507" width="13.85546875" style="116" customWidth="1"/>
    <col min="508" max="508" width="13.140625" style="116" customWidth="1"/>
    <col min="509" max="509" width="13" style="116" customWidth="1"/>
    <col min="510" max="510" width="10.5703125" style="116" customWidth="1"/>
    <col min="511" max="511" width="12.5703125" style="116" customWidth="1"/>
    <col min="512" max="512" width="8" style="116" customWidth="1"/>
    <col min="513" max="514" width="11.85546875" style="116" customWidth="1"/>
    <col min="515" max="515" width="12" style="116" customWidth="1"/>
    <col min="516" max="516" width="12.5703125" style="116" customWidth="1"/>
    <col min="517" max="757" width="8" style="116"/>
    <col min="758" max="758" width="40.5703125" style="116" customWidth="1"/>
    <col min="759" max="760" width="8" style="116" customWidth="1"/>
    <col min="761" max="761" width="13.28515625" style="116" customWidth="1"/>
    <col min="762" max="762" width="13.5703125" style="116" customWidth="1"/>
    <col min="763" max="763" width="13.85546875" style="116" customWidth="1"/>
    <col min="764" max="764" width="13.140625" style="116" customWidth="1"/>
    <col min="765" max="765" width="13" style="116" customWidth="1"/>
    <col min="766" max="766" width="10.5703125" style="116" customWidth="1"/>
    <col min="767" max="767" width="12.5703125" style="116" customWidth="1"/>
    <col min="768" max="768" width="8" style="116" customWidth="1"/>
    <col min="769" max="770" width="11.85546875" style="116" customWidth="1"/>
    <col min="771" max="771" width="12" style="116" customWidth="1"/>
    <col min="772" max="772" width="12.5703125" style="116" customWidth="1"/>
    <col min="773" max="1013" width="8" style="116"/>
    <col min="1014" max="1014" width="40.5703125" style="116" customWidth="1"/>
    <col min="1015" max="1016" width="8" style="116" customWidth="1"/>
    <col min="1017" max="1017" width="13.28515625" style="116" customWidth="1"/>
    <col min="1018" max="1018" width="13.5703125" style="116" customWidth="1"/>
    <col min="1019" max="1019" width="13.85546875" style="116" customWidth="1"/>
    <col min="1020" max="1020" width="13.140625" style="116" customWidth="1"/>
    <col min="1021" max="1021" width="13" style="116" customWidth="1"/>
    <col min="1022" max="1022" width="10.5703125" style="116" customWidth="1"/>
    <col min="1023" max="1023" width="12.5703125" style="116" customWidth="1"/>
    <col min="1024" max="1024" width="8" style="116" customWidth="1"/>
    <col min="1025" max="1026" width="11.85546875" style="116" customWidth="1"/>
    <col min="1027" max="1027" width="12" style="116" customWidth="1"/>
    <col min="1028" max="1028" width="12.5703125" style="116" customWidth="1"/>
    <col min="1029" max="1269" width="8" style="116"/>
    <col min="1270" max="1270" width="40.5703125" style="116" customWidth="1"/>
    <col min="1271" max="1272" width="8" style="116" customWidth="1"/>
    <col min="1273" max="1273" width="13.28515625" style="116" customWidth="1"/>
    <col min="1274" max="1274" width="13.5703125" style="116" customWidth="1"/>
    <col min="1275" max="1275" width="13.85546875" style="116" customWidth="1"/>
    <col min="1276" max="1276" width="13.140625" style="116" customWidth="1"/>
    <col min="1277" max="1277" width="13" style="116" customWidth="1"/>
    <col min="1278" max="1278" width="10.5703125" style="116" customWidth="1"/>
    <col min="1279" max="1279" width="12.5703125" style="116" customWidth="1"/>
    <col min="1280" max="1280" width="8" style="116" customWidth="1"/>
    <col min="1281" max="1282" width="11.85546875" style="116" customWidth="1"/>
    <col min="1283" max="1283" width="12" style="116" customWidth="1"/>
    <col min="1284" max="1284" width="12.5703125" style="116" customWidth="1"/>
    <col min="1285" max="1525" width="8" style="116"/>
    <col min="1526" max="1526" width="40.5703125" style="116" customWidth="1"/>
    <col min="1527" max="1528" width="8" style="116" customWidth="1"/>
    <col min="1529" max="1529" width="13.28515625" style="116" customWidth="1"/>
    <col min="1530" max="1530" width="13.5703125" style="116" customWidth="1"/>
    <col min="1531" max="1531" width="13.85546875" style="116" customWidth="1"/>
    <col min="1532" max="1532" width="13.140625" style="116" customWidth="1"/>
    <col min="1533" max="1533" width="13" style="116" customWidth="1"/>
    <col min="1534" max="1534" width="10.5703125" style="116" customWidth="1"/>
    <col min="1535" max="1535" width="12.5703125" style="116" customWidth="1"/>
    <col min="1536" max="1536" width="8" style="116" customWidth="1"/>
    <col min="1537" max="1538" width="11.85546875" style="116" customWidth="1"/>
    <col min="1539" max="1539" width="12" style="116" customWidth="1"/>
    <col min="1540" max="1540" width="12.5703125" style="116" customWidth="1"/>
    <col min="1541" max="1781" width="8" style="116"/>
    <col min="1782" max="1782" width="40.5703125" style="116" customWidth="1"/>
    <col min="1783" max="1784" width="8" style="116" customWidth="1"/>
    <col min="1785" max="1785" width="13.28515625" style="116" customWidth="1"/>
    <col min="1786" max="1786" width="13.5703125" style="116" customWidth="1"/>
    <col min="1787" max="1787" width="13.85546875" style="116" customWidth="1"/>
    <col min="1788" max="1788" width="13.140625" style="116" customWidth="1"/>
    <col min="1789" max="1789" width="13" style="116" customWidth="1"/>
    <col min="1790" max="1790" width="10.5703125" style="116" customWidth="1"/>
    <col min="1791" max="1791" width="12.5703125" style="116" customWidth="1"/>
    <col min="1792" max="1792" width="8" style="116" customWidth="1"/>
    <col min="1793" max="1794" width="11.85546875" style="116" customWidth="1"/>
    <col min="1795" max="1795" width="12" style="116" customWidth="1"/>
    <col min="1796" max="1796" width="12.5703125" style="116" customWidth="1"/>
    <col min="1797" max="2037" width="8" style="116"/>
    <col min="2038" max="2038" width="40.5703125" style="116" customWidth="1"/>
    <col min="2039" max="2040" width="8" style="116" customWidth="1"/>
    <col min="2041" max="2041" width="13.28515625" style="116" customWidth="1"/>
    <col min="2042" max="2042" width="13.5703125" style="116" customWidth="1"/>
    <col min="2043" max="2043" width="13.85546875" style="116" customWidth="1"/>
    <col min="2044" max="2044" width="13.140625" style="116" customWidth="1"/>
    <col min="2045" max="2045" width="13" style="116" customWidth="1"/>
    <col min="2046" max="2046" width="10.5703125" style="116" customWidth="1"/>
    <col min="2047" max="2047" width="12.5703125" style="116" customWidth="1"/>
    <col min="2048" max="2048" width="8" style="116" customWidth="1"/>
    <col min="2049" max="2050" width="11.85546875" style="116" customWidth="1"/>
    <col min="2051" max="2051" width="12" style="116" customWidth="1"/>
    <col min="2052" max="2052" width="12.5703125" style="116" customWidth="1"/>
    <col min="2053" max="2293" width="8" style="116"/>
    <col min="2294" max="2294" width="40.5703125" style="116" customWidth="1"/>
    <col min="2295" max="2296" width="8" style="116" customWidth="1"/>
    <col min="2297" max="2297" width="13.28515625" style="116" customWidth="1"/>
    <col min="2298" max="2298" width="13.5703125" style="116" customWidth="1"/>
    <col min="2299" max="2299" width="13.85546875" style="116" customWidth="1"/>
    <col min="2300" max="2300" width="13.140625" style="116" customWidth="1"/>
    <col min="2301" max="2301" width="13" style="116" customWidth="1"/>
    <col min="2302" max="2302" width="10.5703125" style="116" customWidth="1"/>
    <col min="2303" max="2303" width="12.5703125" style="116" customWidth="1"/>
    <col min="2304" max="2304" width="8" style="116" customWidth="1"/>
    <col min="2305" max="2306" width="11.85546875" style="116" customWidth="1"/>
    <col min="2307" max="2307" width="12" style="116" customWidth="1"/>
    <col min="2308" max="2308" width="12.5703125" style="116" customWidth="1"/>
    <col min="2309" max="2549" width="8" style="116"/>
    <col min="2550" max="2550" width="40.5703125" style="116" customWidth="1"/>
    <col min="2551" max="2552" width="8" style="116" customWidth="1"/>
    <col min="2553" max="2553" width="13.28515625" style="116" customWidth="1"/>
    <col min="2554" max="2554" width="13.5703125" style="116" customWidth="1"/>
    <col min="2555" max="2555" width="13.85546875" style="116" customWidth="1"/>
    <col min="2556" max="2556" width="13.140625" style="116" customWidth="1"/>
    <col min="2557" max="2557" width="13" style="116" customWidth="1"/>
    <col min="2558" max="2558" width="10.5703125" style="116" customWidth="1"/>
    <col min="2559" max="2559" width="12.5703125" style="116" customWidth="1"/>
    <col min="2560" max="2560" width="8" style="116" customWidth="1"/>
    <col min="2561" max="2562" width="11.85546875" style="116" customWidth="1"/>
    <col min="2563" max="2563" width="12" style="116" customWidth="1"/>
    <col min="2564" max="2564" width="12.5703125" style="116" customWidth="1"/>
    <col min="2565" max="2805" width="8" style="116"/>
    <col min="2806" max="2806" width="40.5703125" style="116" customWidth="1"/>
    <col min="2807" max="2808" width="8" style="116" customWidth="1"/>
    <col min="2809" max="2809" width="13.28515625" style="116" customWidth="1"/>
    <col min="2810" max="2810" width="13.5703125" style="116" customWidth="1"/>
    <col min="2811" max="2811" width="13.85546875" style="116" customWidth="1"/>
    <col min="2812" max="2812" width="13.140625" style="116" customWidth="1"/>
    <col min="2813" max="2813" width="13" style="116" customWidth="1"/>
    <col min="2814" max="2814" width="10.5703125" style="116" customWidth="1"/>
    <col min="2815" max="2815" width="12.5703125" style="116" customWidth="1"/>
    <col min="2816" max="2816" width="8" style="116" customWidth="1"/>
    <col min="2817" max="2818" width="11.85546875" style="116" customWidth="1"/>
    <col min="2819" max="2819" width="12" style="116" customWidth="1"/>
    <col min="2820" max="2820" width="12.5703125" style="116" customWidth="1"/>
    <col min="2821" max="3061" width="8" style="116"/>
    <col min="3062" max="3062" width="40.5703125" style="116" customWidth="1"/>
    <col min="3063" max="3064" width="8" style="116" customWidth="1"/>
    <col min="3065" max="3065" width="13.28515625" style="116" customWidth="1"/>
    <col min="3066" max="3066" width="13.5703125" style="116" customWidth="1"/>
    <col min="3067" max="3067" width="13.85546875" style="116" customWidth="1"/>
    <col min="3068" max="3068" width="13.140625" style="116" customWidth="1"/>
    <col min="3069" max="3069" width="13" style="116" customWidth="1"/>
    <col min="3070" max="3070" width="10.5703125" style="116" customWidth="1"/>
    <col min="3071" max="3071" width="12.5703125" style="116" customWidth="1"/>
    <col min="3072" max="3072" width="8" style="116" customWidth="1"/>
    <col min="3073" max="3074" width="11.85546875" style="116" customWidth="1"/>
    <col min="3075" max="3075" width="12" style="116" customWidth="1"/>
    <col min="3076" max="3076" width="12.5703125" style="116" customWidth="1"/>
    <col min="3077" max="3317" width="8" style="116"/>
    <col min="3318" max="3318" width="40.5703125" style="116" customWidth="1"/>
    <col min="3319" max="3320" width="8" style="116" customWidth="1"/>
    <col min="3321" max="3321" width="13.28515625" style="116" customWidth="1"/>
    <col min="3322" max="3322" width="13.5703125" style="116" customWidth="1"/>
    <col min="3323" max="3323" width="13.85546875" style="116" customWidth="1"/>
    <col min="3324" max="3324" width="13.140625" style="116" customWidth="1"/>
    <col min="3325" max="3325" width="13" style="116" customWidth="1"/>
    <col min="3326" max="3326" width="10.5703125" style="116" customWidth="1"/>
    <col min="3327" max="3327" width="12.5703125" style="116" customWidth="1"/>
    <col min="3328" max="3328" width="8" style="116" customWidth="1"/>
    <col min="3329" max="3330" width="11.85546875" style="116" customWidth="1"/>
    <col min="3331" max="3331" width="12" style="116" customWidth="1"/>
    <col min="3332" max="3332" width="12.5703125" style="116" customWidth="1"/>
    <col min="3333" max="3573" width="8" style="116"/>
    <col min="3574" max="3574" width="40.5703125" style="116" customWidth="1"/>
    <col min="3575" max="3576" width="8" style="116" customWidth="1"/>
    <col min="3577" max="3577" width="13.28515625" style="116" customWidth="1"/>
    <col min="3578" max="3578" width="13.5703125" style="116" customWidth="1"/>
    <col min="3579" max="3579" width="13.85546875" style="116" customWidth="1"/>
    <col min="3580" max="3580" width="13.140625" style="116" customWidth="1"/>
    <col min="3581" max="3581" width="13" style="116" customWidth="1"/>
    <col min="3582" max="3582" width="10.5703125" style="116" customWidth="1"/>
    <col min="3583" max="3583" width="12.5703125" style="116" customWidth="1"/>
    <col min="3584" max="3584" width="8" style="116" customWidth="1"/>
    <col min="3585" max="3586" width="11.85546875" style="116" customWidth="1"/>
    <col min="3587" max="3587" width="12" style="116" customWidth="1"/>
    <col min="3588" max="3588" width="12.5703125" style="116" customWidth="1"/>
    <col min="3589" max="3829" width="8" style="116"/>
    <col min="3830" max="3830" width="40.5703125" style="116" customWidth="1"/>
    <col min="3831" max="3832" width="8" style="116" customWidth="1"/>
    <col min="3833" max="3833" width="13.28515625" style="116" customWidth="1"/>
    <col min="3834" max="3834" width="13.5703125" style="116" customWidth="1"/>
    <col min="3835" max="3835" width="13.85546875" style="116" customWidth="1"/>
    <col min="3836" max="3836" width="13.140625" style="116" customWidth="1"/>
    <col min="3837" max="3837" width="13" style="116" customWidth="1"/>
    <col min="3838" max="3838" width="10.5703125" style="116" customWidth="1"/>
    <col min="3839" max="3839" width="12.5703125" style="116" customWidth="1"/>
    <col min="3840" max="3840" width="8" style="116" customWidth="1"/>
    <col min="3841" max="3842" width="11.85546875" style="116" customWidth="1"/>
    <col min="3843" max="3843" width="12" style="116" customWidth="1"/>
    <col min="3844" max="3844" width="12.5703125" style="116" customWidth="1"/>
    <col min="3845" max="4085" width="8" style="116"/>
    <col min="4086" max="4086" width="40.5703125" style="116" customWidth="1"/>
    <col min="4087" max="4088" width="8" style="116" customWidth="1"/>
    <col min="4089" max="4089" width="13.28515625" style="116" customWidth="1"/>
    <col min="4090" max="4090" width="13.5703125" style="116" customWidth="1"/>
    <col min="4091" max="4091" width="13.85546875" style="116" customWidth="1"/>
    <col min="4092" max="4092" width="13.140625" style="116" customWidth="1"/>
    <col min="4093" max="4093" width="13" style="116" customWidth="1"/>
    <col min="4094" max="4094" width="10.5703125" style="116" customWidth="1"/>
    <col min="4095" max="4095" width="12.5703125" style="116" customWidth="1"/>
    <col min="4096" max="4096" width="8" style="116" customWidth="1"/>
    <col min="4097" max="4098" width="11.85546875" style="116" customWidth="1"/>
    <col min="4099" max="4099" width="12" style="116" customWidth="1"/>
    <col min="4100" max="4100" width="12.5703125" style="116" customWidth="1"/>
    <col min="4101" max="4341" width="8" style="116"/>
    <col min="4342" max="4342" width="40.5703125" style="116" customWidth="1"/>
    <col min="4343" max="4344" width="8" style="116" customWidth="1"/>
    <col min="4345" max="4345" width="13.28515625" style="116" customWidth="1"/>
    <col min="4346" max="4346" width="13.5703125" style="116" customWidth="1"/>
    <col min="4347" max="4347" width="13.85546875" style="116" customWidth="1"/>
    <col min="4348" max="4348" width="13.140625" style="116" customWidth="1"/>
    <col min="4349" max="4349" width="13" style="116" customWidth="1"/>
    <col min="4350" max="4350" width="10.5703125" style="116" customWidth="1"/>
    <col min="4351" max="4351" width="12.5703125" style="116" customWidth="1"/>
    <col min="4352" max="4352" width="8" style="116" customWidth="1"/>
    <col min="4353" max="4354" width="11.85546875" style="116" customWidth="1"/>
    <col min="4355" max="4355" width="12" style="116" customWidth="1"/>
    <col min="4356" max="4356" width="12.5703125" style="116" customWidth="1"/>
    <col min="4357" max="4597" width="8" style="116"/>
    <col min="4598" max="4598" width="40.5703125" style="116" customWidth="1"/>
    <col min="4599" max="4600" width="8" style="116" customWidth="1"/>
    <col min="4601" max="4601" width="13.28515625" style="116" customWidth="1"/>
    <col min="4602" max="4602" width="13.5703125" style="116" customWidth="1"/>
    <col min="4603" max="4603" width="13.85546875" style="116" customWidth="1"/>
    <col min="4604" max="4604" width="13.140625" style="116" customWidth="1"/>
    <col min="4605" max="4605" width="13" style="116" customWidth="1"/>
    <col min="4606" max="4606" width="10.5703125" style="116" customWidth="1"/>
    <col min="4607" max="4607" width="12.5703125" style="116" customWidth="1"/>
    <col min="4608" max="4608" width="8" style="116" customWidth="1"/>
    <col min="4609" max="4610" width="11.85546875" style="116" customWidth="1"/>
    <col min="4611" max="4611" width="12" style="116" customWidth="1"/>
    <col min="4612" max="4612" width="12.5703125" style="116" customWidth="1"/>
    <col min="4613" max="4853" width="8" style="116"/>
    <col min="4854" max="4854" width="40.5703125" style="116" customWidth="1"/>
    <col min="4855" max="4856" width="8" style="116" customWidth="1"/>
    <col min="4857" max="4857" width="13.28515625" style="116" customWidth="1"/>
    <col min="4858" max="4858" width="13.5703125" style="116" customWidth="1"/>
    <col min="4859" max="4859" width="13.85546875" style="116" customWidth="1"/>
    <col min="4860" max="4860" width="13.140625" style="116" customWidth="1"/>
    <col min="4861" max="4861" width="13" style="116" customWidth="1"/>
    <col min="4862" max="4862" width="10.5703125" style="116" customWidth="1"/>
    <col min="4863" max="4863" width="12.5703125" style="116" customWidth="1"/>
    <col min="4864" max="4864" width="8" style="116" customWidth="1"/>
    <col min="4865" max="4866" width="11.85546875" style="116" customWidth="1"/>
    <col min="4867" max="4867" width="12" style="116" customWidth="1"/>
    <col min="4868" max="4868" width="12.5703125" style="116" customWidth="1"/>
    <col min="4869" max="5109" width="8" style="116"/>
    <col min="5110" max="5110" width="40.5703125" style="116" customWidth="1"/>
    <col min="5111" max="5112" width="8" style="116" customWidth="1"/>
    <col min="5113" max="5113" width="13.28515625" style="116" customWidth="1"/>
    <col min="5114" max="5114" width="13.5703125" style="116" customWidth="1"/>
    <col min="5115" max="5115" width="13.85546875" style="116" customWidth="1"/>
    <col min="5116" max="5116" width="13.140625" style="116" customWidth="1"/>
    <col min="5117" max="5117" width="13" style="116" customWidth="1"/>
    <col min="5118" max="5118" width="10.5703125" style="116" customWidth="1"/>
    <col min="5119" max="5119" width="12.5703125" style="116" customWidth="1"/>
    <col min="5120" max="5120" width="8" style="116" customWidth="1"/>
    <col min="5121" max="5122" width="11.85546875" style="116" customWidth="1"/>
    <col min="5123" max="5123" width="12" style="116" customWidth="1"/>
    <col min="5124" max="5124" width="12.5703125" style="116" customWidth="1"/>
    <col min="5125" max="5365" width="8" style="116"/>
    <col min="5366" max="5366" width="40.5703125" style="116" customWidth="1"/>
    <col min="5367" max="5368" width="8" style="116" customWidth="1"/>
    <col min="5369" max="5369" width="13.28515625" style="116" customWidth="1"/>
    <col min="5370" max="5370" width="13.5703125" style="116" customWidth="1"/>
    <col min="5371" max="5371" width="13.85546875" style="116" customWidth="1"/>
    <col min="5372" max="5372" width="13.140625" style="116" customWidth="1"/>
    <col min="5373" max="5373" width="13" style="116" customWidth="1"/>
    <col min="5374" max="5374" width="10.5703125" style="116" customWidth="1"/>
    <col min="5375" max="5375" width="12.5703125" style="116" customWidth="1"/>
    <col min="5376" max="5376" width="8" style="116" customWidth="1"/>
    <col min="5377" max="5378" width="11.85546875" style="116" customWidth="1"/>
    <col min="5379" max="5379" width="12" style="116" customWidth="1"/>
    <col min="5380" max="5380" width="12.5703125" style="116" customWidth="1"/>
    <col min="5381" max="5621" width="8" style="116"/>
    <col min="5622" max="5622" width="40.5703125" style="116" customWidth="1"/>
    <col min="5623" max="5624" width="8" style="116" customWidth="1"/>
    <col min="5625" max="5625" width="13.28515625" style="116" customWidth="1"/>
    <col min="5626" max="5626" width="13.5703125" style="116" customWidth="1"/>
    <col min="5627" max="5627" width="13.85546875" style="116" customWidth="1"/>
    <col min="5628" max="5628" width="13.140625" style="116" customWidth="1"/>
    <col min="5629" max="5629" width="13" style="116" customWidth="1"/>
    <col min="5630" max="5630" width="10.5703125" style="116" customWidth="1"/>
    <col min="5631" max="5631" width="12.5703125" style="116" customWidth="1"/>
    <col min="5632" max="5632" width="8" style="116" customWidth="1"/>
    <col min="5633" max="5634" width="11.85546875" style="116" customWidth="1"/>
    <col min="5635" max="5635" width="12" style="116" customWidth="1"/>
    <col min="5636" max="5636" width="12.5703125" style="116" customWidth="1"/>
    <col min="5637" max="5877" width="8" style="116"/>
    <col min="5878" max="5878" width="40.5703125" style="116" customWidth="1"/>
    <col min="5879" max="5880" width="8" style="116" customWidth="1"/>
    <col min="5881" max="5881" width="13.28515625" style="116" customWidth="1"/>
    <col min="5882" max="5882" width="13.5703125" style="116" customWidth="1"/>
    <col min="5883" max="5883" width="13.85546875" style="116" customWidth="1"/>
    <col min="5884" max="5884" width="13.140625" style="116" customWidth="1"/>
    <col min="5885" max="5885" width="13" style="116" customWidth="1"/>
    <col min="5886" max="5886" width="10.5703125" style="116" customWidth="1"/>
    <col min="5887" max="5887" width="12.5703125" style="116" customWidth="1"/>
    <col min="5888" max="5888" width="8" style="116" customWidth="1"/>
    <col min="5889" max="5890" width="11.85546875" style="116" customWidth="1"/>
    <col min="5891" max="5891" width="12" style="116" customWidth="1"/>
    <col min="5892" max="5892" width="12.5703125" style="116" customWidth="1"/>
    <col min="5893" max="6133" width="8" style="116"/>
    <col min="6134" max="6134" width="40.5703125" style="116" customWidth="1"/>
    <col min="6135" max="6136" width="8" style="116" customWidth="1"/>
    <col min="6137" max="6137" width="13.28515625" style="116" customWidth="1"/>
    <col min="6138" max="6138" width="13.5703125" style="116" customWidth="1"/>
    <col min="6139" max="6139" width="13.85546875" style="116" customWidth="1"/>
    <col min="6140" max="6140" width="13.140625" style="116" customWidth="1"/>
    <col min="6141" max="6141" width="13" style="116" customWidth="1"/>
    <col min="6142" max="6142" width="10.5703125" style="116" customWidth="1"/>
    <col min="6143" max="6143" width="12.5703125" style="116" customWidth="1"/>
    <col min="6144" max="6144" width="8" style="116" customWidth="1"/>
    <col min="6145" max="6146" width="11.85546875" style="116" customWidth="1"/>
    <col min="6147" max="6147" width="12" style="116" customWidth="1"/>
    <col min="6148" max="6148" width="12.5703125" style="116" customWidth="1"/>
    <col min="6149" max="6389" width="8" style="116"/>
    <col min="6390" max="6390" width="40.5703125" style="116" customWidth="1"/>
    <col min="6391" max="6392" width="8" style="116" customWidth="1"/>
    <col min="6393" max="6393" width="13.28515625" style="116" customWidth="1"/>
    <col min="6394" max="6394" width="13.5703125" style="116" customWidth="1"/>
    <col min="6395" max="6395" width="13.85546875" style="116" customWidth="1"/>
    <col min="6396" max="6396" width="13.140625" style="116" customWidth="1"/>
    <col min="6397" max="6397" width="13" style="116" customWidth="1"/>
    <col min="6398" max="6398" width="10.5703125" style="116" customWidth="1"/>
    <col min="6399" max="6399" width="12.5703125" style="116" customWidth="1"/>
    <col min="6400" max="6400" width="8" style="116" customWidth="1"/>
    <col min="6401" max="6402" width="11.85546875" style="116" customWidth="1"/>
    <col min="6403" max="6403" width="12" style="116" customWidth="1"/>
    <col min="6404" max="6404" width="12.5703125" style="116" customWidth="1"/>
    <col min="6405" max="6645" width="8" style="116"/>
    <col min="6646" max="6646" width="40.5703125" style="116" customWidth="1"/>
    <col min="6647" max="6648" width="8" style="116" customWidth="1"/>
    <col min="6649" max="6649" width="13.28515625" style="116" customWidth="1"/>
    <col min="6650" max="6650" width="13.5703125" style="116" customWidth="1"/>
    <col min="6651" max="6651" width="13.85546875" style="116" customWidth="1"/>
    <col min="6652" max="6652" width="13.140625" style="116" customWidth="1"/>
    <col min="6653" max="6653" width="13" style="116" customWidth="1"/>
    <col min="6654" max="6654" width="10.5703125" style="116" customWidth="1"/>
    <col min="6655" max="6655" width="12.5703125" style="116" customWidth="1"/>
    <col min="6656" max="6656" width="8" style="116" customWidth="1"/>
    <col min="6657" max="6658" width="11.85546875" style="116" customWidth="1"/>
    <col min="6659" max="6659" width="12" style="116" customWidth="1"/>
    <col min="6660" max="6660" width="12.5703125" style="116" customWidth="1"/>
    <col min="6661" max="6901" width="8" style="116"/>
    <col min="6902" max="6902" width="40.5703125" style="116" customWidth="1"/>
    <col min="6903" max="6904" width="8" style="116" customWidth="1"/>
    <col min="6905" max="6905" width="13.28515625" style="116" customWidth="1"/>
    <col min="6906" max="6906" width="13.5703125" style="116" customWidth="1"/>
    <col min="6907" max="6907" width="13.85546875" style="116" customWidth="1"/>
    <col min="6908" max="6908" width="13.140625" style="116" customWidth="1"/>
    <col min="6909" max="6909" width="13" style="116" customWidth="1"/>
    <col min="6910" max="6910" width="10.5703125" style="116" customWidth="1"/>
    <col min="6911" max="6911" width="12.5703125" style="116" customWidth="1"/>
    <col min="6912" max="6912" width="8" style="116" customWidth="1"/>
    <col min="6913" max="6914" width="11.85546875" style="116" customWidth="1"/>
    <col min="6915" max="6915" width="12" style="116" customWidth="1"/>
    <col min="6916" max="6916" width="12.5703125" style="116" customWidth="1"/>
    <col min="6917" max="7157" width="8" style="116"/>
    <col min="7158" max="7158" width="40.5703125" style="116" customWidth="1"/>
    <col min="7159" max="7160" width="8" style="116" customWidth="1"/>
    <col min="7161" max="7161" width="13.28515625" style="116" customWidth="1"/>
    <col min="7162" max="7162" width="13.5703125" style="116" customWidth="1"/>
    <col min="7163" max="7163" width="13.85546875" style="116" customWidth="1"/>
    <col min="7164" max="7164" width="13.140625" style="116" customWidth="1"/>
    <col min="7165" max="7165" width="13" style="116" customWidth="1"/>
    <col min="7166" max="7166" width="10.5703125" style="116" customWidth="1"/>
    <col min="7167" max="7167" width="12.5703125" style="116" customWidth="1"/>
    <col min="7168" max="7168" width="8" style="116" customWidth="1"/>
    <col min="7169" max="7170" width="11.85546875" style="116" customWidth="1"/>
    <col min="7171" max="7171" width="12" style="116" customWidth="1"/>
    <col min="7172" max="7172" width="12.5703125" style="116" customWidth="1"/>
    <col min="7173" max="7413" width="8" style="116"/>
    <col min="7414" max="7414" width="40.5703125" style="116" customWidth="1"/>
    <col min="7415" max="7416" width="8" style="116" customWidth="1"/>
    <col min="7417" max="7417" width="13.28515625" style="116" customWidth="1"/>
    <col min="7418" max="7418" width="13.5703125" style="116" customWidth="1"/>
    <col min="7419" max="7419" width="13.85546875" style="116" customWidth="1"/>
    <col min="7420" max="7420" width="13.140625" style="116" customWidth="1"/>
    <col min="7421" max="7421" width="13" style="116" customWidth="1"/>
    <col min="7422" max="7422" width="10.5703125" style="116" customWidth="1"/>
    <col min="7423" max="7423" width="12.5703125" style="116" customWidth="1"/>
    <col min="7424" max="7424" width="8" style="116" customWidth="1"/>
    <col min="7425" max="7426" width="11.85546875" style="116" customWidth="1"/>
    <col min="7427" max="7427" width="12" style="116" customWidth="1"/>
    <col min="7428" max="7428" width="12.5703125" style="116" customWidth="1"/>
    <col min="7429" max="7669" width="8" style="116"/>
    <col min="7670" max="7670" width="40.5703125" style="116" customWidth="1"/>
    <col min="7671" max="7672" width="8" style="116" customWidth="1"/>
    <col min="7673" max="7673" width="13.28515625" style="116" customWidth="1"/>
    <col min="7674" max="7674" width="13.5703125" style="116" customWidth="1"/>
    <col min="7675" max="7675" width="13.85546875" style="116" customWidth="1"/>
    <col min="7676" max="7676" width="13.140625" style="116" customWidth="1"/>
    <col min="7677" max="7677" width="13" style="116" customWidth="1"/>
    <col min="7678" max="7678" width="10.5703125" style="116" customWidth="1"/>
    <col min="7679" max="7679" width="12.5703125" style="116" customWidth="1"/>
    <col min="7680" max="7680" width="8" style="116" customWidth="1"/>
    <col min="7681" max="7682" width="11.85546875" style="116" customWidth="1"/>
    <col min="7683" max="7683" width="12" style="116" customWidth="1"/>
    <col min="7684" max="7684" width="12.5703125" style="116" customWidth="1"/>
    <col min="7685" max="7925" width="8" style="116"/>
    <col min="7926" max="7926" width="40.5703125" style="116" customWidth="1"/>
    <col min="7927" max="7928" width="8" style="116" customWidth="1"/>
    <col min="7929" max="7929" width="13.28515625" style="116" customWidth="1"/>
    <col min="7930" max="7930" width="13.5703125" style="116" customWidth="1"/>
    <col min="7931" max="7931" width="13.85546875" style="116" customWidth="1"/>
    <col min="7932" max="7932" width="13.140625" style="116" customWidth="1"/>
    <col min="7933" max="7933" width="13" style="116" customWidth="1"/>
    <col min="7934" max="7934" width="10.5703125" style="116" customWidth="1"/>
    <col min="7935" max="7935" width="12.5703125" style="116" customWidth="1"/>
    <col min="7936" max="7936" width="8" style="116" customWidth="1"/>
    <col min="7937" max="7938" width="11.85546875" style="116" customWidth="1"/>
    <col min="7939" max="7939" width="12" style="116" customWidth="1"/>
    <col min="7940" max="7940" width="12.5703125" style="116" customWidth="1"/>
    <col min="7941" max="8181" width="8" style="116"/>
    <col min="8182" max="8182" width="40.5703125" style="116" customWidth="1"/>
    <col min="8183" max="8184" width="8" style="116" customWidth="1"/>
    <col min="8185" max="8185" width="13.28515625" style="116" customWidth="1"/>
    <col min="8186" max="8186" width="13.5703125" style="116" customWidth="1"/>
    <col min="8187" max="8187" width="13.85546875" style="116" customWidth="1"/>
    <col min="8188" max="8188" width="13.140625" style="116" customWidth="1"/>
    <col min="8189" max="8189" width="13" style="116" customWidth="1"/>
    <col min="8190" max="8190" width="10.5703125" style="116" customWidth="1"/>
    <col min="8191" max="8191" width="12.5703125" style="116" customWidth="1"/>
    <col min="8192" max="8192" width="8" style="116" customWidth="1"/>
    <col min="8193" max="8194" width="11.85546875" style="116" customWidth="1"/>
    <col min="8195" max="8195" width="12" style="116" customWidth="1"/>
    <col min="8196" max="8196" width="12.5703125" style="116" customWidth="1"/>
    <col min="8197" max="8437" width="8" style="116"/>
    <col min="8438" max="8438" width="40.5703125" style="116" customWidth="1"/>
    <col min="8439" max="8440" width="8" style="116" customWidth="1"/>
    <col min="8441" max="8441" width="13.28515625" style="116" customWidth="1"/>
    <col min="8442" max="8442" width="13.5703125" style="116" customWidth="1"/>
    <col min="8443" max="8443" width="13.85546875" style="116" customWidth="1"/>
    <col min="8444" max="8444" width="13.140625" style="116" customWidth="1"/>
    <col min="8445" max="8445" width="13" style="116" customWidth="1"/>
    <col min="8446" max="8446" width="10.5703125" style="116" customWidth="1"/>
    <col min="8447" max="8447" width="12.5703125" style="116" customWidth="1"/>
    <col min="8448" max="8448" width="8" style="116" customWidth="1"/>
    <col min="8449" max="8450" width="11.85546875" style="116" customWidth="1"/>
    <col min="8451" max="8451" width="12" style="116" customWidth="1"/>
    <col min="8452" max="8452" width="12.5703125" style="116" customWidth="1"/>
    <col min="8453" max="8693" width="8" style="116"/>
    <col min="8694" max="8694" width="40.5703125" style="116" customWidth="1"/>
    <col min="8695" max="8696" width="8" style="116" customWidth="1"/>
    <col min="8697" max="8697" width="13.28515625" style="116" customWidth="1"/>
    <col min="8698" max="8698" width="13.5703125" style="116" customWidth="1"/>
    <col min="8699" max="8699" width="13.85546875" style="116" customWidth="1"/>
    <col min="8700" max="8700" width="13.140625" style="116" customWidth="1"/>
    <col min="8701" max="8701" width="13" style="116" customWidth="1"/>
    <col min="8702" max="8702" width="10.5703125" style="116" customWidth="1"/>
    <col min="8703" max="8703" width="12.5703125" style="116" customWidth="1"/>
    <col min="8704" max="8704" width="8" style="116" customWidth="1"/>
    <col min="8705" max="8706" width="11.85546875" style="116" customWidth="1"/>
    <col min="8707" max="8707" width="12" style="116" customWidth="1"/>
    <col min="8708" max="8708" width="12.5703125" style="116" customWidth="1"/>
    <col min="8709" max="8949" width="8" style="116"/>
    <col min="8950" max="8950" width="40.5703125" style="116" customWidth="1"/>
    <col min="8951" max="8952" width="8" style="116" customWidth="1"/>
    <col min="8953" max="8953" width="13.28515625" style="116" customWidth="1"/>
    <col min="8954" max="8954" width="13.5703125" style="116" customWidth="1"/>
    <col min="8955" max="8955" width="13.85546875" style="116" customWidth="1"/>
    <col min="8956" max="8956" width="13.140625" style="116" customWidth="1"/>
    <col min="8957" max="8957" width="13" style="116" customWidth="1"/>
    <col min="8958" max="8958" width="10.5703125" style="116" customWidth="1"/>
    <col min="8959" max="8959" width="12.5703125" style="116" customWidth="1"/>
    <col min="8960" max="8960" width="8" style="116" customWidth="1"/>
    <col min="8961" max="8962" width="11.85546875" style="116" customWidth="1"/>
    <col min="8963" max="8963" width="12" style="116" customWidth="1"/>
    <col min="8964" max="8964" width="12.5703125" style="116" customWidth="1"/>
    <col min="8965" max="9205" width="8" style="116"/>
    <col min="9206" max="9206" width="40.5703125" style="116" customWidth="1"/>
    <col min="9207" max="9208" width="8" style="116" customWidth="1"/>
    <col min="9209" max="9209" width="13.28515625" style="116" customWidth="1"/>
    <col min="9210" max="9210" width="13.5703125" style="116" customWidth="1"/>
    <col min="9211" max="9211" width="13.85546875" style="116" customWidth="1"/>
    <col min="9212" max="9212" width="13.140625" style="116" customWidth="1"/>
    <col min="9213" max="9213" width="13" style="116" customWidth="1"/>
    <col min="9214" max="9214" width="10.5703125" style="116" customWidth="1"/>
    <col min="9215" max="9215" width="12.5703125" style="116" customWidth="1"/>
    <col min="9216" max="9216" width="8" style="116" customWidth="1"/>
    <col min="9217" max="9218" width="11.85546875" style="116" customWidth="1"/>
    <col min="9219" max="9219" width="12" style="116" customWidth="1"/>
    <col min="9220" max="9220" width="12.5703125" style="116" customWidth="1"/>
    <col min="9221" max="9461" width="8" style="116"/>
    <col min="9462" max="9462" width="40.5703125" style="116" customWidth="1"/>
    <col min="9463" max="9464" width="8" style="116" customWidth="1"/>
    <col min="9465" max="9465" width="13.28515625" style="116" customWidth="1"/>
    <col min="9466" max="9466" width="13.5703125" style="116" customWidth="1"/>
    <col min="9467" max="9467" width="13.85546875" style="116" customWidth="1"/>
    <col min="9468" max="9468" width="13.140625" style="116" customWidth="1"/>
    <col min="9469" max="9469" width="13" style="116" customWidth="1"/>
    <col min="9470" max="9470" width="10.5703125" style="116" customWidth="1"/>
    <col min="9471" max="9471" width="12.5703125" style="116" customWidth="1"/>
    <col min="9472" max="9472" width="8" style="116" customWidth="1"/>
    <col min="9473" max="9474" width="11.85546875" style="116" customWidth="1"/>
    <col min="9475" max="9475" width="12" style="116" customWidth="1"/>
    <col min="9476" max="9476" width="12.5703125" style="116" customWidth="1"/>
    <col min="9477" max="9717" width="8" style="116"/>
    <col min="9718" max="9718" width="40.5703125" style="116" customWidth="1"/>
    <col min="9719" max="9720" width="8" style="116" customWidth="1"/>
    <col min="9721" max="9721" width="13.28515625" style="116" customWidth="1"/>
    <col min="9722" max="9722" width="13.5703125" style="116" customWidth="1"/>
    <col min="9723" max="9723" width="13.85546875" style="116" customWidth="1"/>
    <col min="9724" max="9724" width="13.140625" style="116" customWidth="1"/>
    <col min="9725" max="9725" width="13" style="116" customWidth="1"/>
    <col min="9726" max="9726" width="10.5703125" style="116" customWidth="1"/>
    <col min="9727" max="9727" width="12.5703125" style="116" customWidth="1"/>
    <col min="9728" max="9728" width="8" style="116" customWidth="1"/>
    <col min="9729" max="9730" width="11.85546875" style="116" customWidth="1"/>
    <col min="9731" max="9731" width="12" style="116" customWidth="1"/>
    <col min="9732" max="9732" width="12.5703125" style="116" customWidth="1"/>
    <col min="9733" max="9973" width="8" style="116"/>
    <col min="9974" max="9974" width="40.5703125" style="116" customWidth="1"/>
    <col min="9975" max="9976" width="8" style="116" customWidth="1"/>
    <col min="9977" max="9977" width="13.28515625" style="116" customWidth="1"/>
    <col min="9978" max="9978" width="13.5703125" style="116" customWidth="1"/>
    <col min="9979" max="9979" width="13.85546875" style="116" customWidth="1"/>
    <col min="9980" max="9980" width="13.140625" style="116" customWidth="1"/>
    <col min="9981" max="9981" width="13" style="116" customWidth="1"/>
    <col min="9982" max="9982" width="10.5703125" style="116" customWidth="1"/>
    <col min="9983" max="9983" width="12.5703125" style="116" customWidth="1"/>
    <col min="9984" max="9984" width="8" style="116" customWidth="1"/>
    <col min="9985" max="9986" width="11.85546875" style="116" customWidth="1"/>
    <col min="9987" max="9987" width="12" style="116" customWidth="1"/>
    <col min="9988" max="9988" width="12.5703125" style="116" customWidth="1"/>
    <col min="9989" max="10229" width="8" style="116"/>
    <col min="10230" max="10230" width="40.5703125" style="116" customWidth="1"/>
    <col min="10231" max="10232" width="8" style="116" customWidth="1"/>
    <col min="10233" max="10233" width="13.28515625" style="116" customWidth="1"/>
    <col min="10234" max="10234" width="13.5703125" style="116" customWidth="1"/>
    <col min="10235" max="10235" width="13.85546875" style="116" customWidth="1"/>
    <col min="10236" max="10236" width="13.140625" style="116" customWidth="1"/>
    <col min="10237" max="10237" width="13" style="116" customWidth="1"/>
    <col min="10238" max="10238" width="10.5703125" style="116" customWidth="1"/>
    <col min="10239" max="10239" width="12.5703125" style="116" customWidth="1"/>
    <col min="10240" max="10240" width="8" style="116" customWidth="1"/>
    <col min="10241" max="10242" width="11.85546875" style="116" customWidth="1"/>
    <col min="10243" max="10243" width="12" style="116" customWidth="1"/>
    <col min="10244" max="10244" width="12.5703125" style="116" customWidth="1"/>
    <col min="10245" max="10485" width="8" style="116"/>
    <col min="10486" max="10486" width="40.5703125" style="116" customWidth="1"/>
    <col min="10487" max="10488" width="8" style="116" customWidth="1"/>
    <col min="10489" max="10489" width="13.28515625" style="116" customWidth="1"/>
    <col min="10490" max="10490" width="13.5703125" style="116" customWidth="1"/>
    <col min="10491" max="10491" width="13.85546875" style="116" customWidth="1"/>
    <col min="10492" max="10492" width="13.140625" style="116" customWidth="1"/>
    <col min="10493" max="10493" width="13" style="116" customWidth="1"/>
    <col min="10494" max="10494" width="10.5703125" style="116" customWidth="1"/>
    <col min="10495" max="10495" width="12.5703125" style="116" customWidth="1"/>
    <col min="10496" max="10496" width="8" style="116" customWidth="1"/>
    <col min="10497" max="10498" width="11.85546875" style="116" customWidth="1"/>
    <col min="10499" max="10499" width="12" style="116" customWidth="1"/>
    <col min="10500" max="10500" width="12.5703125" style="116" customWidth="1"/>
    <col min="10501" max="10741" width="8" style="116"/>
    <col min="10742" max="10742" width="40.5703125" style="116" customWidth="1"/>
    <col min="10743" max="10744" width="8" style="116" customWidth="1"/>
    <col min="10745" max="10745" width="13.28515625" style="116" customWidth="1"/>
    <col min="10746" max="10746" width="13.5703125" style="116" customWidth="1"/>
    <col min="10747" max="10747" width="13.85546875" style="116" customWidth="1"/>
    <col min="10748" max="10748" width="13.140625" style="116" customWidth="1"/>
    <col min="10749" max="10749" width="13" style="116" customWidth="1"/>
    <col min="10750" max="10750" width="10.5703125" style="116" customWidth="1"/>
    <col min="10751" max="10751" width="12.5703125" style="116" customWidth="1"/>
    <col min="10752" max="10752" width="8" style="116" customWidth="1"/>
    <col min="10753" max="10754" width="11.85546875" style="116" customWidth="1"/>
    <col min="10755" max="10755" width="12" style="116" customWidth="1"/>
    <col min="10756" max="10756" width="12.5703125" style="116" customWidth="1"/>
    <col min="10757" max="10997" width="8" style="116"/>
    <col min="10998" max="10998" width="40.5703125" style="116" customWidth="1"/>
    <col min="10999" max="11000" width="8" style="116" customWidth="1"/>
    <col min="11001" max="11001" width="13.28515625" style="116" customWidth="1"/>
    <col min="11002" max="11002" width="13.5703125" style="116" customWidth="1"/>
    <col min="11003" max="11003" width="13.85546875" style="116" customWidth="1"/>
    <col min="11004" max="11004" width="13.140625" style="116" customWidth="1"/>
    <col min="11005" max="11005" width="13" style="116" customWidth="1"/>
    <col min="11006" max="11006" width="10.5703125" style="116" customWidth="1"/>
    <col min="11007" max="11007" width="12.5703125" style="116" customWidth="1"/>
    <col min="11008" max="11008" width="8" style="116" customWidth="1"/>
    <col min="11009" max="11010" width="11.85546875" style="116" customWidth="1"/>
    <col min="11011" max="11011" width="12" style="116" customWidth="1"/>
    <col min="11012" max="11012" width="12.5703125" style="116" customWidth="1"/>
    <col min="11013" max="11253" width="8" style="116"/>
    <col min="11254" max="11254" width="40.5703125" style="116" customWidth="1"/>
    <col min="11255" max="11256" width="8" style="116" customWidth="1"/>
    <col min="11257" max="11257" width="13.28515625" style="116" customWidth="1"/>
    <col min="11258" max="11258" width="13.5703125" style="116" customWidth="1"/>
    <col min="11259" max="11259" width="13.85546875" style="116" customWidth="1"/>
    <col min="11260" max="11260" width="13.140625" style="116" customWidth="1"/>
    <col min="11261" max="11261" width="13" style="116" customWidth="1"/>
    <col min="11262" max="11262" width="10.5703125" style="116" customWidth="1"/>
    <col min="11263" max="11263" width="12.5703125" style="116" customWidth="1"/>
    <col min="11264" max="11264" width="8" style="116" customWidth="1"/>
    <col min="11265" max="11266" width="11.85546875" style="116" customWidth="1"/>
    <col min="11267" max="11267" width="12" style="116" customWidth="1"/>
    <col min="11268" max="11268" width="12.5703125" style="116" customWidth="1"/>
    <col min="11269" max="11509" width="8" style="116"/>
    <col min="11510" max="11510" width="40.5703125" style="116" customWidth="1"/>
    <col min="11511" max="11512" width="8" style="116" customWidth="1"/>
    <col min="11513" max="11513" width="13.28515625" style="116" customWidth="1"/>
    <col min="11514" max="11514" width="13.5703125" style="116" customWidth="1"/>
    <col min="11515" max="11515" width="13.85546875" style="116" customWidth="1"/>
    <col min="11516" max="11516" width="13.140625" style="116" customWidth="1"/>
    <col min="11517" max="11517" width="13" style="116" customWidth="1"/>
    <col min="11518" max="11518" width="10.5703125" style="116" customWidth="1"/>
    <col min="11519" max="11519" width="12.5703125" style="116" customWidth="1"/>
    <col min="11520" max="11520" width="8" style="116" customWidth="1"/>
    <col min="11521" max="11522" width="11.85546875" style="116" customWidth="1"/>
    <col min="11523" max="11523" width="12" style="116" customWidth="1"/>
    <col min="11524" max="11524" width="12.5703125" style="116" customWidth="1"/>
    <col min="11525" max="11765" width="8" style="116"/>
    <col min="11766" max="11766" width="40.5703125" style="116" customWidth="1"/>
    <col min="11767" max="11768" width="8" style="116" customWidth="1"/>
    <col min="11769" max="11769" width="13.28515625" style="116" customWidth="1"/>
    <col min="11770" max="11770" width="13.5703125" style="116" customWidth="1"/>
    <col min="11771" max="11771" width="13.85546875" style="116" customWidth="1"/>
    <col min="11772" max="11772" width="13.140625" style="116" customWidth="1"/>
    <col min="11773" max="11773" width="13" style="116" customWidth="1"/>
    <col min="11774" max="11774" width="10.5703125" style="116" customWidth="1"/>
    <col min="11775" max="11775" width="12.5703125" style="116" customWidth="1"/>
    <col min="11776" max="11776" width="8" style="116" customWidth="1"/>
    <col min="11777" max="11778" width="11.85546875" style="116" customWidth="1"/>
    <col min="11779" max="11779" width="12" style="116" customWidth="1"/>
    <col min="11780" max="11780" width="12.5703125" style="116" customWidth="1"/>
    <col min="11781" max="12021" width="8" style="116"/>
    <col min="12022" max="12022" width="40.5703125" style="116" customWidth="1"/>
    <col min="12023" max="12024" width="8" style="116" customWidth="1"/>
    <col min="12025" max="12025" width="13.28515625" style="116" customWidth="1"/>
    <col min="12026" max="12026" width="13.5703125" style="116" customWidth="1"/>
    <col min="12027" max="12027" width="13.85546875" style="116" customWidth="1"/>
    <col min="12028" max="12028" width="13.140625" style="116" customWidth="1"/>
    <col min="12029" max="12029" width="13" style="116" customWidth="1"/>
    <col min="12030" max="12030" width="10.5703125" style="116" customWidth="1"/>
    <col min="12031" max="12031" width="12.5703125" style="116" customWidth="1"/>
    <col min="12032" max="12032" width="8" style="116" customWidth="1"/>
    <col min="12033" max="12034" width="11.85546875" style="116" customWidth="1"/>
    <col min="12035" max="12035" width="12" style="116" customWidth="1"/>
    <col min="12036" max="12036" width="12.5703125" style="116" customWidth="1"/>
    <col min="12037" max="12277" width="8" style="116"/>
    <col min="12278" max="12278" width="40.5703125" style="116" customWidth="1"/>
    <col min="12279" max="12280" width="8" style="116" customWidth="1"/>
    <col min="12281" max="12281" width="13.28515625" style="116" customWidth="1"/>
    <col min="12282" max="12282" width="13.5703125" style="116" customWidth="1"/>
    <col min="12283" max="12283" width="13.85546875" style="116" customWidth="1"/>
    <col min="12284" max="12284" width="13.140625" style="116" customWidth="1"/>
    <col min="12285" max="12285" width="13" style="116" customWidth="1"/>
    <col min="12286" max="12286" width="10.5703125" style="116" customWidth="1"/>
    <col min="12287" max="12287" width="12.5703125" style="116" customWidth="1"/>
    <col min="12288" max="12288" width="8" style="116" customWidth="1"/>
    <col min="12289" max="12290" width="11.85546875" style="116" customWidth="1"/>
    <col min="12291" max="12291" width="12" style="116" customWidth="1"/>
    <col min="12292" max="12292" width="12.5703125" style="116" customWidth="1"/>
    <col min="12293" max="12533" width="8" style="116"/>
    <col min="12534" max="12534" width="40.5703125" style="116" customWidth="1"/>
    <col min="12535" max="12536" width="8" style="116" customWidth="1"/>
    <col min="12537" max="12537" width="13.28515625" style="116" customWidth="1"/>
    <col min="12538" max="12538" width="13.5703125" style="116" customWidth="1"/>
    <col min="12539" max="12539" width="13.85546875" style="116" customWidth="1"/>
    <col min="12540" max="12540" width="13.140625" style="116" customWidth="1"/>
    <col min="12541" max="12541" width="13" style="116" customWidth="1"/>
    <col min="12542" max="12542" width="10.5703125" style="116" customWidth="1"/>
    <col min="12543" max="12543" width="12.5703125" style="116" customWidth="1"/>
    <col min="12544" max="12544" width="8" style="116" customWidth="1"/>
    <col min="12545" max="12546" width="11.85546875" style="116" customWidth="1"/>
    <col min="12547" max="12547" width="12" style="116" customWidth="1"/>
    <col min="12548" max="12548" width="12.5703125" style="116" customWidth="1"/>
    <col min="12549" max="12789" width="8" style="116"/>
    <col min="12790" max="12790" width="40.5703125" style="116" customWidth="1"/>
    <col min="12791" max="12792" width="8" style="116" customWidth="1"/>
    <col min="12793" max="12793" width="13.28515625" style="116" customWidth="1"/>
    <col min="12794" max="12794" width="13.5703125" style="116" customWidth="1"/>
    <col min="12795" max="12795" width="13.85546875" style="116" customWidth="1"/>
    <col min="12796" max="12796" width="13.140625" style="116" customWidth="1"/>
    <col min="12797" max="12797" width="13" style="116" customWidth="1"/>
    <col min="12798" max="12798" width="10.5703125" style="116" customWidth="1"/>
    <col min="12799" max="12799" width="12.5703125" style="116" customWidth="1"/>
    <col min="12800" max="12800" width="8" style="116" customWidth="1"/>
    <col min="12801" max="12802" width="11.85546875" style="116" customWidth="1"/>
    <col min="12803" max="12803" width="12" style="116" customWidth="1"/>
    <col min="12804" max="12804" width="12.5703125" style="116" customWidth="1"/>
    <col min="12805" max="13045" width="8" style="116"/>
    <col min="13046" max="13046" width="40.5703125" style="116" customWidth="1"/>
    <col min="13047" max="13048" width="8" style="116" customWidth="1"/>
    <col min="13049" max="13049" width="13.28515625" style="116" customWidth="1"/>
    <col min="13050" max="13050" width="13.5703125" style="116" customWidth="1"/>
    <col min="13051" max="13051" width="13.85546875" style="116" customWidth="1"/>
    <col min="13052" max="13052" width="13.140625" style="116" customWidth="1"/>
    <col min="13053" max="13053" width="13" style="116" customWidth="1"/>
    <col min="13054" max="13054" width="10.5703125" style="116" customWidth="1"/>
    <col min="13055" max="13055" width="12.5703125" style="116" customWidth="1"/>
    <col min="13056" max="13056" width="8" style="116" customWidth="1"/>
    <col min="13057" max="13058" width="11.85546875" style="116" customWidth="1"/>
    <col min="13059" max="13059" width="12" style="116" customWidth="1"/>
    <col min="13060" max="13060" width="12.5703125" style="116" customWidth="1"/>
    <col min="13061" max="13301" width="8" style="116"/>
    <col min="13302" max="13302" width="40.5703125" style="116" customWidth="1"/>
    <col min="13303" max="13304" width="8" style="116" customWidth="1"/>
    <col min="13305" max="13305" width="13.28515625" style="116" customWidth="1"/>
    <col min="13306" max="13306" width="13.5703125" style="116" customWidth="1"/>
    <col min="13307" max="13307" width="13.85546875" style="116" customWidth="1"/>
    <col min="13308" max="13308" width="13.140625" style="116" customWidth="1"/>
    <col min="13309" max="13309" width="13" style="116" customWidth="1"/>
    <col min="13310" max="13310" width="10.5703125" style="116" customWidth="1"/>
    <col min="13311" max="13311" width="12.5703125" style="116" customWidth="1"/>
    <col min="13312" max="13312" width="8" style="116" customWidth="1"/>
    <col min="13313" max="13314" width="11.85546875" style="116" customWidth="1"/>
    <col min="13315" max="13315" width="12" style="116" customWidth="1"/>
    <col min="13316" max="13316" width="12.5703125" style="116" customWidth="1"/>
    <col min="13317" max="13557" width="8" style="116"/>
    <col min="13558" max="13558" width="40.5703125" style="116" customWidth="1"/>
    <col min="13559" max="13560" width="8" style="116" customWidth="1"/>
    <col min="13561" max="13561" width="13.28515625" style="116" customWidth="1"/>
    <col min="13562" max="13562" width="13.5703125" style="116" customWidth="1"/>
    <col min="13563" max="13563" width="13.85546875" style="116" customWidth="1"/>
    <col min="13564" max="13564" width="13.140625" style="116" customWidth="1"/>
    <col min="13565" max="13565" width="13" style="116" customWidth="1"/>
    <col min="13566" max="13566" width="10.5703125" style="116" customWidth="1"/>
    <col min="13567" max="13567" width="12.5703125" style="116" customWidth="1"/>
    <col min="13568" max="13568" width="8" style="116" customWidth="1"/>
    <col min="13569" max="13570" width="11.85546875" style="116" customWidth="1"/>
    <col min="13571" max="13571" width="12" style="116" customWidth="1"/>
    <col min="13572" max="13572" width="12.5703125" style="116" customWidth="1"/>
    <col min="13573" max="13813" width="8" style="116"/>
    <col min="13814" max="13814" width="40.5703125" style="116" customWidth="1"/>
    <col min="13815" max="13816" width="8" style="116" customWidth="1"/>
    <col min="13817" max="13817" width="13.28515625" style="116" customWidth="1"/>
    <col min="13818" max="13818" width="13.5703125" style="116" customWidth="1"/>
    <col min="13819" max="13819" width="13.85546875" style="116" customWidth="1"/>
    <col min="13820" max="13820" width="13.140625" style="116" customWidth="1"/>
    <col min="13821" max="13821" width="13" style="116" customWidth="1"/>
    <col min="13822" max="13822" width="10.5703125" style="116" customWidth="1"/>
    <col min="13823" max="13823" width="12.5703125" style="116" customWidth="1"/>
    <col min="13824" max="13824" width="8" style="116" customWidth="1"/>
    <col min="13825" max="13826" width="11.85546875" style="116" customWidth="1"/>
    <col min="13827" max="13827" width="12" style="116" customWidth="1"/>
    <col min="13828" max="13828" width="12.5703125" style="116" customWidth="1"/>
    <col min="13829" max="14069" width="8" style="116"/>
    <col min="14070" max="14070" width="40.5703125" style="116" customWidth="1"/>
    <col min="14071" max="14072" width="8" style="116" customWidth="1"/>
    <col min="14073" max="14073" width="13.28515625" style="116" customWidth="1"/>
    <col min="14074" max="14074" width="13.5703125" style="116" customWidth="1"/>
    <col min="14075" max="14075" width="13.85546875" style="116" customWidth="1"/>
    <col min="14076" max="14076" width="13.140625" style="116" customWidth="1"/>
    <col min="14077" max="14077" width="13" style="116" customWidth="1"/>
    <col min="14078" max="14078" width="10.5703125" style="116" customWidth="1"/>
    <col min="14079" max="14079" width="12.5703125" style="116" customWidth="1"/>
    <col min="14080" max="14080" width="8" style="116" customWidth="1"/>
    <col min="14081" max="14082" width="11.85546875" style="116" customWidth="1"/>
    <col min="14083" max="14083" width="12" style="116" customWidth="1"/>
    <col min="14084" max="14084" width="12.5703125" style="116" customWidth="1"/>
    <col min="14085" max="14325" width="8" style="116"/>
    <col min="14326" max="14326" width="40.5703125" style="116" customWidth="1"/>
    <col min="14327" max="14328" width="8" style="116" customWidth="1"/>
    <col min="14329" max="14329" width="13.28515625" style="116" customWidth="1"/>
    <col min="14330" max="14330" width="13.5703125" style="116" customWidth="1"/>
    <col min="14331" max="14331" width="13.85546875" style="116" customWidth="1"/>
    <col min="14332" max="14332" width="13.140625" style="116" customWidth="1"/>
    <col min="14333" max="14333" width="13" style="116" customWidth="1"/>
    <col min="14334" max="14334" width="10.5703125" style="116" customWidth="1"/>
    <col min="14335" max="14335" width="12.5703125" style="116" customWidth="1"/>
    <col min="14336" max="14336" width="8" style="116" customWidth="1"/>
    <col min="14337" max="14338" width="11.85546875" style="116" customWidth="1"/>
    <col min="14339" max="14339" width="12" style="116" customWidth="1"/>
    <col min="14340" max="14340" width="12.5703125" style="116" customWidth="1"/>
    <col min="14341" max="14581" width="8" style="116"/>
    <col min="14582" max="14582" width="40.5703125" style="116" customWidth="1"/>
    <col min="14583" max="14584" width="8" style="116" customWidth="1"/>
    <col min="14585" max="14585" width="13.28515625" style="116" customWidth="1"/>
    <col min="14586" max="14586" width="13.5703125" style="116" customWidth="1"/>
    <col min="14587" max="14587" width="13.85546875" style="116" customWidth="1"/>
    <col min="14588" max="14588" width="13.140625" style="116" customWidth="1"/>
    <col min="14589" max="14589" width="13" style="116" customWidth="1"/>
    <col min="14590" max="14590" width="10.5703125" style="116" customWidth="1"/>
    <col min="14591" max="14591" width="12.5703125" style="116" customWidth="1"/>
    <col min="14592" max="14592" width="8" style="116" customWidth="1"/>
    <col min="14593" max="14594" width="11.85546875" style="116" customWidth="1"/>
    <col min="14595" max="14595" width="12" style="116" customWidth="1"/>
    <col min="14596" max="14596" width="12.5703125" style="116" customWidth="1"/>
    <col min="14597" max="14837" width="8" style="116"/>
    <col min="14838" max="14838" width="40.5703125" style="116" customWidth="1"/>
    <col min="14839" max="14840" width="8" style="116" customWidth="1"/>
    <col min="14841" max="14841" width="13.28515625" style="116" customWidth="1"/>
    <col min="14842" max="14842" width="13.5703125" style="116" customWidth="1"/>
    <col min="14843" max="14843" width="13.85546875" style="116" customWidth="1"/>
    <col min="14844" max="14844" width="13.140625" style="116" customWidth="1"/>
    <col min="14845" max="14845" width="13" style="116" customWidth="1"/>
    <col min="14846" max="14846" width="10.5703125" style="116" customWidth="1"/>
    <col min="14847" max="14847" width="12.5703125" style="116" customWidth="1"/>
    <col min="14848" max="14848" width="8" style="116" customWidth="1"/>
    <col min="14849" max="14850" width="11.85546875" style="116" customWidth="1"/>
    <col min="14851" max="14851" width="12" style="116" customWidth="1"/>
    <col min="14852" max="14852" width="12.5703125" style="116" customWidth="1"/>
    <col min="14853" max="15093" width="8" style="116"/>
    <col min="15094" max="15094" width="40.5703125" style="116" customWidth="1"/>
    <col min="15095" max="15096" width="8" style="116" customWidth="1"/>
    <col min="15097" max="15097" width="13.28515625" style="116" customWidth="1"/>
    <col min="15098" max="15098" width="13.5703125" style="116" customWidth="1"/>
    <col min="15099" max="15099" width="13.85546875" style="116" customWidth="1"/>
    <col min="15100" max="15100" width="13.140625" style="116" customWidth="1"/>
    <col min="15101" max="15101" width="13" style="116" customWidth="1"/>
    <col min="15102" max="15102" width="10.5703125" style="116" customWidth="1"/>
    <col min="15103" max="15103" width="12.5703125" style="116" customWidth="1"/>
    <col min="15104" max="15104" width="8" style="116" customWidth="1"/>
    <col min="15105" max="15106" width="11.85546875" style="116" customWidth="1"/>
    <col min="15107" max="15107" width="12" style="116" customWidth="1"/>
    <col min="15108" max="15108" width="12.5703125" style="116" customWidth="1"/>
    <col min="15109" max="15349" width="8" style="116"/>
    <col min="15350" max="15350" width="40.5703125" style="116" customWidth="1"/>
    <col min="15351" max="15352" width="8" style="116" customWidth="1"/>
    <col min="15353" max="15353" width="13.28515625" style="116" customWidth="1"/>
    <col min="15354" max="15354" width="13.5703125" style="116" customWidth="1"/>
    <col min="15355" max="15355" width="13.85546875" style="116" customWidth="1"/>
    <col min="15356" max="15356" width="13.140625" style="116" customWidth="1"/>
    <col min="15357" max="15357" width="13" style="116" customWidth="1"/>
    <col min="15358" max="15358" width="10.5703125" style="116" customWidth="1"/>
    <col min="15359" max="15359" width="12.5703125" style="116" customWidth="1"/>
    <col min="15360" max="15360" width="8" style="116" customWidth="1"/>
    <col min="15361" max="15362" width="11.85546875" style="116" customWidth="1"/>
    <col min="15363" max="15363" width="12" style="116" customWidth="1"/>
    <col min="15364" max="15364" width="12.5703125" style="116" customWidth="1"/>
    <col min="15365" max="15605" width="8" style="116"/>
    <col min="15606" max="15606" width="40.5703125" style="116" customWidth="1"/>
    <col min="15607" max="15608" width="8" style="116" customWidth="1"/>
    <col min="15609" max="15609" width="13.28515625" style="116" customWidth="1"/>
    <col min="15610" max="15610" width="13.5703125" style="116" customWidth="1"/>
    <col min="15611" max="15611" width="13.85546875" style="116" customWidth="1"/>
    <col min="15612" max="15612" width="13.140625" style="116" customWidth="1"/>
    <col min="15613" max="15613" width="13" style="116" customWidth="1"/>
    <col min="15614" max="15614" width="10.5703125" style="116" customWidth="1"/>
    <col min="15615" max="15615" width="12.5703125" style="116" customWidth="1"/>
    <col min="15616" max="15616" width="8" style="116" customWidth="1"/>
    <col min="15617" max="15618" width="11.85546875" style="116" customWidth="1"/>
    <col min="15619" max="15619" width="12" style="116" customWidth="1"/>
    <col min="15620" max="15620" width="12.5703125" style="116" customWidth="1"/>
    <col min="15621" max="15861" width="8" style="116"/>
    <col min="15862" max="15862" width="40.5703125" style="116" customWidth="1"/>
    <col min="15863" max="15864" width="8" style="116" customWidth="1"/>
    <col min="15865" max="15865" width="13.28515625" style="116" customWidth="1"/>
    <col min="15866" max="15866" width="13.5703125" style="116" customWidth="1"/>
    <col min="15867" max="15867" width="13.85546875" style="116" customWidth="1"/>
    <col min="15868" max="15868" width="13.140625" style="116" customWidth="1"/>
    <col min="15869" max="15869" width="13" style="116" customWidth="1"/>
    <col min="15870" max="15870" width="10.5703125" style="116" customWidth="1"/>
    <col min="15871" max="15871" width="12.5703125" style="116" customWidth="1"/>
    <col min="15872" max="15872" width="8" style="116" customWidth="1"/>
    <col min="15873" max="15874" width="11.85546875" style="116" customWidth="1"/>
    <col min="15875" max="15875" width="12" style="116" customWidth="1"/>
    <col min="15876" max="15876" width="12.5703125" style="116" customWidth="1"/>
    <col min="15877" max="16117" width="8" style="116"/>
    <col min="16118" max="16118" width="40.5703125" style="116" customWidth="1"/>
    <col min="16119" max="16120" width="8" style="116" customWidth="1"/>
    <col min="16121" max="16121" width="13.28515625" style="116" customWidth="1"/>
    <col min="16122" max="16122" width="13.5703125" style="116" customWidth="1"/>
    <col min="16123" max="16123" width="13.85546875" style="116" customWidth="1"/>
    <col min="16124" max="16124" width="13.140625" style="116" customWidth="1"/>
    <col min="16125" max="16125" width="13" style="116" customWidth="1"/>
    <col min="16126" max="16126" width="10.5703125" style="116" customWidth="1"/>
    <col min="16127" max="16127" width="12.5703125" style="116" customWidth="1"/>
    <col min="16128" max="16128" width="8" style="116" customWidth="1"/>
    <col min="16129" max="16130" width="11.85546875" style="116" customWidth="1"/>
    <col min="16131" max="16131" width="12" style="116" customWidth="1"/>
    <col min="16132" max="16132" width="12.5703125" style="116" customWidth="1"/>
    <col min="16133" max="16384" width="8" style="116"/>
  </cols>
  <sheetData>
    <row r="1" spans="1:15" s="106" customFormat="1" ht="15" customHeight="1">
      <c r="A1" s="98" t="str">
        <f>[1]BYDEPT!A1</f>
        <v>CY 2018 PROGRAM, ALLOTMENT RELEASES, BALANCE</v>
      </c>
      <c r="B1" s="99"/>
      <c r="C1" s="99"/>
      <c r="D1" s="99"/>
      <c r="E1" s="100"/>
      <c r="F1" s="101"/>
      <c r="G1" s="101"/>
      <c r="H1" s="101"/>
      <c r="I1" s="102"/>
      <c r="J1" s="103"/>
      <c r="K1" s="104"/>
      <c r="L1" s="103"/>
      <c r="M1" s="105"/>
      <c r="N1" s="105"/>
      <c r="O1" s="105"/>
    </row>
    <row r="2" spans="1:15" s="106" customFormat="1" ht="15" customHeight="1">
      <c r="A2" s="98" t="str">
        <f>[1]BYDEPT!A2</f>
        <v>JANUARY 1-FEBRUARY 28, 2018</v>
      </c>
      <c r="B2" s="99"/>
      <c r="C2" s="99"/>
      <c r="D2" s="99"/>
      <c r="E2" s="107"/>
      <c r="F2" s="100"/>
      <c r="G2" s="100"/>
      <c r="H2" s="108"/>
      <c r="I2" s="109"/>
      <c r="J2" s="107"/>
      <c r="K2" s="104"/>
      <c r="L2" s="110"/>
      <c r="M2" s="105"/>
      <c r="N2" s="105"/>
      <c r="O2" s="105"/>
    </row>
    <row r="3" spans="1:15" s="105" customFormat="1" ht="15.75" customHeight="1">
      <c r="A3" s="99" t="s">
        <v>1</v>
      </c>
      <c r="B3" s="99"/>
      <c r="C3" s="99"/>
      <c r="D3" s="99"/>
      <c r="E3" s="111"/>
      <c r="F3" s="111"/>
      <c r="G3" s="111"/>
      <c r="H3" s="112"/>
      <c r="I3" s="113"/>
      <c r="J3" s="111"/>
      <c r="K3" s="114"/>
      <c r="L3" s="111"/>
    </row>
    <row r="4" spans="1:15" ht="27" customHeight="1">
      <c r="A4" s="468" t="s">
        <v>2</v>
      </c>
      <c r="B4" s="469" t="s">
        <v>44</v>
      </c>
      <c r="C4" s="469" t="s">
        <v>45</v>
      </c>
      <c r="D4" s="472" t="s">
        <v>44</v>
      </c>
      <c r="E4" s="475" t="s">
        <v>46</v>
      </c>
      <c r="F4" s="475"/>
      <c r="G4" s="475"/>
      <c r="H4" s="479" t="s">
        <v>47</v>
      </c>
      <c r="I4" s="476" t="s">
        <v>5</v>
      </c>
      <c r="J4" s="479" t="s">
        <v>48</v>
      </c>
      <c r="K4" s="115"/>
      <c r="L4" s="472" t="s">
        <v>49</v>
      </c>
    </row>
    <row r="5" spans="1:15" ht="10.5" customHeight="1">
      <c r="A5" s="468"/>
      <c r="B5" s="470"/>
      <c r="C5" s="470"/>
      <c r="D5" s="473"/>
      <c r="E5" s="479" t="s">
        <v>50</v>
      </c>
      <c r="F5" s="479" t="s">
        <v>45</v>
      </c>
      <c r="G5" s="479" t="s">
        <v>51</v>
      </c>
      <c r="H5" s="480"/>
      <c r="I5" s="477"/>
      <c r="J5" s="480"/>
      <c r="K5" s="115"/>
      <c r="L5" s="473"/>
    </row>
    <row r="6" spans="1:15" ht="17.25" customHeight="1">
      <c r="A6" s="468"/>
      <c r="B6" s="471"/>
      <c r="C6" s="471"/>
      <c r="D6" s="474"/>
      <c r="E6" s="481"/>
      <c r="F6" s="481"/>
      <c r="G6" s="481"/>
      <c r="H6" s="481"/>
      <c r="I6" s="478"/>
      <c r="J6" s="481"/>
      <c r="K6" s="115"/>
      <c r="L6" s="474"/>
    </row>
    <row r="7" spans="1:15" ht="19.5" customHeight="1">
      <c r="A7" s="117" t="s">
        <v>52</v>
      </c>
      <c r="B7" s="118"/>
      <c r="C7" s="118"/>
      <c r="D7" s="119"/>
      <c r="E7" s="120">
        <f>E8+E97</f>
        <v>2786187550</v>
      </c>
      <c r="F7" s="121">
        <f>F8+F97</f>
        <v>0</v>
      </c>
      <c r="G7" s="122">
        <f>G8+G97</f>
        <v>2786187550</v>
      </c>
      <c r="H7" s="123">
        <f>H8+H97</f>
        <v>2110418877</v>
      </c>
      <c r="I7" s="124">
        <f t="shared" ref="I7:I50" si="0">H7/G7</f>
        <v>0.75745757926454016</v>
      </c>
      <c r="J7" s="123">
        <f>J8+J97</f>
        <v>675768673</v>
      </c>
      <c r="L7" s="123"/>
    </row>
    <row r="8" spans="1:15" s="131" customFormat="1" ht="18.75" customHeight="1">
      <c r="A8" s="125" t="s">
        <v>53</v>
      </c>
      <c r="B8" s="125"/>
      <c r="C8" s="125"/>
      <c r="D8" s="126"/>
      <c r="E8" s="127">
        <f>SUM(E9:E15)+SUM(E18:E23)+SUM(E26:E29)+SUM(E32:E33)+SUM(E36:E52)</f>
        <v>2294716836</v>
      </c>
      <c r="F8" s="127">
        <f>SUM(F9:F15)+SUM(F18:F23)+SUM(F26:F29)+SUM(F32:F33)+SUM(F36:F52)</f>
        <v>0</v>
      </c>
      <c r="G8" s="128">
        <f>SUM(G9:G15)+SUM(G18:G23)+SUM(G26:G29)+SUM(G32:G33)+SUM(G36:G52)</f>
        <v>2294716836</v>
      </c>
      <c r="H8" s="129">
        <f>SUM(H9:H15)+SUM(H18:H23)+SUM(H26:H29)+SUM(H32:H33)+SUM(H36:H52)</f>
        <v>2018935660</v>
      </c>
      <c r="I8" s="130">
        <f t="shared" si="0"/>
        <v>0.87981908195665492</v>
      </c>
      <c r="J8" s="129">
        <f>SUM(J9:J15)+SUM(J18:J23)+SUM(J26:J29)+SUM(J32:J33)+SUM(J36:J52)</f>
        <v>275781176</v>
      </c>
      <c r="L8" s="129"/>
      <c r="M8" s="61"/>
      <c r="N8" s="61"/>
      <c r="O8" s="61"/>
    </row>
    <row r="9" spans="1:15" ht="18" customHeight="1">
      <c r="A9" s="133" t="s">
        <v>54</v>
      </c>
      <c r="B9" s="20"/>
      <c r="C9" s="20"/>
      <c r="D9" s="134"/>
      <c r="E9" s="135">
        <f>[1]BYDEPT!F9</f>
        <v>18210897</v>
      </c>
      <c r="F9" s="135">
        <f>[1]BYDEPT!AE9</f>
        <v>0</v>
      </c>
      <c r="G9" s="136">
        <f t="shared" ref="G9:G14" si="1">E9+F9</f>
        <v>18210897</v>
      </c>
      <c r="H9" s="137">
        <f>[1]BYDEPT!BD9</f>
        <v>17984952</v>
      </c>
      <c r="I9" s="138">
        <f t="shared" si="0"/>
        <v>0.98759286816020098</v>
      </c>
      <c r="J9" s="137">
        <f t="shared" ref="J9:J14" si="2">G9-H9</f>
        <v>225945</v>
      </c>
      <c r="L9" s="137"/>
    </row>
    <row r="10" spans="1:15" ht="16.5" customHeight="1">
      <c r="A10" s="133" t="s">
        <v>55</v>
      </c>
      <c r="B10" s="20"/>
      <c r="C10" s="20"/>
      <c r="D10" s="134"/>
      <c r="E10" s="135">
        <f>[1]BYDEPT!F10</f>
        <v>6031010</v>
      </c>
      <c r="F10" s="135">
        <f>[1]BYDEPT!AE10</f>
        <v>0</v>
      </c>
      <c r="G10" s="136">
        <f t="shared" si="1"/>
        <v>6031010</v>
      </c>
      <c r="H10" s="137">
        <f>[1]BYDEPT!BD10</f>
        <v>6022657</v>
      </c>
      <c r="I10" s="138">
        <f>H10/G10</f>
        <v>0.99861499151883348</v>
      </c>
      <c r="J10" s="137">
        <f t="shared" si="2"/>
        <v>8353</v>
      </c>
      <c r="L10" s="137"/>
    </row>
    <row r="11" spans="1:15" ht="16.5" customHeight="1">
      <c r="A11" s="133" t="s">
        <v>56</v>
      </c>
      <c r="B11" s="20"/>
      <c r="C11" s="20"/>
      <c r="D11" s="134"/>
      <c r="E11" s="135">
        <f>[1]BYDEPT!F11</f>
        <v>543946</v>
      </c>
      <c r="F11" s="135">
        <f>[1]BYDEPT!AE11</f>
        <v>0</v>
      </c>
      <c r="G11" s="136">
        <f t="shared" si="1"/>
        <v>543946</v>
      </c>
      <c r="H11" s="137">
        <f>[1]BYDEPT!BD11</f>
        <v>443268</v>
      </c>
      <c r="I11" s="138">
        <f>H11/G11</f>
        <v>0.81491177433054018</v>
      </c>
      <c r="J11" s="137">
        <f t="shared" si="2"/>
        <v>100678</v>
      </c>
      <c r="L11" s="137"/>
    </row>
    <row r="12" spans="1:15" ht="16.5" customHeight="1">
      <c r="A12" s="133" t="s">
        <v>57</v>
      </c>
      <c r="B12" s="20"/>
      <c r="C12" s="20"/>
      <c r="D12" s="134"/>
      <c r="E12" s="135">
        <f>[1]BYDEPT!F12</f>
        <v>9533430</v>
      </c>
      <c r="F12" s="135">
        <f>[1]BYDEPT!AE12</f>
        <v>0</v>
      </c>
      <c r="G12" s="136">
        <f t="shared" si="1"/>
        <v>9533430</v>
      </c>
      <c r="H12" s="137">
        <f>[1]BYDEPT!BD12</f>
        <v>9461041</v>
      </c>
      <c r="I12" s="138">
        <f>H12/G12</f>
        <v>0.9924068252454783</v>
      </c>
      <c r="J12" s="137">
        <f t="shared" si="2"/>
        <v>72389</v>
      </c>
      <c r="L12" s="137"/>
    </row>
    <row r="13" spans="1:15" ht="16.5" customHeight="1">
      <c r="A13" s="133" t="s">
        <v>58</v>
      </c>
      <c r="B13" s="20"/>
      <c r="C13" s="20"/>
      <c r="D13" s="134"/>
      <c r="E13" s="135">
        <f>[1]BYDEPT!F13</f>
        <v>53336259</v>
      </c>
      <c r="F13" s="135">
        <f>[1]BYDEPT!AE13</f>
        <v>-9958500</v>
      </c>
      <c r="G13" s="136">
        <f t="shared" si="1"/>
        <v>43377759</v>
      </c>
      <c r="H13" s="137">
        <f>[1]BYDEPT!BD13</f>
        <v>40346503</v>
      </c>
      <c r="I13" s="138">
        <f>H13/G13</f>
        <v>0.93011958040524867</v>
      </c>
      <c r="J13" s="137">
        <f t="shared" si="2"/>
        <v>3031256</v>
      </c>
      <c r="L13" s="137"/>
    </row>
    <row r="14" spans="1:15" ht="16.5" customHeight="1">
      <c r="A14" s="133" t="s">
        <v>59</v>
      </c>
      <c r="B14" s="20"/>
      <c r="C14" s="20"/>
      <c r="D14" s="134"/>
      <c r="E14" s="135">
        <f>[1]BYDEPT!F14</f>
        <v>2135132</v>
      </c>
      <c r="F14" s="135">
        <f>[1]BYDEPT!AE14</f>
        <v>47497</v>
      </c>
      <c r="G14" s="136">
        <f t="shared" si="1"/>
        <v>2182629</v>
      </c>
      <c r="H14" s="137">
        <f>[1]BYDEPT!BD14</f>
        <v>2157520</v>
      </c>
      <c r="I14" s="138">
        <f>H14/G14</f>
        <v>0.98849598351346013</v>
      </c>
      <c r="J14" s="137">
        <f t="shared" si="2"/>
        <v>25109</v>
      </c>
      <c r="L14" s="137"/>
    </row>
    <row r="15" spans="1:15" ht="16.5" customHeight="1">
      <c r="A15" s="133" t="s">
        <v>60</v>
      </c>
      <c r="B15" s="20"/>
      <c r="C15" s="20"/>
      <c r="D15" s="134"/>
      <c r="E15" s="135">
        <f>+[1]BYDEPT!F15</f>
        <v>553312832</v>
      </c>
      <c r="F15" s="135">
        <f>SUM(F16:F17)</f>
        <v>-88496656</v>
      </c>
      <c r="G15" s="136">
        <f>SUM(G16:G17)</f>
        <v>464816176</v>
      </c>
      <c r="H15" s="137">
        <f>SUM(H16:H17)</f>
        <v>411254897</v>
      </c>
      <c r="I15" s="138">
        <f t="shared" si="0"/>
        <v>0.88476890055564672</v>
      </c>
      <c r="J15" s="137">
        <f>SUM(J16:J17)</f>
        <v>53561279</v>
      </c>
      <c r="L15" s="137"/>
    </row>
    <row r="16" spans="1:15" ht="15.75" hidden="1" customHeight="1">
      <c r="A16" s="133" t="s">
        <v>61</v>
      </c>
      <c r="B16" s="20"/>
      <c r="C16" s="20"/>
      <c r="D16" s="134"/>
      <c r="E16" s="135">
        <f>[1]BYDEPT!F16</f>
        <v>176700433</v>
      </c>
      <c r="F16" s="135">
        <f>[1]BYDEPT!AE16</f>
        <v>-89806073</v>
      </c>
      <c r="G16" s="136">
        <f t="shared" ref="G16:G22" si="3">E16+F16</f>
        <v>86894360</v>
      </c>
      <c r="H16" s="137">
        <f>[1]BYDEPT!BD16</f>
        <v>76379750</v>
      </c>
      <c r="I16" s="138">
        <f t="shared" si="0"/>
        <v>0.87899548371148595</v>
      </c>
      <c r="J16" s="137">
        <f t="shared" ref="J16:J22" si="4">G16-H16</f>
        <v>10514610</v>
      </c>
      <c r="L16" s="137"/>
    </row>
    <row r="17" spans="1:12" ht="16.5" hidden="1" customHeight="1">
      <c r="A17" s="133" t="s">
        <v>62</v>
      </c>
      <c r="B17" s="20"/>
      <c r="C17" s="20"/>
      <c r="D17" s="134"/>
      <c r="E17" s="135">
        <f>[1]BYDEPT!F17</f>
        <v>376612399</v>
      </c>
      <c r="F17" s="135">
        <f>[1]BYDEPT!AE17</f>
        <v>1309417</v>
      </c>
      <c r="G17" s="136">
        <f t="shared" si="3"/>
        <v>377921816</v>
      </c>
      <c r="H17" s="137">
        <f>[1]BYDEPT!BD17</f>
        <v>334875147</v>
      </c>
      <c r="I17" s="138">
        <f t="shared" si="0"/>
        <v>0.88609636391035973</v>
      </c>
      <c r="J17" s="137">
        <f t="shared" si="4"/>
        <v>43046669</v>
      </c>
      <c r="L17" s="137"/>
    </row>
    <row r="18" spans="1:12" ht="16.5" customHeight="1">
      <c r="A18" s="133" t="s">
        <v>63</v>
      </c>
      <c r="B18" s="20"/>
      <c r="C18" s="20"/>
      <c r="D18" s="134"/>
      <c r="E18" s="135">
        <f>[1]BYDEPT!F18</f>
        <v>62115320</v>
      </c>
      <c r="F18" s="135">
        <f>[1]BYDEPT!AE18</f>
        <v>0</v>
      </c>
      <c r="G18" s="136">
        <f t="shared" si="3"/>
        <v>62115320</v>
      </c>
      <c r="H18" s="137">
        <f>[1]BYDEPT!BD18</f>
        <v>55232934</v>
      </c>
      <c r="I18" s="138">
        <f t="shared" si="0"/>
        <v>0.88919986244939253</v>
      </c>
      <c r="J18" s="137">
        <f t="shared" si="4"/>
        <v>6882386</v>
      </c>
      <c r="L18" s="137"/>
    </row>
    <row r="19" spans="1:12" ht="16.5" customHeight="1">
      <c r="A19" s="133" t="s">
        <v>64</v>
      </c>
      <c r="B19" s="20"/>
      <c r="C19" s="20"/>
      <c r="D19" s="134"/>
      <c r="E19" s="135">
        <f>[1]BYDEPT!F19</f>
        <v>1263227</v>
      </c>
      <c r="F19" s="135">
        <f>[1]BYDEPT!AE19</f>
        <v>0</v>
      </c>
      <c r="G19" s="136">
        <f t="shared" si="3"/>
        <v>1263227</v>
      </c>
      <c r="H19" s="137">
        <f>[1]BYDEPT!BD19</f>
        <v>1258338</v>
      </c>
      <c r="I19" s="138">
        <f t="shared" si="0"/>
        <v>0.99612975340140764</v>
      </c>
      <c r="J19" s="137">
        <f t="shared" si="4"/>
        <v>4889</v>
      </c>
      <c r="L19" s="137"/>
    </row>
    <row r="20" spans="1:12" ht="16.5" customHeight="1">
      <c r="A20" s="133" t="s">
        <v>65</v>
      </c>
      <c r="B20" s="20"/>
      <c r="C20" s="20"/>
      <c r="D20" s="134"/>
      <c r="E20" s="135">
        <f>[1]BYDEPT!F20</f>
        <v>24910729</v>
      </c>
      <c r="F20" s="135">
        <f>[1]BYDEPT!AE20</f>
        <v>0</v>
      </c>
      <c r="G20" s="136">
        <f t="shared" si="3"/>
        <v>24910729</v>
      </c>
      <c r="H20" s="137">
        <f>[1]BYDEPT!BD20</f>
        <v>24835836</v>
      </c>
      <c r="I20" s="138">
        <f t="shared" si="0"/>
        <v>0.996993544428186</v>
      </c>
      <c r="J20" s="137">
        <f t="shared" si="4"/>
        <v>74893</v>
      </c>
      <c r="L20" s="137"/>
    </row>
    <row r="21" spans="1:12" ht="16.5" customHeight="1">
      <c r="A21" s="133" t="s">
        <v>66</v>
      </c>
      <c r="B21" s="20"/>
      <c r="C21" s="20"/>
      <c r="D21" s="134"/>
      <c r="E21" s="135">
        <f>[1]BYDEPT!F21</f>
        <v>19317544</v>
      </c>
      <c r="F21" s="135">
        <f>[1]BYDEPT!AE21</f>
        <v>0</v>
      </c>
      <c r="G21" s="136">
        <f t="shared" si="3"/>
        <v>19317544</v>
      </c>
      <c r="H21" s="137">
        <f>[1]BYDEPT!BD21</f>
        <v>17467199</v>
      </c>
      <c r="I21" s="138">
        <f t="shared" si="0"/>
        <v>0.90421427278747235</v>
      </c>
      <c r="J21" s="137">
        <f t="shared" si="4"/>
        <v>1850345</v>
      </c>
      <c r="L21" s="137"/>
    </row>
    <row r="22" spans="1:12" ht="16.5" customHeight="1">
      <c r="A22" s="133" t="s">
        <v>67</v>
      </c>
      <c r="B22" s="20"/>
      <c r="C22" s="20"/>
      <c r="D22" s="134"/>
      <c r="E22" s="135">
        <f>[1]BYDEPT!F22</f>
        <v>20319813</v>
      </c>
      <c r="F22" s="135">
        <f>[1]BYDEPT!AE22</f>
        <v>0</v>
      </c>
      <c r="G22" s="136">
        <f t="shared" si="3"/>
        <v>20319813</v>
      </c>
      <c r="H22" s="137">
        <f>[1]BYDEPT!BD22</f>
        <v>18787145</v>
      </c>
      <c r="I22" s="138">
        <f t="shared" si="0"/>
        <v>0.92457273105810567</v>
      </c>
      <c r="J22" s="137">
        <f t="shared" si="4"/>
        <v>1532668</v>
      </c>
      <c r="L22" s="137"/>
    </row>
    <row r="23" spans="1:12" ht="16.5" customHeight="1">
      <c r="A23" s="133" t="s">
        <v>68</v>
      </c>
      <c r="B23" s="20"/>
      <c r="C23" s="20"/>
      <c r="D23" s="134"/>
      <c r="E23" s="135">
        <f>+[1]BYDEPT!F23</f>
        <v>107299569</v>
      </c>
      <c r="F23" s="135">
        <f>SUM(F24:F25)</f>
        <v>0</v>
      </c>
      <c r="G23" s="136">
        <f>SUM(G24:G25)</f>
        <v>107299569</v>
      </c>
      <c r="H23" s="137">
        <f>SUM(H24:H25)</f>
        <v>97387447</v>
      </c>
      <c r="I23" s="138">
        <f t="shared" si="0"/>
        <v>0.90762197749368401</v>
      </c>
      <c r="J23" s="137">
        <f>SUM(J24:J25)</f>
        <v>9912122</v>
      </c>
      <c r="L23" s="137"/>
    </row>
    <row r="24" spans="1:12" ht="16.5" hidden="1" customHeight="1">
      <c r="A24" s="133" t="s">
        <v>61</v>
      </c>
      <c r="B24" s="20"/>
      <c r="C24" s="20"/>
      <c r="D24" s="134"/>
      <c r="E24" s="135">
        <f>[1]BYDEPT!F24</f>
        <v>75728050</v>
      </c>
      <c r="F24" s="135">
        <f>[1]BYDEPT!AE24</f>
        <v>-23539488</v>
      </c>
      <c r="G24" s="136">
        <f>E24+F24</f>
        <v>52188562</v>
      </c>
      <c r="H24" s="137">
        <f>[1]BYDEPT!BD24</f>
        <v>42293110</v>
      </c>
      <c r="I24" s="138">
        <f t="shared" si="0"/>
        <v>0.81039040700144216</v>
      </c>
      <c r="J24" s="137">
        <f>G24-H24</f>
        <v>9895452</v>
      </c>
      <c r="L24" s="137"/>
    </row>
    <row r="25" spans="1:12" ht="16.5" hidden="1" customHeight="1">
      <c r="A25" s="133" t="s">
        <v>62</v>
      </c>
      <c r="B25" s="20"/>
      <c r="C25" s="20"/>
      <c r="D25" s="134"/>
      <c r="E25" s="135">
        <f>[1]BYDEPT!F25</f>
        <v>31571519</v>
      </c>
      <c r="F25" s="135">
        <f>[1]BYDEPT!AE25</f>
        <v>23539488</v>
      </c>
      <c r="G25" s="136">
        <f>E25+F25</f>
        <v>55111007</v>
      </c>
      <c r="H25" s="137">
        <f>[1]BYDEPT!BD25</f>
        <v>55094337</v>
      </c>
      <c r="I25" s="138">
        <f t="shared" si="0"/>
        <v>0.99969751958987063</v>
      </c>
      <c r="J25" s="137">
        <f>G25-H25</f>
        <v>16670</v>
      </c>
      <c r="L25" s="137"/>
    </row>
    <row r="26" spans="1:12" ht="16.5" customHeight="1">
      <c r="A26" s="133" t="s">
        <v>69</v>
      </c>
      <c r="B26" s="20"/>
      <c r="C26" s="20"/>
      <c r="D26" s="134"/>
      <c r="E26" s="135">
        <f>[1]BYDEPT!F26</f>
        <v>5372343</v>
      </c>
      <c r="F26" s="135">
        <f>[1]BYDEPT!AE26</f>
        <v>0</v>
      </c>
      <c r="G26" s="136">
        <f>E26+F26</f>
        <v>5372343</v>
      </c>
      <c r="H26" s="137">
        <f>[1]BYDEPT!BD26</f>
        <v>5362319</v>
      </c>
      <c r="I26" s="138">
        <f t="shared" si="0"/>
        <v>0.99813414742878481</v>
      </c>
      <c r="J26" s="137">
        <f>G26-H26</f>
        <v>10024</v>
      </c>
      <c r="L26" s="137"/>
    </row>
    <row r="27" spans="1:12" ht="16.5" customHeight="1">
      <c r="A27" s="133" t="s">
        <v>70</v>
      </c>
      <c r="B27" s="20"/>
      <c r="C27" s="20"/>
      <c r="D27" s="134"/>
      <c r="E27" s="135">
        <f>[1]BYDEPT!F27</f>
        <v>170763865</v>
      </c>
      <c r="F27" s="135">
        <f>[1]BYDEPT!AE27</f>
        <v>0</v>
      </c>
      <c r="G27" s="136">
        <f>E27+F27</f>
        <v>170763865</v>
      </c>
      <c r="H27" s="137">
        <f>[1]BYDEPT!BD27</f>
        <v>144688299</v>
      </c>
      <c r="I27" s="138">
        <f t="shared" si="0"/>
        <v>0.84730044614532474</v>
      </c>
      <c r="J27" s="137">
        <f>G27-H27</f>
        <v>26075566</v>
      </c>
      <c r="L27" s="137"/>
    </row>
    <row r="28" spans="1:12" ht="16.5" customHeight="1">
      <c r="A28" s="133" t="s">
        <v>71</v>
      </c>
      <c r="B28" s="20"/>
      <c r="C28" s="20"/>
      <c r="D28" s="134"/>
      <c r="E28" s="135">
        <f>[1]BYDEPT!F28</f>
        <v>18465223</v>
      </c>
      <c r="F28" s="135">
        <f>[1]BYDEPT!AE28</f>
        <v>0</v>
      </c>
      <c r="G28" s="136">
        <f>E28+F28</f>
        <v>18465223</v>
      </c>
      <c r="H28" s="137">
        <f>[1]BYDEPT!BD28</f>
        <v>16880826</v>
      </c>
      <c r="I28" s="138">
        <f t="shared" si="0"/>
        <v>0.91419562059987036</v>
      </c>
      <c r="J28" s="137">
        <f>G28-H28</f>
        <v>1584397</v>
      </c>
      <c r="L28" s="137"/>
    </row>
    <row r="29" spans="1:12" ht="16.5" customHeight="1">
      <c r="A29" s="133" t="s">
        <v>72</v>
      </c>
      <c r="B29" s="20"/>
      <c r="C29" s="20"/>
      <c r="D29" s="134"/>
      <c r="E29" s="135">
        <f>+[1]BYDEPT!F29</f>
        <v>11140284</v>
      </c>
      <c r="F29" s="135">
        <f>SUM(F30:F31)</f>
        <v>0</v>
      </c>
      <c r="G29" s="136">
        <f>SUM(G30:G31)</f>
        <v>11140284</v>
      </c>
      <c r="H29" s="137">
        <f>SUM(H30:H31)</f>
        <v>10547454</v>
      </c>
      <c r="I29" s="138">
        <f t="shared" si="0"/>
        <v>0.94678501912518565</v>
      </c>
      <c r="J29" s="137">
        <f>SUM(J30:J31)</f>
        <v>592830</v>
      </c>
      <c r="L29" s="137"/>
    </row>
    <row r="30" spans="1:12" ht="16.5" hidden="1" customHeight="1">
      <c r="A30" s="133" t="s">
        <v>61</v>
      </c>
      <c r="B30" s="20"/>
      <c r="C30" s="20"/>
      <c r="D30" s="134"/>
      <c r="E30" s="135">
        <f>[1]BYDEPT!F30</f>
        <v>11140284</v>
      </c>
      <c r="F30" s="135">
        <f>[1]BYDEPT!AE30</f>
        <v>0</v>
      </c>
      <c r="G30" s="136">
        <f>E30+F30</f>
        <v>11140284</v>
      </c>
      <c r="H30" s="137">
        <f>[1]BYDEPT!BD30</f>
        <v>10547454</v>
      </c>
      <c r="I30" s="138">
        <f t="shared" si="0"/>
        <v>0.94678501912518565</v>
      </c>
      <c r="J30" s="137">
        <f>G30-H30</f>
        <v>592830</v>
      </c>
      <c r="L30" s="137"/>
    </row>
    <row r="31" spans="1:12" ht="18" hidden="1" customHeight="1">
      <c r="A31" s="133" t="s">
        <v>62</v>
      </c>
      <c r="B31" s="20"/>
      <c r="C31" s="20"/>
      <c r="D31" s="134"/>
      <c r="E31" s="135">
        <f>[1]BYDEPT!F31</f>
        <v>0</v>
      </c>
      <c r="F31" s="135">
        <f>[1]BYDEPT!AE31</f>
        <v>0</v>
      </c>
      <c r="G31" s="136">
        <f>E31+F31</f>
        <v>0</v>
      </c>
      <c r="H31" s="137">
        <f>[1]BYDEPT!BD31</f>
        <v>0</v>
      </c>
      <c r="I31" s="138" t="e">
        <f t="shared" si="0"/>
        <v>#DIV/0!</v>
      </c>
      <c r="J31" s="137">
        <f>G31-H31</f>
        <v>0</v>
      </c>
      <c r="L31" s="137"/>
    </row>
    <row r="32" spans="1:12" ht="16.5" customHeight="1">
      <c r="A32" s="133" t="s">
        <v>73</v>
      </c>
      <c r="B32" s="20"/>
      <c r="C32" s="20"/>
      <c r="D32" s="134"/>
      <c r="E32" s="135">
        <f>[1]BYDEPT!F32</f>
        <v>149698732</v>
      </c>
      <c r="F32" s="135">
        <f>[1]BYDEPT!AE32</f>
        <v>0</v>
      </c>
      <c r="G32" s="136">
        <f>E32+F32</f>
        <v>149698732</v>
      </c>
      <c r="H32" s="137">
        <f>[1]BYDEPT!BD32</f>
        <v>113098350</v>
      </c>
      <c r="I32" s="138">
        <f t="shared" si="0"/>
        <v>0.7555063993461214</v>
      </c>
      <c r="J32" s="137">
        <f>G32-H32</f>
        <v>36600382</v>
      </c>
      <c r="L32" s="137"/>
    </row>
    <row r="33" spans="1:12" ht="16.5" customHeight="1">
      <c r="A33" s="133" t="s">
        <v>74</v>
      </c>
      <c r="B33" s="20"/>
      <c r="C33" s="20"/>
      <c r="D33" s="134"/>
      <c r="E33" s="135">
        <f>+[1]BYDEPT!F33</f>
        <v>637864483</v>
      </c>
      <c r="F33" s="135">
        <f>SUM(F34:F35)</f>
        <v>103583872</v>
      </c>
      <c r="G33" s="136">
        <f>SUM(G34:G35)</f>
        <v>741448355</v>
      </c>
      <c r="H33" s="137">
        <f>SUM(H34:H35)</f>
        <v>622950812</v>
      </c>
      <c r="I33" s="138">
        <f t="shared" si="0"/>
        <v>0.84018098873521674</v>
      </c>
      <c r="J33" s="137">
        <f>SUM(J34:J35)</f>
        <v>118497543</v>
      </c>
      <c r="L33" s="137"/>
    </row>
    <row r="34" spans="1:12" ht="16.5" hidden="1" customHeight="1">
      <c r="A34" s="133" t="s">
        <v>61</v>
      </c>
      <c r="B34" s="20"/>
      <c r="C34" s="20"/>
      <c r="D34" s="134"/>
      <c r="E34" s="135">
        <f>[1]BYDEPT!F34</f>
        <v>409494391</v>
      </c>
      <c r="F34" s="135">
        <f>[1]BYDEPT!AE34</f>
        <v>103583872</v>
      </c>
      <c r="G34" s="136">
        <f t="shared" ref="G34:G50" si="5">E34+F34</f>
        <v>513078263</v>
      </c>
      <c r="H34" s="137">
        <f>[1]BYDEPT!BD34</f>
        <v>395151187</v>
      </c>
      <c r="I34" s="138">
        <f t="shared" si="0"/>
        <v>0.77015772348165135</v>
      </c>
      <c r="J34" s="137">
        <f t="shared" ref="J34:J50" si="6">G34-H34</f>
        <v>117927076</v>
      </c>
      <c r="L34" s="137"/>
    </row>
    <row r="35" spans="1:12" ht="16.5" hidden="1" customHeight="1">
      <c r="A35" s="133" t="s">
        <v>62</v>
      </c>
      <c r="B35" s="20"/>
      <c r="C35" s="20"/>
      <c r="D35" s="134"/>
      <c r="E35" s="135">
        <f>[1]BYDEPT!F35</f>
        <v>228370092</v>
      </c>
      <c r="F35" s="135">
        <f>[1]BYDEPT!AE35</f>
        <v>0</v>
      </c>
      <c r="G35" s="136">
        <f t="shared" si="5"/>
        <v>228370092</v>
      </c>
      <c r="H35" s="137">
        <f>[1]BYDEPT!BD35</f>
        <v>227799625</v>
      </c>
      <c r="I35" s="138">
        <f t="shared" si="0"/>
        <v>0.99750200652369136</v>
      </c>
      <c r="J35" s="137">
        <f t="shared" si="6"/>
        <v>570467</v>
      </c>
      <c r="L35" s="137"/>
    </row>
    <row r="36" spans="1:12" ht="16.5" customHeight="1">
      <c r="A36" s="133" t="s">
        <v>75</v>
      </c>
      <c r="B36" s="20"/>
      <c r="C36" s="20"/>
      <c r="D36" s="134"/>
      <c r="E36" s="135">
        <f>[1]BYDEPT!F36</f>
        <v>21020142</v>
      </c>
      <c r="F36" s="135">
        <f>[1]BYDEPT!AE36</f>
        <v>0</v>
      </c>
      <c r="G36" s="136">
        <f t="shared" si="5"/>
        <v>21020142</v>
      </c>
      <c r="H36" s="137">
        <f>[1]BYDEPT!BD36</f>
        <v>20576149</v>
      </c>
      <c r="I36" s="138">
        <f t="shared" si="0"/>
        <v>0.97887773545963674</v>
      </c>
      <c r="J36" s="137">
        <f t="shared" si="6"/>
        <v>443993</v>
      </c>
      <c r="L36" s="137"/>
    </row>
    <row r="37" spans="1:12" ht="16.5" customHeight="1">
      <c r="A37" s="133" t="s">
        <v>76</v>
      </c>
      <c r="B37" s="20"/>
      <c r="C37" s="20"/>
      <c r="D37" s="134"/>
      <c r="E37" s="135">
        <f>[1]BYDEPT!F37</f>
        <v>141814436</v>
      </c>
      <c r="F37" s="135">
        <f>[1]BYDEPT!AE37</f>
        <v>0</v>
      </c>
      <c r="G37" s="136">
        <f t="shared" si="5"/>
        <v>141814436</v>
      </c>
      <c r="H37" s="137">
        <f>[1]BYDEPT!BD37</f>
        <v>135603588</v>
      </c>
      <c r="I37" s="138">
        <f t="shared" si="0"/>
        <v>0.95620440220909531</v>
      </c>
      <c r="J37" s="137">
        <f t="shared" si="6"/>
        <v>6210848</v>
      </c>
      <c r="L37" s="137"/>
    </row>
    <row r="38" spans="1:12" ht="16.5" customHeight="1">
      <c r="A38" s="133" t="s">
        <v>77</v>
      </c>
      <c r="B38" s="20"/>
      <c r="C38" s="20"/>
      <c r="D38" s="134"/>
      <c r="E38" s="135">
        <f>[1]BYDEPT!F38</f>
        <v>3483747</v>
      </c>
      <c r="F38" s="135">
        <f>[1]BYDEPT!AE38</f>
        <v>0</v>
      </c>
      <c r="G38" s="136">
        <f t="shared" si="5"/>
        <v>3483747</v>
      </c>
      <c r="H38" s="137">
        <f>[1]BYDEPT!BD38</f>
        <v>3324148</v>
      </c>
      <c r="I38" s="138">
        <f t="shared" si="0"/>
        <v>0.9541875457660961</v>
      </c>
      <c r="J38" s="137">
        <f t="shared" si="6"/>
        <v>159599</v>
      </c>
      <c r="L38" s="137"/>
    </row>
    <row r="39" spans="1:12" ht="16.5" customHeight="1">
      <c r="A39" s="133" t="s">
        <v>78</v>
      </c>
      <c r="B39" s="20"/>
      <c r="C39" s="20"/>
      <c r="D39" s="134"/>
      <c r="E39" s="135">
        <f>[1]BYDEPT!F39</f>
        <v>5861839</v>
      </c>
      <c r="F39" s="135">
        <f>[1]BYDEPT!AE39</f>
        <v>0</v>
      </c>
      <c r="G39" s="136">
        <f t="shared" si="5"/>
        <v>5861839</v>
      </c>
      <c r="H39" s="137">
        <f>[1]BYDEPT!BD39</f>
        <v>4958151</v>
      </c>
      <c r="I39" s="138">
        <f t="shared" si="0"/>
        <v>0.84583541103738946</v>
      </c>
      <c r="J39" s="137">
        <f t="shared" si="6"/>
        <v>903688</v>
      </c>
      <c r="L39" s="137"/>
    </row>
    <row r="40" spans="1:12" ht="16.5" customHeight="1">
      <c r="A40" s="133" t="s">
        <v>79</v>
      </c>
      <c r="B40" s="20"/>
      <c r="C40" s="20"/>
      <c r="D40" s="134"/>
      <c r="E40" s="135">
        <f>[1]BYDEPT!F40</f>
        <v>66339817</v>
      </c>
      <c r="F40" s="135">
        <f>[1]BYDEPT!AE40</f>
        <v>0</v>
      </c>
      <c r="G40" s="136">
        <f t="shared" si="5"/>
        <v>66339817</v>
      </c>
      <c r="H40" s="137">
        <f>[1]BYDEPT!BD40</f>
        <v>66146525</v>
      </c>
      <c r="I40" s="138">
        <f t="shared" si="0"/>
        <v>0.99708633504370381</v>
      </c>
      <c r="J40" s="137">
        <f t="shared" si="6"/>
        <v>193292</v>
      </c>
      <c r="L40" s="137"/>
    </row>
    <row r="41" spans="1:12" ht="16.5" customHeight="1">
      <c r="A41" s="133" t="s">
        <v>80</v>
      </c>
      <c r="B41" s="20"/>
      <c r="C41" s="20"/>
      <c r="D41" s="134"/>
      <c r="E41" s="135">
        <f>[1]BYDEPT!F41</f>
        <v>8929242</v>
      </c>
      <c r="F41" s="135">
        <f>[1]BYDEPT!AE41</f>
        <v>0</v>
      </c>
      <c r="G41" s="136">
        <f t="shared" si="5"/>
        <v>8929242</v>
      </c>
      <c r="H41" s="137">
        <f>[1]BYDEPT!BD41</f>
        <v>8716213</v>
      </c>
      <c r="I41" s="138">
        <f t="shared" si="0"/>
        <v>0.97614254379039112</v>
      </c>
      <c r="J41" s="137">
        <f t="shared" si="6"/>
        <v>213029</v>
      </c>
      <c r="L41" s="137"/>
    </row>
    <row r="42" spans="1:12" ht="16.5" customHeight="1">
      <c r="A42" s="133" t="s">
        <v>81</v>
      </c>
      <c r="B42" s="20"/>
      <c r="C42" s="20"/>
      <c r="D42" s="134"/>
      <c r="E42" s="135">
        <f>[1]BYDEPT!F42</f>
        <v>1380993</v>
      </c>
      <c r="F42" s="135">
        <f>[1]BYDEPT!AE42</f>
        <v>0</v>
      </c>
      <c r="G42" s="136">
        <f t="shared" si="5"/>
        <v>1380993</v>
      </c>
      <c r="H42" s="137">
        <f>[1]BYDEPT!BD42</f>
        <v>1263236</v>
      </c>
      <c r="I42" s="138">
        <f t="shared" si="0"/>
        <v>0.9147301977634934</v>
      </c>
      <c r="J42" s="137">
        <f t="shared" si="6"/>
        <v>117757</v>
      </c>
      <c r="L42" s="137"/>
    </row>
    <row r="43" spans="1:12" ht="16.5" customHeight="1">
      <c r="A43" s="133" t="s">
        <v>82</v>
      </c>
      <c r="B43" s="20"/>
      <c r="C43" s="20"/>
      <c r="D43" s="134"/>
      <c r="E43" s="135">
        <f>[1]BYDEPT!F43</f>
        <v>33056999</v>
      </c>
      <c r="F43" s="135">
        <f>[1]BYDEPT!AE43</f>
        <v>-47497</v>
      </c>
      <c r="G43" s="136">
        <f t="shared" si="5"/>
        <v>33009502</v>
      </c>
      <c r="H43" s="137">
        <f>[1]BYDEPT!BD43</f>
        <v>30349371</v>
      </c>
      <c r="I43" s="138">
        <f t="shared" si="0"/>
        <v>0.91941317381885979</v>
      </c>
      <c r="J43" s="137">
        <f t="shared" si="6"/>
        <v>2660131</v>
      </c>
      <c r="L43" s="137"/>
    </row>
    <row r="44" spans="1:12" ht="16.5" customHeight="1">
      <c r="A44" s="133" t="s">
        <v>83</v>
      </c>
      <c r="B44" s="20"/>
      <c r="C44" s="20"/>
      <c r="D44" s="134"/>
      <c r="E44" s="135">
        <f>[1]BYDEPT!F44</f>
        <v>3609</v>
      </c>
      <c r="F44" s="135">
        <f>[1]BYDEPT!AE44</f>
        <v>0</v>
      </c>
      <c r="G44" s="136">
        <f t="shared" si="5"/>
        <v>3609</v>
      </c>
      <c r="H44" s="137">
        <f>[1]BYDEPT!BD44</f>
        <v>3609</v>
      </c>
      <c r="I44" s="138">
        <f t="shared" si="0"/>
        <v>1</v>
      </c>
      <c r="J44" s="137">
        <f t="shared" si="6"/>
        <v>0</v>
      </c>
      <c r="L44" s="137"/>
    </row>
    <row r="45" spans="1:12" ht="16.5" customHeight="1">
      <c r="A45" s="133" t="s">
        <v>84</v>
      </c>
      <c r="B45" s="20"/>
      <c r="C45" s="20"/>
      <c r="D45" s="134"/>
      <c r="E45" s="135">
        <f>[1]BYDEPT!F45</f>
        <v>34363599</v>
      </c>
      <c r="F45" s="135">
        <f>[1]BYDEPT!AE45</f>
        <v>0</v>
      </c>
      <c r="G45" s="136">
        <f t="shared" si="5"/>
        <v>34363599</v>
      </c>
      <c r="H45" s="137">
        <f>[1]BYDEPT!BD45</f>
        <v>33515043</v>
      </c>
      <c r="I45" s="138">
        <f t="shared" si="0"/>
        <v>0.97530654457933819</v>
      </c>
      <c r="J45" s="137">
        <f t="shared" si="6"/>
        <v>848556</v>
      </c>
      <c r="L45" s="137"/>
    </row>
    <row r="46" spans="1:12" ht="16.5" customHeight="1">
      <c r="A46" s="133" t="s">
        <v>85</v>
      </c>
      <c r="B46" s="20"/>
      <c r="C46" s="20"/>
      <c r="D46" s="134"/>
      <c r="E46" s="135">
        <f>[1]BYDEPT!F46</f>
        <v>1561560</v>
      </c>
      <c r="F46" s="135">
        <f>[1]BYDEPT!AE46</f>
        <v>0</v>
      </c>
      <c r="G46" s="136">
        <f t="shared" si="5"/>
        <v>1561560</v>
      </c>
      <c r="H46" s="137">
        <f>[1]BYDEPT!BD46</f>
        <v>1481288</v>
      </c>
      <c r="I46" s="138">
        <f t="shared" si="0"/>
        <v>0.9485949947488409</v>
      </c>
      <c r="J46" s="137">
        <f t="shared" si="6"/>
        <v>80272</v>
      </c>
      <c r="L46" s="137"/>
    </row>
    <row r="47" spans="1:12" ht="16.5" customHeight="1">
      <c r="A47" s="133" t="s">
        <v>86</v>
      </c>
      <c r="B47" s="20"/>
      <c r="C47" s="20"/>
      <c r="D47" s="134"/>
      <c r="E47" s="135">
        <f>[1]BYDEPT!F47</f>
        <v>11228352</v>
      </c>
      <c r="F47" s="135">
        <f>[1]BYDEPT!AE47</f>
        <v>0</v>
      </c>
      <c r="G47" s="136">
        <f t="shared" si="5"/>
        <v>11228352</v>
      </c>
      <c r="H47" s="137">
        <f>[1]BYDEPT!BD47</f>
        <v>10777810</v>
      </c>
      <c r="I47" s="138">
        <f t="shared" si="0"/>
        <v>0.95987461027228216</v>
      </c>
      <c r="J47" s="137">
        <f t="shared" si="6"/>
        <v>450542</v>
      </c>
      <c r="L47" s="137"/>
    </row>
    <row r="48" spans="1:12" ht="16.5" customHeight="1">
      <c r="A48" s="133" t="s">
        <v>87</v>
      </c>
      <c r="B48" s="20"/>
      <c r="C48" s="20"/>
      <c r="D48" s="134"/>
      <c r="E48" s="135">
        <f>[1]BYDEPT!F48</f>
        <v>15932547</v>
      </c>
      <c r="F48" s="135">
        <f>[1]BYDEPT!AE48</f>
        <v>0</v>
      </c>
      <c r="G48" s="136">
        <f t="shared" si="5"/>
        <v>15932547</v>
      </c>
      <c r="H48" s="137">
        <f>[1]BYDEPT!BD48</f>
        <v>15907355</v>
      </c>
      <c r="I48" s="138">
        <f t="shared" si="0"/>
        <v>0.9984188341010386</v>
      </c>
      <c r="J48" s="137">
        <f t="shared" si="6"/>
        <v>25192</v>
      </c>
      <c r="L48" s="137"/>
    </row>
    <row r="49" spans="1:12" ht="16.5" customHeight="1">
      <c r="A49" s="133" t="s">
        <v>88</v>
      </c>
      <c r="B49" s="20"/>
      <c r="C49" s="20"/>
      <c r="D49" s="134"/>
      <c r="E49" s="135">
        <f>[1]BYDEPT!F49</f>
        <v>2650851</v>
      </c>
      <c r="F49" s="135">
        <f>[1]BYDEPT!AE49</f>
        <v>0</v>
      </c>
      <c r="G49" s="136">
        <f t="shared" si="5"/>
        <v>2650851</v>
      </c>
      <c r="H49" s="137">
        <f>[1]BYDEPT!BD49</f>
        <v>2646206</v>
      </c>
      <c r="I49" s="138">
        <f t="shared" si="0"/>
        <v>0.99824773252061316</v>
      </c>
      <c r="J49" s="137">
        <f t="shared" si="6"/>
        <v>4645</v>
      </c>
      <c r="L49" s="137"/>
    </row>
    <row r="50" spans="1:12" ht="16.5" customHeight="1">
      <c r="A50" s="133" t="s">
        <v>89</v>
      </c>
      <c r="B50" s="20"/>
      <c r="C50" s="20"/>
      <c r="D50" s="134"/>
      <c r="E50" s="135">
        <f>[1]BYDEPT!F50</f>
        <v>695504</v>
      </c>
      <c r="F50" s="135">
        <f>[1]BYDEPT!AE50</f>
        <v>0</v>
      </c>
      <c r="G50" s="136">
        <f t="shared" si="5"/>
        <v>695504</v>
      </c>
      <c r="H50" s="137">
        <f>[1]BYDEPT!BD50</f>
        <v>689948</v>
      </c>
      <c r="I50" s="138">
        <f t="shared" si="0"/>
        <v>0.99201154845982198</v>
      </c>
      <c r="J50" s="137">
        <f t="shared" si="6"/>
        <v>5556</v>
      </c>
      <c r="L50" s="137"/>
    </row>
    <row r="51" spans="1:12" ht="16.5" hidden="1" customHeight="1">
      <c r="A51" s="133"/>
      <c r="B51" s="20"/>
      <c r="C51" s="20"/>
      <c r="D51" s="134"/>
      <c r="E51" s="135"/>
      <c r="F51" s="135"/>
      <c r="G51" s="136"/>
      <c r="H51" s="137"/>
      <c r="I51" s="138"/>
      <c r="J51" s="137"/>
      <c r="L51" s="137"/>
    </row>
    <row r="52" spans="1:12" ht="16.5" customHeight="1">
      <c r="A52" s="133" t="s">
        <v>90</v>
      </c>
      <c r="B52" s="20"/>
      <c r="C52" s="20"/>
      <c r="D52" s="134"/>
      <c r="E52" s="140">
        <f>SUM(E53:E56)+SUM(E59:E72)+SUM(E77:E93)</f>
        <v>74758961</v>
      </c>
      <c r="F52" s="140">
        <f>SUM(F53:F56)+SUM(F59:F72)+SUM(F77:F93)</f>
        <v>-5128716</v>
      </c>
      <c r="G52" s="141">
        <f>SUM(G53:G56)+SUM(G59:G72)+SUM(G77:G93)</f>
        <v>69630245</v>
      </c>
      <c r="H52" s="142">
        <f>SUM(H53:H56)+SUM(H59:H72)+SUM(H77:H93)</f>
        <v>66809223</v>
      </c>
      <c r="I52" s="143">
        <f>H52/G52</f>
        <v>0.95948568039650006</v>
      </c>
      <c r="J52" s="142">
        <f>SUM(J53:J56)+SUM(J59:J72)+SUM(J77:J93)</f>
        <v>2821022</v>
      </c>
      <c r="L52" s="142"/>
    </row>
    <row r="53" spans="1:12" ht="16.5" customHeight="1">
      <c r="A53" s="133" t="s">
        <v>91</v>
      </c>
      <c r="B53" s="20"/>
      <c r="C53" s="20"/>
      <c r="D53" s="134"/>
      <c r="E53" s="135">
        <f>[1]BYDEPT!F53</f>
        <v>75057</v>
      </c>
      <c r="F53" s="135">
        <f>[1]BYDEPT!AE53</f>
        <v>0</v>
      </c>
      <c r="G53" s="136">
        <f>E53+F53</f>
        <v>75057</v>
      </c>
      <c r="H53" s="137">
        <f>[1]BYDEPT!BD53</f>
        <v>75057</v>
      </c>
      <c r="I53" s="138">
        <f>H53/G53</f>
        <v>1</v>
      </c>
      <c r="J53" s="137">
        <f>G53-H53</f>
        <v>0</v>
      </c>
      <c r="L53" s="137"/>
    </row>
    <row r="54" spans="1:12" ht="16.5" customHeight="1">
      <c r="A54" s="133" t="s">
        <v>92</v>
      </c>
      <c r="B54" s="20"/>
      <c r="C54" s="20"/>
      <c r="D54" s="134"/>
      <c r="E54" s="135">
        <f>[1]BYDEPT!F54</f>
        <v>163696</v>
      </c>
      <c r="F54" s="135">
        <f>[1]BYDEPT!AE54</f>
        <v>0</v>
      </c>
      <c r="G54" s="136">
        <f>E54+F54</f>
        <v>163696</v>
      </c>
      <c r="H54" s="137">
        <f>[1]BYDEPT!BD54</f>
        <v>163696</v>
      </c>
      <c r="I54" s="138">
        <f>H54/G54</f>
        <v>1</v>
      </c>
      <c r="J54" s="137">
        <f>G54-H54</f>
        <v>0</v>
      </c>
      <c r="L54" s="137"/>
    </row>
    <row r="55" spans="1:12" ht="16.5" customHeight="1">
      <c r="A55" s="133" t="s">
        <v>93</v>
      </c>
      <c r="B55" s="20"/>
      <c r="C55" s="20"/>
      <c r="D55" s="134"/>
      <c r="E55" s="135">
        <f>[1]BYDEPT!F55</f>
        <v>82429</v>
      </c>
      <c r="F55" s="135">
        <f>[1]BYDEPT!AE55</f>
        <v>0</v>
      </c>
      <c r="G55" s="136">
        <f>E55+F55</f>
        <v>82429</v>
      </c>
      <c r="H55" s="137">
        <f>[1]BYDEPT!BD55</f>
        <v>82429</v>
      </c>
      <c r="I55" s="138">
        <f>H55/G55</f>
        <v>1</v>
      </c>
      <c r="J55" s="137">
        <f>G55-H55</f>
        <v>0</v>
      </c>
      <c r="L55" s="137"/>
    </row>
    <row r="56" spans="1:12" ht="16.5" customHeight="1">
      <c r="A56" s="133" t="s">
        <v>94</v>
      </c>
      <c r="B56" s="20"/>
      <c r="C56" s="20"/>
      <c r="D56" s="134"/>
      <c r="E56" s="135">
        <f>E57+E58</f>
        <v>49426187</v>
      </c>
      <c r="F56" s="135">
        <f>F57+F58</f>
        <v>0</v>
      </c>
      <c r="G56" s="136">
        <f>G57+G58</f>
        <v>49426187</v>
      </c>
      <c r="H56" s="137">
        <f>H57+H58</f>
        <v>49165804</v>
      </c>
      <c r="I56" s="138">
        <f t="shared" ref="I56:I95" si="7">H56/G56</f>
        <v>0.9947318817047327</v>
      </c>
      <c r="J56" s="137">
        <f>J57+J58</f>
        <v>260383</v>
      </c>
      <c r="L56" s="137"/>
    </row>
    <row r="57" spans="1:12" ht="16.5" hidden="1" customHeight="1">
      <c r="A57" s="133" t="s">
        <v>95</v>
      </c>
      <c r="B57" s="20"/>
      <c r="C57" s="20"/>
      <c r="D57" s="134"/>
      <c r="E57" s="135">
        <f>[1]BYDEPT!F57</f>
        <v>49106430</v>
      </c>
      <c r="F57" s="135">
        <f>[1]BYDEPT!AE57</f>
        <v>0</v>
      </c>
      <c r="G57" s="136">
        <f t="shared" ref="G57:G71" si="8">E57+F57</f>
        <v>49106430</v>
      </c>
      <c r="H57" s="137">
        <f>[1]BYDEPT!BD57</f>
        <v>48848226</v>
      </c>
      <c r="I57" s="138">
        <f t="shared" si="7"/>
        <v>0.99474195130861687</v>
      </c>
      <c r="J57" s="137">
        <f t="shared" ref="J57:J71" si="9">G57-H57</f>
        <v>258204</v>
      </c>
      <c r="L57" s="137"/>
    </row>
    <row r="58" spans="1:12" ht="16.5" hidden="1" customHeight="1">
      <c r="A58" s="133" t="s">
        <v>96</v>
      </c>
      <c r="B58" s="20"/>
      <c r="C58" s="20"/>
      <c r="D58" s="134"/>
      <c r="E58" s="135">
        <f>[1]BYDEPT!F58</f>
        <v>319757</v>
      </c>
      <c r="F58" s="135">
        <f>[1]BYDEPT!AE58</f>
        <v>0</v>
      </c>
      <c r="G58" s="136">
        <f t="shared" si="8"/>
        <v>319757</v>
      </c>
      <c r="H58" s="137">
        <f>[1]BYDEPT!BD58</f>
        <v>317578</v>
      </c>
      <c r="I58" s="138">
        <f t="shared" si="7"/>
        <v>0.9931854502012466</v>
      </c>
      <c r="J58" s="137">
        <f t="shared" si="9"/>
        <v>2179</v>
      </c>
      <c r="L58" s="137"/>
    </row>
    <row r="59" spans="1:12" ht="16.5" customHeight="1">
      <c r="A59" s="133" t="s">
        <v>97</v>
      </c>
      <c r="B59" s="20"/>
      <c r="C59" s="20"/>
      <c r="D59" s="134"/>
      <c r="E59" s="135">
        <f>[1]BYDEPT!F59</f>
        <v>107530</v>
      </c>
      <c r="F59" s="135">
        <f>[1]BYDEPT!AE59</f>
        <v>0</v>
      </c>
      <c r="G59" s="136">
        <f t="shared" si="8"/>
        <v>107530</v>
      </c>
      <c r="H59" s="137">
        <f>[1]BYDEPT!BD59</f>
        <v>76167</v>
      </c>
      <c r="I59" s="138">
        <f t="shared" si="7"/>
        <v>0.70833255835580766</v>
      </c>
      <c r="J59" s="137">
        <f t="shared" si="9"/>
        <v>31363</v>
      </c>
      <c r="L59" s="137"/>
    </row>
    <row r="60" spans="1:12" ht="16.5" customHeight="1">
      <c r="A60" s="133" t="s">
        <v>98</v>
      </c>
      <c r="B60" s="20"/>
      <c r="C60" s="20"/>
      <c r="D60" s="134"/>
      <c r="E60" s="135">
        <f>[1]BYDEPT!F60</f>
        <v>527031</v>
      </c>
      <c r="F60" s="135">
        <f>[1]BYDEPT!AE60</f>
        <v>0</v>
      </c>
      <c r="G60" s="136">
        <f t="shared" si="8"/>
        <v>527031</v>
      </c>
      <c r="H60" s="137">
        <f>[1]BYDEPT!BD60</f>
        <v>466610</v>
      </c>
      <c r="I60" s="138">
        <f t="shared" si="7"/>
        <v>0.88535588988124037</v>
      </c>
      <c r="J60" s="137">
        <f t="shared" si="9"/>
        <v>60421</v>
      </c>
      <c r="L60" s="137"/>
    </row>
    <row r="61" spans="1:12" ht="16.5" customHeight="1">
      <c r="A61" s="133" t="s">
        <v>99</v>
      </c>
      <c r="B61" s="20"/>
      <c r="C61" s="20"/>
      <c r="D61" s="134"/>
      <c r="E61" s="135">
        <f>[1]BYDEPT!F61</f>
        <v>150927</v>
      </c>
      <c r="F61" s="135">
        <f>[1]BYDEPT!AE61</f>
        <v>0</v>
      </c>
      <c r="G61" s="136">
        <f t="shared" si="8"/>
        <v>150927</v>
      </c>
      <c r="H61" s="137">
        <f>[1]BYDEPT!BD61</f>
        <v>150927</v>
      </c>
      <c r="I61" s="138">
        <f t="shared" si="7"/>
        <v>1</v>
      </c>
      <c r="J61" s="137">
        <f t="shared" si="9"/>
        <v>0</v>
      </c>
      <c r="L61" s="137"/>
    </row>
    <row r="62" spans="1:12" ht="16.5" customHeight="1">
      <c r="A62" s="133" t="s">
        <v>100</v>
      </c>
      <c r="B62" s="20"/>
      <c r="C62" s="20"/>
      <c r="D62" s="134"/>
      <c r="E62" s="135">
        <f>[1]BYDEPT!F62</f>
        <v>399561</v>
      </c>
      <c r="F62" s="135">
        <f>[1]BYDEPT!AE62</f>
        <v>0</v>
      </c>
      <c r="G62" s="136">
        <f t="shared" si="8"/>
        <v>399561</v>
      </c>
      <c r="H62" s="137">
        <f>[1]BYDEPT!BD62</f>
        <v>380242</v>
      </c>
      <c r="I62" s="138">
        <f t="shared" si="7"/>
        <v>0.95164943525519252</v>
      </c>
      <c r="J62" s="137">
        <f t="shared" si="9"/>
        <v>19319</v>
      </c>
      <c r="L62" s="137"/>
    </row>
    <row r="63" spans="1:12" ht="16.5" customHeight="1">
      <c r="A63" s="133" t="s">
        <v>101</v>
      </c>
      <c r="B63" s="20"/>
      <c r="C63" s="20"/>
      <c r="D63" s="134"/>
      <c r="E63" s="135">
        <f>[1]BYDEPT!F63</f>
        <v>119242</v>
      </c>
      <c r="F63" s="135">
        <f>[1]BYDEPT!AE63</f>
        <v>0</v>
      </c>
      <c r="G63" s="136">
        <f t="shared" si="8"/>
        <v>119242</v>
      </c>
      <c r="H63" s="137">
        <f>[1]BYDEPT!BD63</f>
        <v>100562</v>
      </c>
      <c r="I63" s="138">
        <f t="shared" si="7"/>
        <v>0.84334378826252498</v>
      </c>
      <c r="J63" s="137">
        <f t="shared" si="9"/>
        <v>18680</v>
      </c>
      <c r="L63" s="137"/>
    </row>
    <row r="64" spans="1:12" ht="16.5" customHeight="1">
      <c r="A64" s="133" t="s">
        <v>102</v>
      </c>
      <c r="B64" s="20"/>
      <c r="C64" s="20"/>
      <c r="D64" s="134"/>
      <c r="E64" s="135">
        <f>[1]BYDEPT!F64</f>
        <v>129175</v>
      </c>
      <c r="F64" s="135">
        <f>[1]BYDEPT!AE64</f>
        <v>0</v>
      </c>
      <c r="G64" s="136">
        <f t="shared" si="8"/>
        <v>129175</v>
      </c>
      <c r="H64" s="137">
        <f>[1]BYDEPT!BD64</f>
        <v>119186</v>
      </c>
      <c r="I64" s="138">
        <f t="shared" si="7"/>
        <v>0.9226707954325527</v>
      </c>
      <c r="J64" s="137">
        <f t="shared" si="9"/>
        <v>9989</v>
      </c>
      <c r="L64" s="137"/>
    </row>
    <row r="65" spans="1:12" ht="16.5" customHeight="1">
      <c r="A65" s="133" t="s">
        <v>103</v>
      </c>
      <c r="B65" s="20"/>
      <c r="C65" s="20"/>
      <c r="D65" s="134"/>
      <c r="E65" s="135">
        <f>[1]BYDEPT!F65</f>
        <v>149291</v>
      </c>
      <c r="F65" s="135">
        <f>[1]BYDEPT!AE65</f>
        <v>0</v>
      </c>
      <c r="G65" s="136">
        <f t="shared" si="8"/>
        <v>149291</v>
      </c>
      <c r="H65" s="137">
        <f>[1]BYDEPT!BD65</f>
        <v>128565</v>
      </c>
      <c r="I65" s="138">
        <f t="shared" si="7"/>
        <v>0.86117046573470601</v>
      </c>
      <c r="J65" s="137">
        <f t="shared" si="9"/>
        <v>20726</v>
      </c>
      <c r="L65" s="137"/>
    </row>
    <row r="66" spans="1:12" ht="16.5" customHeight="1">
      <c r="A66" s="133" t="s">
        <v>104</v>
      </c>
      <c r="B66" s="20"/>
      <c r="C66" s="20"/>
      <c r="D66" s="134"/>
      <c r="E66" s="135">
        <f>[1]BYDEPT!F66</f>
        <v>150757</v>
      </c>
      <c r="F66" s="135">
        <f>[1]BYDEPT!AE66</f>
        <v>0</v>
      </c>
      <c r="G66" s="136">
        <f t="shared" si="8"/>
        <v>150757</v>
      </c>
      <c r="H66" s="137">
        <f>[1]BYDEPT!BD66</f>
        <v>150757</v>
      </c>
      <c r="I66" s="138">
        <f t="shared" si="7"/>
        <v>1</v>
      </c>
      <c r="J66" s="137">
        <f t="shared" si="9"/>
        <v>0</v>
      </c>
      <c r="L66" s="137"/>
    </row>
    <row r="67" spans="1:12" ht="16.5" customHeight="1">
      <c r="A67" s="133" t="s">
        <v>105</v>
      </c>
      <c r="B67" s="20"/>
      <c r="C67" s="20"/>
      <c r="D67" s="134"/>
      <c r="E67" s="135">
        <f>[1]BYDEPT!F67</f>
        <v>251473</v>
      </c>
      <c r="F67" s="135">
        <f>[1]BYDEPT!AE67</f>
        <v>0</v>
      </c>
      <c r="G67" s="136">
        <f t="shared" si="8"/>
        <v>251473</v>
      </c>
      <c r="H67" s="137">
        <f>[1]BYDEPT!BD67</f>
        <v>239202</v>
      </c>
      <c r="I67" s="138">
        <f t="shared" si="7"/>
        <v>0.9512035089254115</v>
      </c>
      <c r="J67" s="137">
        <f t="shared" si="9"/>
        <v>12271</v>
      </c>
      <c r="L67" s="137"/>
    </row>
    <row r="68" spans="1:12" ht="16.5" customHeight="1">
      <c r="A68" s="133" t="s">
        <v>106</v>
      </c>
      <c r="B68" s="20"/>
      <c r="C68" s="20"/>
      <c r="D68" s="134"/>
      <c r="E68" s="135">
        <f>[1]BYDEPT!F68</f>
        <v>164882</v>
      </c>
      <c r="F68" s="135">
        <f>[1]BYDEPT!AE68</f>
        <v>0</v>
      </c>
      <c r="G68" s="136">
        <f t="shared" si="8"/>
        <v>164882</v>
      </c>
      <c r="H68" s="137">
        <f>[1]BYDEPT!BD68</f>
        <v>148932</v>
      </c>
      <c r="I68" s="138">
        <f t="shared" si="7"/>
        <v>0.90326415254545678</v>
      </c>
      <c r="J68" s="137">
        <f t="shared" si="9"/>
        <v>15950</v>
      </c>
      <c r="L68" s="137"/>
    </row>
    <row r="69" spans="1:12" ht="16.5" customHeight="1">
      <c r="A69" s="133" t="s">
        <v>107</v>
      </c>
      <c r="B69" s="20"/>
      <c r="C69" s="20"/>
      <c r="D69" s="134"/>
      <c r="E69" s="135">
        <f>[1]BYDEPT!F69</f>
        <v>173537</v>
      </c>
      <c r="F69" s="135">
        <f>[1]BYDEPT!AE69</f>
        <v>0</v>
      </c>
      <c r="G69" s="136">
        <f t="shared" si="8"/>
        <v>173537</v>
      </c>
      <c r="H69" s="137">
        <f>[1]BYDEPT!BD69</f>
        <v>169637</v>
      </c>
      <c r="I69" s="138">
        <f t="shared" si="7"/>
        <v>0.97752640647239497</v>
      </c>
      <c r="J69" s="137">
        <f t="shared" si="9"/>
        <v>3900</v>
      </c>
      <c r="L69" s="137"/>
    </row>
    <row r="70" spans="1:12" ht="16.5" customHeight="1">
      <c r="A70" s="133" t="s">
        <v>108</v>
      </c>
      <c r="B70" s="20"/>
      <c r="C70" s="20"/>
      <c r="D70" s="134"/>
      <c r="E70" s="135">
        <f>[1]BYDEPT!F70</f>
        <v>38732</v>
      </c>
      <c r="F70" s="135">
        <f>[1]BYDEPT!AE70</f>
        <v>0</v>
      </c>
      <c r="G70" s="136">
        <f t="shared" si="8"/>
        <v>38732</v>
      </c>
      <c r="H70" s="137">
        <f>[1]BYDEPT!BD70</f>
        <v>28732</v>
      </c>
      <c r="I70" s="138">
        <f t="shared" si="7"/>
        <v>0.74181555303108537</v>
      </c>
      <c r="J70" s="137">
        <f t="shared" si="9"/>
        <v>10000</v>
      </c>
      <c r="L70" s="137"/>
    </row>
    <row r="71" spans="1:12" ht="16.5" customHeight="1">
      <c r="A71" s="133" t="s">
        <v>109</v>
      </c>
      <c r="B71" s="20"/>
      <c r="C71" s="20"/>
      <c r="D71" s="134"/>
      <c r="E71" s="135">
        <f>[1]BYDEPT!F71</f>
        <v>223677</v>
      </c>
      <c r="F71" s="135">
        <f>[1]BYDEPT!AE71</f>
        <v>0</v>
      </c>
      <c r="G71" s="136">
        <f t="shared" si="8"/>
        <v>223677</v>
      </c>
      <c r="H71" s="137">
        <f>[1]BYDEPT!BD71</f>
        <v>223677</v>
      </c>
      <c r="I71" s="138">
        <f t="shared" si="7"/>
        <v>1</v>
      </c>
      <c r="J71" s="137">
        <f t="shared" si="9"/>
        <v>0</v>
      </c>
      <c r="L71" s="137"/>
    </row>
    <row r="72" spans="1:12" ht="16.5" customHeight="1">
      <c r="A72" s="133" t="s">
        <v>110</v>
      </c>
      <c r="B72" s="20"/>
      <c r="C72" s="20"/>
      <c r="D72" s="134"/>
      <c r="E72" s="140">
        <f>SUM(E73:E76)</f>
        <v>1530911</v>
      </c>
      <c r="F72" s="140">
        <f>SUM(F73:F76)</f>
        <v>0</v>
      </c>
      <c r="G72" s="141">
        <f>SUM(G73:G76)</f>
        <v>1530911</v>
      </c>
      <c r="H72" s="142">
        <f>SUM(H73:H76)</f>
        <v>1185644</v>
      </c>
      <c r="I72" s="143">
        <f t="shared" si="7"/>
        <v>0.77446958053080817</v>
      </c>
      <c r="J72" s="142">
        <f>SUM(J73:J76)</f>
        <v>345267</v>
      </c>
      <c r="L72" s="142"/>
    </row>
    <row r="73" spans="1:12" ht="16.5" customHeight="1">
      <c r="A73" s="133" t="s">
        <v>111</v>
      </c>
      <c r="B73" s="20"/>
      <c r="C73" s="20"/>
      <c r="D73" s="134"/>
      <c r="E73" s="135">
        <f>[1]BYDEPT!F73</f>
        <v>230460</v>
      </c>
      <c r="F73" s="135">
        <f>[1]BYDEPT!AE73</f>
        <v>0</v>
      </c>
      <c r="G73" s="136">
        <f t="shared" ref="G73:G92" si="10">E73+F73</f>
        <v>230460</v>
      </c>
      <c r="H73" s="137">
        <f>[1]BYDEPT!BD73</f>
        <v>21960</v>
      </c>
      <c r="I73" s="138">
        <f t="shared" si="7"/>
        <v>9.5287685498568087E-2</v>
      </c>
      <c r="J73" s="137">
        <f t="shared" ref="J73:J92" si="11">G73-H73</f>
        <v>208500</v>
      </c>
      <c r="L73" s="137"/>
    </row>
    <row r="74" spans="1:12" ht="16.5" customHeight="1">
      <c r="A74" s="133" t="s">
        <v>112</v>
      </c>
      <c r="B74" s="20"/>
      <c r="C74" s="20"/>
      <c r="D74" s="134"/>
      <c r="E74" s="135">
        <f>[1]BYDEPT!F74</f>
        <v>534885</v>
      </c>
      <c r="F74" s="135">
        <f>[1]BYDEPT!AE74</f>
        <v>0</v>
      </c>
      <c r="G74" s="136">
        <f t="shared" si="10"/>
        <v>534885</v>
      </c>
      <c r="H74" s="137">
        <f>[1]BYDEPT!BD74</f>
        <v>404005</v>
      </c>
      <c r="I74" s="138">
        <f t="shared" si="7"/>
        <v>0.75531188947156869</v>
      </c>
      <c r="J74" s="137">
        <f t="shared" si="11"/>
        <v>130880</v>
      </c>
      <c r="L74" s="137"/>
    </row>
    <row r="75" spans="1:12" ht="16.5" customHeight="1">
      <c r="A75" s="133" t="s">
        <v>113</v>
      </c>
      <c r="B75" s="20"/>
      <c r="C75" s="20"/>
      <c r="D75" s="134"/>
      <c r="E75" s="135">
        <f>[1]BYDEPT!F75</f>
        <v>330616</v>
      </c>
      <c r="F75" s="135">
        <f>[1]BYDEPT!AE75</f>
        <v>0</v>
      </c>
      <c r="G75" s="136">
        <f t="shared" si="10"/>
        <v>330616</v>
      </c>
      <c r="H75" s="137">
        <f>[1]BYDEPT!BD75</f>
        <v>329595</v>
      </c>
      <c r="I75" s="138">
        <f t="shared" si="7"/>
        <v>0.99691182519902244</v>
      </c>
      <c r="J75" s="137">
        <f t="shared" si="11"/>
        <v>1021</v>
      </c>
      <c r="L75" s="137"/>
    </row>
    <row r="76" spans="1:12" ht="16.5" customHeight="1">
      <c r="A76" s="133" t="s">
        <v>114</v>
      </c>
      <c r="B76" s="20"/>
      <c r="C76" s="20"/>
      <c r="D76" s="134"/>
      <c r="E76" s="135">
        <f>[1]BYDEPT!F76</f>
        <v>434950</v>
      </c>
      <c r="F76" s="135">
        <f>[1]BYDEPT!AE76</f>
        <v>0</v>
      </c>
      <c r="G76" s="136">
        <f t="shared" si="10"/>
        <v>434950</v>
      </c>
      <c r="H76" s="137">
        <f>[1]BYDEPT!BD76</f>
        <v>430084</v>
      </c>
      <c r="I76" s="138">
        <f t="shared" si="7"/>
        <v>0.9888125071847339</v>
      </c>
      <c r="J76" s="137">
        <f t="shared" si="11"/>
        <v>4866</v>
      </c>
      <c r="L76" s="137"/>
    </row>
    <row r="77" spans="1:12" ht="16.5" customHeight="1">
      <c r="A77" s="133" t="s">
        <v>115</v>
      </c>
      <c r="B77" s="20"/>
      <c r="C77" s="20"/>
      <c r="D77" s="134"/>
      <c r="E77" s="135">
        <f>[1]BYDEPT!F77</f>
        <v>968435</v>
      </c>
      <c r="F77" s="135">
        <f>[1]BYDEPT!AE77</f>
        <v>0</v>
      </c>
      <c r="G77" s="136">
        <f t="shared" si="10"/>
        <v>968435</v>
      </c>
      <c r="H77" s="137">
        <f>[1]BYDEPT!BD77</f>
        <v>965802</v>
      </c>
      <c r="I77" s="138">
        <f t="shared" si="7"/>
        <v>0.99728118046125969</v>
      </c>
      <c r="J77" s="137">
        <f t="shared" si="11"/>
        <v>2633</v>
      </c>
      <c r="L77" s="137"/>
    </row>
    <row r="78" spans="1:12" ht="16.5" customHeight="1">
      <c r="A78" s="133" t="s">
        <v>116</v>
      </c>
      <c r="B78" s="20"/>
      <c r="C78" s="20"/>
      <c r="D78" s="134"/>
      <c r="E78" s="135">
        <f>[1]BYDEPT!F78</f>
        <v>535165</v>
      </c>
      <c r="F78" s="135">
        <f>[1]BYDEPT!AE78</f>
        <v>0</v>
      </c>
      <c r="G78" s="136">
        <f t="shared" si="10"/>
        <v>535165</v>
      </c>
      <c r="H78" s="137">
        <f>[1]BYDEPT!BD78</f>
        <v>510200</v>
      </c>
      <c r="I78" s="138">
        <f t="shared" si="7"/>
        <v>0.95335083572356194</v>
      </c>
      <c r="J78" s="137">
        <f t="shared" si="11"/>
        <v>24965</v>
      </c>
      <c r="L78" s="137"/>
    </row>
    <row r="79" spans="1:12" ht="15.75" customHeight="1">
      <c r="A79" s="133" t="s">
        <v>117</v>
      </c>
      <c r="B79" s="20"/>
      <c r="C79" s="20"/>
      <c r="D79" s="134"/>
      <c r="E79" s="135">
        <f>[1]BYDEPT!F79</f>
        <v>868430</v>
      </c>
      <c r="F79" s="135">
        <f>[1]BYDEPT!AE79</f>
        <v>0</v>
      </c>
      <c r="G79" s="136">
        <f t="shared" si="10"/>
        <v>868430</v>
      </c>
      <c r="H79" s="137">
        <f>[1]BYDEPT!BD79</f>
        <v>863527</v>
      </c>
      <c r="I79" s="138">
        <f t="shared" si="7"/>
        <v>0.99435417938118209</v>
      </c>
      <c r="J79" s="137">
        <f t="shared" si="11"/>
        <v>4903</v>
      </c>
      <c r="L79" s="137"/>
    </row>
    <row r="80" spans="1:12" ht="16.5" customHeight="1">
      <c r="A80" s="133" t="s">
        <v>118</v>
      </c>
      <c r="B80" s="20"/>
      <c r="C80" s="20"/>
      <c r="D80" s="134"/>
      <c r="E80" s="135">
        <f>[1]BYDEPT!F80</f>
        <v>260808</v>
      </c>
      <c r="F80" s="135">
        <f>[1]BYDEPT!AE80</f>
        <v>0</v>
      </c>
      <c r="G80" s="136">
        <f t="shared" si="10"/>
        <v>260808</v>
      </c>
      <c r="H80" s="137">
        <f>[1]BYDEPT!BD80</f>
        <v>179808</v>
      </c>
      <c r="I80" s="138">
        <f t="shared" si="7"/>
        <v>0.68942670470230971</v>
      </c>
      <c r="J80" s="137">
        <f t="shared" si="11"/>
        <v>81000</v>
      </c>
      <c r="L80" s="137"/>
    </row>
    <row r="81" spans="1:12" ht="16.5" customHeight="1">
      <c r="A81" s="133" t="s">
        <v>119</v>
      </c>
      <c r="B81" s="20"/>
      <c r="C81" s="20"/>
      <c r="D81" s="134"/>
      <c r="E81" s="135">
        <f>[1]BYDEPT!F81</f>
        <v>164567</v>
      </c>
      <c r="F81" s="135">
        <f>[1]BYDEPT!AE81</f>
        <v>0</v>
      </c>
      <c r="G81" s="136">
        <f t="shared" si="10"/>
        <v>164567</v>
      </c>
      <c r="H81" s="137">
        <f>[1]BYDEPT!BD81</f>
        <v>164567</v>
      </c>
      <c r="I81" s="138">
        <f t="shared" si="7"/>
        <v>1</v>
      </c>
      <c r="J81" s="137">
        <f t="shared" si="11"/>
        <v>0</v>
      </c>
      <c r="L81" s="137"/>
    </row>
    <row r="82" spans="1:12" ht="16.5" customHeight="1">
      <c r="A82" s="133" t="s">
        <v>120</v>
      </c>
      <c r="B82" s="20"/>
      <c r="C82" s="20"/>
      <c r="D82" s="134"/>
      <c r="E82" s="135">
        <f>[1]BYDEPT!F82</f>
        <v>5883823</v>
      </c>
      <c r="F82" s="135">
        <f>[1]BYDEPT!AE82</f>
        <v>-5128716</v>
      </c>
      <c r="G82" s="136">
        <f t="shared" si="10"/>
        <v>755107</v>
      </c>
      <c r="H82" s="137">
        <f>[1]BYDEPT!BD82</f>
        <v>755107</v>
      </c>
      <c r="I82" s="138">
        <f t="shared" si="7"/>
        <v>1</v>
      </c>
      <c r="J82" s="137">
        <f t="shared" si="11"/>
        <v>0</v>
      </c>
      <c r="L82" s="137"/>
    </row>
    <row r="83" spans="1:12" ht="16.5" customHeight="1">
      <c r="A83" s="133" t="s">
        <v>121</v>
      </c>
      <c r="B83" s="20"/>
      <c r="C83" s="20"/>
      <c r="D83" s="134"/>
      <c r="E83" s="135">
        <f>[1]BYDEPT!F83</f>
        <v>66100</v>
      </c>
      <c r="F83" s="135">
        <f>[1]BYDEPT!AE83</f>
        <v>0</v>
      </c>
      <c r="G83" s="136">
        <f t="shared" si="10"/>
        <v>66100</v>
      </c>
      <c r="H83" s="137">
        <f>[1]BYDEPT!BD83</f>
        <v>66040</v>
      </c>
      <c r="I83" s="138">
        <f t="shared" si="7"/>
        <v>0.99909228441754916</v>
      </c>
      <c r="J83" s="137">
        <f t="shared" si="11"/>
        <v>60</v>
      </c>
      <c r="L83" s="137"/>
    </row>
    <row r="84" spans="1:12" ht="16.5" customHeight="1">
      <c r="A84" s="145" t="s">
        <v>122</v>
      </c>
      <c r="B84" s="20"/>
      <c r="C84" s="20"/>
      <c r="D84" s="134"/>
      <c r="E84" s="135">
        <f>[1]BYDEPT!F84</f>
        <v>230772</v>
      </c>
      <c r="F84" s="135">
        <f>[1]BYDEPT!AE84</f>
        <v>0</v>
      </c>
      <c r="G84" s="136">
        <f t="shared" si="10"/>
        <v>230772</v>
      </c>
      <c r="H84" s="137">
        <f>[1]BYDEPT!BD84</f>
        <v>230772</v>
      </c>
      <c r="I84" s="138">
        <f t="shared" si="7"/>
        <v>1</v>
      </c>
      <c r="J84" s="137">
        <f t="shared" si="11"/>
        <v>0</v>
      </c>
      <c r="L84" s="137"/>
    </row>
    <row r="85" spans="1:12" ht="16.5" customHeight="1">
      <c r="A85" s="145" t="s">
        <v>123</v>
      </c>
      <c r="B85" s="20"/>
      <c r="C85" s="20"/>
      <c r="D85" s="134"/>
      <c r="E85" s="135">
        <f>[1]BYDEPT!F85</f>
        <v>111815</v>
      </c>
      <c r="F85" s="135">
        <f>[1]BYDEPT!AE85</f>
        <v>0</v>
      </c>
      <c r="G85" s="136">
        <f t="shared" si="10"/>
        <v>111815</v>
      </c>
      <c r="H85" s="137">
        <f>[1]BYDEPT!BD85</f>
        <v>91815</v>
      </c>
      <c r="I85" s="138">
        <f t="shared" si="7"/>
        <v>0.82113312167419394</v>
      </c>
      <c r="J85" s="137">
        <f t="shared" si="11"/>
        <v>20000</v>
      </c>
      <c r="L85" s="137"/>
    </row>
    <row r="86" spans="1:12" ht="16.5" customHeight="1">
      <c r="A86" s="145" t="s">
        <v>124</v>
      </c>
      <c r="B86" s="20"/>
      <c r="C86" s="20"/>
      <c r="D86" s="134"/>
      <c r="E86" s="135">
        <f>[1]BYDEPT!F86</f>
        <v>440538</v>
      </c>
      <c r="F86" s="135">
        <f>[1]BYDEPT!AE86</f>
        <v>0</v>
      </c>
      <c r="G86" s="136">
        <f t="shared" si="10"/>
        <v>440538</v>
      </c>
      <c r="H86" s="137">
        <f>[1]BYDEPT!BD86</f>
        <v>402266</v>
      </c>
      <c r="I86" s="138">
        <f t="shared" si="7"/>
        <v>0.91312440697510766</v>
      </c>
      <c r="J86" s="137">
        <f t="shared" si="11"/>
        <v>38272</v>
      </c>
      <c r="L86" s="137"/>
    </row>
    <row r="87" spans="1:12" ht="16.5" customHeight="1">
      <c r="A87" s="145" t="s">
        <v>125</v>
      </c>
      <c r="B87" s="20"/>
      <c r="C87" s="20"/>
      <c r="D87" s="134"/>
      <c r="E87" s="135">
        <f>[1]BYDEPT!F87</f>
        <v>2588763</v>
      </c>
      <c r="F87" s="135">
        <f>[1]BYDEPT!AE87</f>
        <v>0</v>
      </c>
      <c r="G87" s="136">
        <f t="shared" si="10"/>
        <v>2588763</v>
      </c>
      <c r="H87" s="137">
        <f>[1]BYDEPT!BD87</f>
        <v>1595172</v>
      </c>
      <c r="I87" s="138">
        <f t="shared" si="7"/>
        <v>0.61619082163952432</v>
      </c>
      <c r="J87" s="137">
        <f t="shared" si="11"/>
        <v>993591</v>
      </c>
      <c r="L87" s="137"/>
    </row>
    <row r="88" spans="1:12" ht="16.5" customHeight="1">
      <c r="A88" s="145" t="s">
        <v>126</v>
      </c>
      <c r="B88" s="20"/>
      <c r="C88" s="20"/>
      <c r="D88" s="134"/>
      <c r="E88" s="135">
        <f>[1]BYDEPT!F88</f>
        <v>191602</v>
      </c>
      <c r="F88" s="135">
        <f>[1]BYDEPT!AE88</f>
        <v>0</v>
      </c>
      <c r="G88" s="136">
        <f t="shared" si="10"/>
        <v>191602</v>
      </c>
      <c r="H88" s="137">
        <f>[1]BYDEPT!BD88</f>
        <v>191602</v>
      </c>
      <c r="I88" s="138">
        <f t="shared" si="7"/>
        <v>1</v>
      </c>
      <c r="J88" s="137">
        <f t="shared" si="11"/>
        <v>0</v>
      </c>
      <c r="L88" s="137"/>
    </row>
    <row r="89" spans="1:12" ht="16.5" customHeight="1">
      <c r="A89" s="145" t="s">
        <v>127</v>
      </c>
      <c r="B89" s="20"/>
      <c r="C89" s="20"/>
      <c r="D89" s="134"/>
      <c r="E89" s="135">
        <f>[1]BYDEPT!F89</f>
        <v>199493</v>
      </c>
      <c r="F89" s="135">
        <f>[1]BYDEPT!AE89</f>
        <v>0</v>
      </c>
      <c r="G89" s="136">
        <f t="shared" si="10"/>
        <v>199493</v>
      </c>
      <c r="H89" s="137">
        <f>[1]BYDEPT!BD89</f>
        <v>197992</v>
      </c>
      <c r="I89" s="138">
        <f t="shared" si="7"/>
        <v>0.9924759264736106</v>
      </c>
      <c r="J89" s="137">
        <f t="shared" si="11"/>
        <v>1501</v>
      </c>
      <c r="L89" s="137"/>
    </row>
    <row r="90" spans="1:12" ht="16.5" customHeight="1">
      <c r="A90" s="145" t="s">
        <v>128</v>
      </c>
      <c r="B90" s="20"/>
      <c r="C90" s="20"/>
      <c r="D90" s="134"/>
      <c r="E90" s="135">
        <f>[1]BYDEPT!F90</f>
        <v>168148</v>
      </c>
      <c r="F90" s="135">
        <f>[1]BYDEPT!AE90</f>
        <v>0</v>
      </c>
      <c r="G90" s="136">
        <f t="shared" si="10"/>
        <v>168148</v>
      </c>
      <c r="H90" s="137">
        <f>[1]BYDEPT!BD90</f>
        <v>167739</v>
      </c>
      <c r="I90" s="138">
        <f t="shared" si="7"/>
        <v>0.9975676190023075</v>
      </c>
      <c r="J90" s="137">
        <f t="shared" si="11"/>
        <v>409</v>
      </c>
      <c r="L90" s="137"/>
    </row>
    <row r="91" spans="1:12" ht="16.5" customHeight="1">
      <c r="A91" s="145" t="s">
        <v>129</v>
      </c>
      <c r="B91" s="20"/>
      <c r="C91" s="20"/>
      <c r="D91" s="134"/>
      <c r="E91" s="135">
        <f>[1]BYDEPT!F91</f>
        <v>81247</v>
      </c>
      <c r="F91" s="135">
        <f>[1]BYDEPT!AE91</f>
        <v>0</v>
      </c>
      <c r="G91" s="136">
        <f t="shared" si="10"/>
        <v>81247</v>
      </c>
      <c r="H91" s="137">
        <f>[1]BYDEPT!BD91</f>
        <v>80976</v>
      </c>
      <c r="I91" s="138">
        <f t="shared" si="7"/>
        <v>0.99666449222740527</v>
      </c>
      <c r="J91" s="137">
        <f t="shared" si="11"/>
        <v>271</v>
      </c>
      <c r="L91" s="137"/>
    </row>
    <row r="92" spans="1:12" ht="16.5" customHeight="1">
      <c r="A92" s="145" t="s">
        <v>130</v>
      </c>
      <c r="B92" s="20"/>
      <c r="C92" s="20"/>
      <c r="D92" s="134"/>
      <c r="E92" s="135">
        <f>[1]BYDEPT!F92</f>
        <v>574775</v>
      </c>
      <c r="F92" s="135">
        <f>[1]BYDEPT!AE92</f>
        <v>0</v>
      </c>
      <c r="G92" s="136">
        <f t="shared" si="10"/>
        <v>574775</v>
      </c>
      <c r="H92" s="137">
        <f>[1]BYDEPT!BD92</f>
        <v>544864</v>
      </c>
      <c r="I92" s="138">
        <f t="shared" si="7"/>
        <v>0.94796050628506812</v>
      </c>
      <c r="J92" s="137">
        <f t="shared" si="11"/>
        <v>29911</v>
      </c>
      <c r="L92" s="137"/>
    </row>
    <row r="93" spans="1:12" ht="16.5" customHeight="1">
      <c r="A93" s="145" t="s">
        <v>131</v>
      </c>
      <c r="B93" s="20"/>
      <c r="C93" s="20"/>
      <c r="D93" s="134"/>
      <c r="E93" s="135">
        <f>SUM(E94:E95)</f>
        <v>7560385</v>
      </c>
      <c r="F93" s="135">
        <f>SUM(F94:F95)</f>
        <v>0</v>
      </c>
      <c r="G93" s="136">
        <f>SUM(G94:G95)</f>
        <v>7560385</v>
      </c>
      <c r="H93" s="137">
        <f>SUM(H94:H95)</f>
        <v>6745148</v>
      </c>
      <c r="I93" s="138">
        <f t="shared" si="7"/>
        <v>0.89216990933662765</v>
      </c>
      <c r="J93" s="137">
        <f>SUM(J94:J95)</f>
        <v>815237</v>
      </c>
      <c r="L93" s="137"/>
    </row>
    <row r="94" spans="1:12" ht="16.5" hidden="1" customHeight="1">
      <c r="A94" s="145" t="s">
        <v>132</v>
      </c>
      <c r="B94" s="20"/>
      <c r="C94" s="20"/>
      <c r="D94" s="134"/>
      <c r="E94" s="135">
        <f>[1]BYDEPT!F94</f>
        <v>4773284</v>
      </c>
      <c r="F94" s="135">
        <f>[1]BYDEPT!AE94</f>
        <v>0</v>
      </c>
      <c r="G94" s="136">
        <f>E94+F94</f>
        <v>4773284</v>
      </c>
      <c r="H94" s="137">
        <f>[1]BYDEPT!BD94</f>
        <v>4087663</v>
      </c>
      <c r="I94" s="138">
        <f t="shared" si="7"/>
        <v>0.85636283112423228</v>
      </c>
      <c r="J94" s="137">
        <f>G94-H94</f>
        <v>685621</v>
      </c>
      <c r="L94" s="137"/>
    </row>
    <row r="95" spans="1:12" ht="16.5" hidden="1" customHeight="1">
      <c r="A95" s="145" t="s">
        <v>133</v>
      </c>
      <c r="B95" s="20"/>
      <c r="C95" s="20"/>
      <c r="D95" s="134"/>
      <c r="E95" s="135">
        <f>[1]BYDEPT!F95</f>
        <v>2787101</v>
      </c>
      <c r="F95" s="135">
        <f>[1]BYDEPT!AE95</f>
        <v>0</v>
      </c>
      <c r="G95" s="136">
        <f>E95+F95</f>
        <v>2787101</v>
      </c>
      <c r="H95" s="137">
        <f>[1]BYDEPT!BD95</f>
        <v>2657485</v>
      </c>
      <c r="I95" s="138">
        <f t="shared" si="7"/>
        <v>0.95349432977132875</v>
      </c>
      <c r="J95" s="137">
        <f>G95-H95</f>
        <v>129616</v>
      </c>
      <c r="L95" s="137"/>
    </row>
    <row r="96" spans="1:12" ht="5.25" customHeight="1">
      <c r="A96" s="133"/>
      <c r="B96" s="20"/>
      <c r="C96" s="20"/>
      <c r="D96" s="134"/>
      <c r="E96" s="135"/>
      <c r="F96" s="135"/>
      <c r="G96" s="136"/>
      <c r="H96" s="137"/>
      <c r="I96" s="138"/>
      <c r="J96" s="137"/>
      <c r="L96" s="137"/>
    </row>
    <row r="97" spans="1:12" ht="16.5" customHeight="1">
      <c r="A97" s="146" t="s">
        <v>134</v>
      </c>
      <c r="B97" s="11"/>
      <c r="C97" s="11"/>
      <c r="D97" s="147"/>
      <c r="E97" s="148">
        <f>E98+E99+SUM(E106:E109)</f>
        <v>491470714</v>
      </c>
      <c r="F97" s="149">
        <f>F98+F99+SUM(F106:F109)</f>
        <v>0</v>
      </c>
      <c r="G97" s="150">
        <f>G98+G99+SUM(G106:G109)</f>
        <v>491470714</v>
      </c>
      <c r="H97" s="151">
        <f>H98+H99+SUM(H106:H109)</f>
        <v>91483217</v>
      </c>
      <c r="I97" s="152">
        <f t="shared" ref="I97:I104" si="12">H97/G97</f>
        <v>0.18614174638287806</v>
      </c>
      <c r="J97" s="151">
        <f>J98+J99+SUM(J106:J109)</f>
        <v>399987497</v>
      </c>
      <c r="L97" s="151"/>
    </row>
    <row r="98" spans="1:12" ht="16.5" customHeight="1">
      <c r="A98" s="153" t="s">
        <v>135</v>
      </c>
      <c r="B98" s="154"/>
      <c r="C98" s="65"/>
      <c r="D98" s="155"/>
      <c r="E98" s="135">
        <f>[1]BYDEPT!F98</f>
        <v>178768208</v>
      </c>
      <c r="F98" s="135">
        <f>[1]BYDEPT!AE98</f>
        <v>0</v>
      </c>
      <c r="G98" s="136">
        <f>E98+F98</f>
        <v>178768208</v>
      </c>
      <c r="H98" s="137">
        <f>[1]BYDEPT!BD98</f>
        <v>28560278</v>
      </c>
      <c r="I98" s="138">
        <f t="shared" si="12"/>
        <v>0.15976150524482519</v>
      </c>
      <c r="J98" s="137">
        <f>G98-H98</f>
        <v>150207930</v>
      </c>
      <c r="L98" s="137"/>
    </row>
    <row r="99" spans="1:12" ht="16.5" customHeight="1">
      <c r="A99" s="153" t="s">
        <v>137</v>
      </c>
      <c r="B99" s="154"/>
      <c r="C99" s="65"/>
      <c r="D99" s="155"/>
      <c r="E99" s="140">
        <f>SUM(E100:E104)</f>
        <v>58401396</v>
      </c>
      <c r="F99" s="140">
        <f>SUM(F100:F104)</f>
        <v>0</v>
      </c>
      <c r="G99" s="141">
        <f>SUM(G100:G104)</f>
        <v>58401396</v>
      </c>
      <c r="H99" s="142">
        <f>SUM(H100:H104)</f>
        <v>3850030</v>
      </c>
      <c r="I99" s="143">
        <f t="shared" si="12"/>
        <v>6.5923595388028056E-2</v>
      </c>
      <c r="J99" s="142">
        <f>SUM(J100:J104)</f>
        <v>54551366</v>
      </c>
      <c r="L99" s="142"/>
    </row>
    <row r="100" spans="1:12" ht="16.5" customHeight="1">
      <c r="A100" s="156" t="s">
        <v>139</v>
      </c>
      <c r="B100" s="157"/>
      <c r="C100" s="158"/>
      <c r="D100" s="159"/>
      <c r="E100" s="135">
        <f>[1]BYDEPT!F100</f>
        <v>3553935</v>
      </c>
      <c r="F100" s="135">
        <f>[1]BYDEPT!AE100</f>
        <v>0</v>
      </c>
      <c r="G100" s="136">
        <f>E100+F100</f>
        <v>3553935</v>
      </c>
      <c r="H100" s="137">
        <f>[1]BYDEPT!BD100</f>
        <v>3335185</v>
      </c>
      <c r="I100" s="138">
        <f t="shared" si="12"/>
        <v>0.93844850848425754</v>
      </c>
      <c r="J100" s="137">
        <f>G100-H100</f>
        <v>218750</v>
      </c>
      <c r="L100" s="137"/>
    </row>
    <row r="101" spans="1:12" ht="16.5" customHeight="1">
      <c r="A101" s="156" t="s">
        <v>141</v>
      </c>
      <c r="B101" s="157"/>
      <c r="C101" s="158"/>
      <c r="D101" s="159"/>
      <c r="E101" s="135">
        <f>[1]BYDEPT!F101</f>
        <v>23112229</v>
      </c>
      <c r="F101" s="135">
        <f>[1]BYDEPT!AE101</f>
        <v>0</v>
      </c>
      <c r="G101" s="136">
        <f>E101+F101</f>
        <v>23112229</v>
      </c>
      <c r="H101" s="137">
        <f>[1]BYDEPT!BD101</f>
        <v>73059</v>
      </c>
      <c r="I101" s="138">
        <f t="shared" si="12"/>
        <v>3.1610538299875791E-3</v>
      </c>
      <c r="J101" s="137">
        <f>G101-H101</f>
        <v>23039170</v>
      </c>
      <c r="L101" s="137"/>
    </row>
    <row r="102" spans="1:12" ht="16.5" customHeight="1">
      <c r="A102" s="156" t="s">
        <v>143</v>
      </c>
      <c r="B102" s="157"/>
      <c r="C102" s="158"/>
      <c r="D102" s="159"/>
      <c r="E102" s="135">
        <f>[1]BYDEPT!F102</f>
        <v>50000</v>
      </c>
      <c r="F102" s="135">
        <f>[1]BYDEPT!AE102</f>
        <v>0</v>
      </c>
      <c r="G102" s="136">
        <f>E102+F102</f>
        <v>50000</v>
      </c>
      <c r="H102" s="137">
        <f>[1]BYDEPT!BD102</f>
        <v>7022</v>
      </c>
      <c r="I102" s="138">
        <f t="shared" si="12"/>
        <v>0.14044000000000001</v>
      </c>
      <c r="J102" s="137">
        <f>G102-H102</f>
        <v>42978</v>
      </c>
      <c r="L102" s="137"/>
    </row>
    <row r="103" spans="1:12" ht="15.75" customHeight="1">
      <c r="A103" s="156" t="s">
        <v>145</v>
      </c>
      <c r="B103" s="157"/>
      <c r="C103" s="158"/>
      <c r="D103" s="159"/>
      <c r="E103" s="135">
        <f>[1]BYDEPT!F103</f>
        <v>31435232</v>
      </c>
      <c r="F103" s="135">
        <f>[1]BYDEPT!AE103</f>
        <v>0</v>
      </c>
      <c r="G103" s="136">
        <f>E103+F103</f>
        <v>31435232</v>
      </c>
      <c r="H103" s="137">
        <f>[1]BYDEPT!BD103</f>
        <v>434764</v>
      </c>
      <c r="I103" s="138">
        <f t="shared" si="12"/>
        <v>1.3830468946435642E-2</v>
      </c>
      <c r="J103" s="137">
        <f>G103-H103</f>
        <v>31000468</v>
      </c>
      <c r="L103" s="137"/>
    </row>
    <row r="104" spans="1:12" ht="16.5" customHeight="1">
      <c r="A104" s="156" t="s">
        <v>147</v>
      </c>
      <c r="B104" s="157"/>
      <c r="C104" s="158"/>
      <c r="D104" s="159"/>
      <c r="E104" s="135">
        <f>[1]BYDEPT!F104</f>
        <v>250000</v>
      </c>
      <c r="F104" s="135">
        <f>[1]BYDEPT!AE104</f>
        <v>0</v>
      </c>
      <c r="G104" s="136">
        <f>E104+F104</f>
        <v>250000</v>
      </c>
      <c r="H104" s="137">
        <f>[1]BYDEPT!BD104</f>
        <v>0</v>
      </c>
      <c r="I104" s="138">
        <f t="shared" si="12"/>
        <v>0</v>
      </c>
      <c r="J104" s="137">
        <f>G104-H104</f>
        <v>250000</v>
      </c>
      <c r="L104" s="137"/>
    </row>
    <row r="105" spans="1:12" ht="14.25" hidden="1" customHeight="1">
      <c r="A105" s="133"/>
      <c r="B105" s="20"/>
      <c r="C105" s="20"/>
      <c r="D105" s="134"/>
      <c r="E105" s="135"/>
      <c r="F105" s="85"/>
      <c r="G105" s="136"/>
      <c r="H105" s="160"/>
      <c r="I105" s="161"/>
      <c r="J105" s="160"/>
      <c r="L105" s="160"/>
    </row>
    <row r="106" spans="1:12" ht="16.5" customHeight="1">
      <c r="A106" s="162" t="s">
        <v>149</v>
      </c>
      <c r="B106" s="65"/>
      <c r="C106" s="65"/>
      <c r="D106" s="155"/>
      <c r="E106" s="135">
        <f>[1]BYDEPT!F106</f>
        <v>13000000</v>
      </c>
      <c r="F106" s="135">
        <f>[1]BYDEPT!AE106</f>
        <v>0</v>
      </c>
      <c r="G106" s="136">
        <f>E106+F106</f>
        <v>13000000</v>
      </c>
      <c r="H106" s="137">
        <f>[1]BYDEPT!BD106</f>
        <v>150000</v>
      </c>
      <c r="I106" s="138">
        <f>H106/G106</f>
        <v>1.1538461538461539E-2</v>
      </c>
      <c r="J106" s="137">
        <f>G106-H106</f>
        <v>12850000</v>
      </c>
      <c r="K106" s="144"/>
      <c r="L106" s="137"/>
    </row>
    <row r="107" spans="1:12" ht="16.5" customHeight="1">
      <c r="A107" s="153" t="s">
        <v>151</v>
      </c>
      <c r="B107" s="154"/>
      <c r="C107" s="65"/>
      <c r="D107" s="155"/>
      <c r="E107" s="135">
        <f>[1]BYDEPT!F107</f>
        <v>99446295</v>
      </c>
      <c r="F107" s="135">
        <f>[1]BYDEPT!AE107</f>
        <v>0</v>
      </c>
      <c r="G107" s="136">
        <f>E107+F107</f>
        <v>99446295</v>
      </c>
      <c r="H107" s="137">
        <f>[1]BYDEPT!BD107</f>
        <v>37341416</v>
      </c>
      <c r="I107" s="138">
        <f>H107/G107</f>
        <v>0.37549328509423102</v>
      </c>
      <c r="J107" s="137">
        <f>G107-H107</f>
        <v>62104879</v>
      </c>
      <c r="K107" s="144"/>
      <c r="L107" s="137"/>
    </row>
    <row r="108" spans="1:12" ht="16.5" customHeight="1">
      <c r="A108" s="162" t="s">
        <v>153</v>
      </c>
      <c r="B108" s="65"/>
      <c r="C108" s="65"/>
      <c r="D108" s="155"/>
      <c r="E108" s="135">
        <f>[1]BYDEPT!F108</f>
        <v>19600000</v>
      </c>
      <c r="F108" s="135">
        <f>[1]BYDEPT!AE108</f>
        <v>0</v>
      </c>
      <c r="G108" s="136">
        <f>E108+F108</f>
        <v>19600000</v>
      </c>
      <c r="H108" s="137">
        <f>[1]BYDEPT!BD108</f>
        <v>78990</v>
      </c>
      <c r="I108" s="138">
        <f>H108/G108</f>
        <v>4.0301020408163267E-3</v>
      </c>
      <c r="J108" s="137">
        <f>G108-H108</f>
        <v>19521010</v>
      </c>
      <c r="L108" s="137"/>
    </row>
    <row r="109" spans="1:12" ht="16.5" customHeight="1">
      <c r="A109" s="153" t="s">
        <v>155</v>
      </c>
      <c r="B109" s="154"/>
      <c r="C109" s="65"/>
      <c r="D109" s="155"/>
      <c r="E109" s="135">
        <f>[1]BYDEPT!F109</f>
        <v>122254815</v>
      </c>
      <c r="F109" s="135">
        <f>[1]BYDEPT!AE109</f>
        <v>0</v>
      </c>
      <c r="G109" s="136">
        <f>E109+F109</f>
        <v>122254815</v>
      </c>
      <c r="H109" s="137">
        <f>[1]BYDEPT!BD109</f>
        <v>21502503</v>
      </c>
      <c r="I109" s="138">
        <f>H109/G109</f>
        <v>0.1758826676887941</v>
      </c>
      <c r="J109" s="137">
        <f>G109-H109</f>
        <v>100752312</v>
      </c>
      <c r="L109" s="137"/>
    </row>
    <row r="110" spans="1:12" ht="9" customHeight="1">
      <c r="A110" s="163"/>
      <c r="B110" s="4"/>
      <c r="C110" s="34"/>
      <c r="D110" s="40"/>
      <c r="E110" s="164"/>
      <c r="F110" s="164"/>
      <c r="G110" s="165"/>
      <c r="H110" s="166"/>
      <c r="I110" s="161"/>
      <c r="J110" s="166"/>
      <c r="L110" s="166"/>
    </row>
    <row r="111" spans="1:12" ht="16.5" customHeight="1">
      <c r="A111" s="146" t="s">
        <v>157</v>
      </c>
      <c r="B111" s="11"/>
      <c r="C111" s="11"/>
      <c r="D111" s="147"/>
      <c r="E111" s="35">
        <f>SUM(E112:E116)+SUM(E119:E121)</f>
        <v>980812450</v>
      </c>
      <c r="F111" s="35">
        <f>SUM(F112:F116)+SUM(F119:F121)</f>
        <v>0</v>
      </c>
      <c r="G111" s="167">
        <f>SUM(G112:G116)+SUM(G119:G121)</f>
        <v>980812450</v>
      </c>
      <c r="H111" s="168">
        <f>SUM(H112:H116)+SUM(H119:H121)</f>
        <v>925031444</v>
      </c>
      <c r="I111" s="169">
        <f t="shared" ref="I111:I121" si="13">H111/G111</f>
        <v>0.94312775495457868</v>
      </c>
      <c r="J111" s="168">
        <f>SUM(J112:J116)+SUM(J119:J121)</f>
        <v>55781006</v>
      </c>
      <c r="L111" s="168"/>
    </row>
    <row r="112" spans="1:12" ht="16.5" customHeight="1">
      <c r="A112" s="84" t="s">
        <v>158</v>
      </c>
      <c r="B112" s="27"/>
      <c r="C112" s="41"/>
      <c r="D112" s="55"/>
      <c r="E112" s="135">
        <f>[1]BYDEPT!F112</f>
        <v>42626684</v>
      </c>
      <c r="F112" s="135">
        <f>[1]BYDEPT!AE112</f>
        <v>0</v>
      </c>
      <c r="G112" s="136">
        <f>E112+F112</f>
        <v>42626684</v>
      </c>
      <c r="H112" s="137">
        <f>[1]BYDEPT!BD112</f>
        <v>42080136</v>
      </c>
      <c r="I112" s="138">
        <f t="shared" si="13"/>
        <v>0.98717826608328252</v>
      </c>
      <c r="J112" s="137">
        <f>G112-H112</f>
        <v>546548</v>
      </c>
      <c r="L112" s="137"/>
    </row>
    <row r="113" spans="1:15" ht="16.5" customHeight="1">
      <c r="A113" s="170" t="s">
        <v>159</v>
      </c>
      <c r="B113" s="20"/>
      <c r="C113" s="20"/>
      <c r="D113" s="134"/>
      <c r="E113" s="135">
        <f>[1]BYDEPT!F113</f>
        <v>522748165</v>
      </c>
      <c r="F113" s="135">
        <f>[1]BYDEPT!AE113</f>
        <v>0</v>
      </c>
      <c r="G113" s="136">
        <f>E113+F113</f>
        <v>522748165</v>
      </c>
      <c r="H113" s="137">
        <f>[1]BYDEPT!BD113</f>
        <v>522748165</v>
      </c>
      <c r="I113" s="138">
        <f t="shared" si="13"/>
        <v>1</v>
      </c>
      <c r="J113" s="137">
        <f>G113-H113</f>
        <v>0</v>
      </c>
      <c r="L113" s="137"/>
    </row>
    <row r="114" spans="1:15" ht="16.5" customHeight="1">
      <c r="A114" s="41" t="s">
        <v>161</v>
      </c>
      <c r="B114" s="41"/>
      <c r="C114" s="41"/>
      <c r="D114" s="55"/>
      <c r="E114" s="135">
        <f>[1]BYDEPT!F114</f>
        <v>480</v>
      </c>
      <c r="F114" s="135">
        <f>[1]BYDEPT!AE114</f>
        <v>0</v>
      </c>
      <c r="G114" s="136">
        <f>E114+F114</f>
        <v>480</v>
      </c>
      <c r="H114" s="137">
        <f>[1]BYDEPT!BD114</f>
        <v>0</v>
      </c>
      <c r="I114" s="138">
        <f t="shared" si="13"/>
        <v>0</v>
      </c>
      <c r="J114" s="137">
        <f>G114-H114</f>
        <v>480</v>
      </c>
      <c r="L114" s="137"/>
    </row>
    <row r="115" spans="1:15" ht="16.5" hidden="1" customHeight="1">
      <c r="A115" s="171" t="s">
        <v>162</v>
      </c>
      <c r="B115" s="67"/>
      <c r="C115" s="41"/>
      <c r="D115" s="55"/>
      <c r="E115" s="135">
        <f>[1]BYDEPT!F115</f>
        <v>0</v>
      </c>
      <c r="F115" s="135">
        <f>[1]BYDEPT!AE115</f>
        <v>0</v>
      </c>
      <c r="G115" s="136">
        <f>E115+F115</f>
        <v>0</v>
      </c>
      <c r="H115" s="137">
        <f>[1]BYDEPT!BD115</f>
        <v>0</v>
      </c>
      <c r="I115" s="138"/>
      <c r="J115" s="137">
        <f>G115-H115</f>
        <v>0</v>
      </c>
      <c r="L115" s="137"/>
    </row>
    <row r="116" spans="1:15" ht="16.5" customHeight="1">
      <c r="A116" s="84" t="s">
        <v>163</v>
      </c>
      <c r="B116" s="55"/>
      <c r="C116" s="27"/>
      <c r="D116" s="55"/>
      <c r="E116" s="51">
        <f>SUM(E117:E118)</f>
        <v>25127121</v>
      </c>
      <c r="F116" s="51">
        <f>SUM(F117:F118)</f>
        <v>0</v>
      </c>
      <c r="G116" s="172">
        <f>SUM(G117:G118)</f>
        <v>25127121</v>
      </c>
      <c r="H116" s="173">
        <f>SUM(H117:H118)</f>
        <v>4389631</v>
      </c>
      <c r="I116" s="143">
        <f t="shared" si="13"/>
        <v>0.17469693404190637</v>
      </c>
      <c r="J116" s="173">
        <f>SUM(J117:J118)</f>
        <v>20737490</v>
      </c>
      <c r="L116" s="173"/>
    </row>
    <row r="117" spans="1:15" ht="16.5" customHeight="1">
      <c r="A117" s="84" t="s">
        <v>165</v>
      </c>
      <c r="B117" s="55"/>
      <c r="C117" s="27"/>
      <c r="D117" s="55"/>
      <c r="E117" s="135">
        <f>[1]BYDEPT!F117</f>
        <v>13090992</v>
      </c>
      <c r="F117" s="135">
        <f>[1]BYDEPT!AE117</f>
        <v>0</v>
      </c>
      <c r="G117" s="136">
        <f>E117+F117</f>
        <v>13090992</v>
      </c>
      <c r="H117" s="137">
        <f>[1]BYDEPT!BD117</f>
        <v>20040</v>
      </c>
      <c r="I117" s="138">
        <f t="shared" si="13"/>
        <v>1.5308236381169585E-3</v>
      </c>
      <c r="J117" s="137">
        <f>G117-H117</f>
        <v>13070952</v>
      </c>
      <c r="L117" s="137"/>
    </row>
    <row r="118" spans="1:15" ht="16.5" customHeight="1">
      <c r="A118" s="84" t="s">
        <v>167</v>
      </c>
      <c r="B118" s="55"/>
      <c r="C118" s="27"/>
      <c r="D118" s="55"/>
      <c r="E118" s="135">
        <f>[1]BYDEPT!F118</f>
        <v>12036129</v>
      </c>
      <c r="F118" s="135">
        <f>[1]BYDEPT!AE118</f>
        <v>0</v>
      </c>
      <c r="G118" s="136">
        <f>E118+F118</f>
        <v>12036129</v>
      </c>
      <c r="H118" s="137">
        <f>[1]BYDEPT!BD118</f>
        <v>4369591</v>
      </c>
      <c r="I118" s="138">
        <f t="shared" si="13"/>
        <v>0.36303956197212578</v>
      </c>
      <c r="J118" s="137">
        <f>G118-H118</f>
        <v>7666538</v>
      </c>
      <c r="L118" s="137"/>
    </row>
    <row r="119" spans="1:15" ht="15.75" customHeight="1">
      <c r="A119" s="174" t="s">
        <v>169</v>
      </c>
      <c r="B119" s="41"/>
      <c r="C119" s="41"/>
      <c r="D119" s="55"/>
      <c r="E119" s="135">
        <f>[1]BYDEPT!F119</f>
        <v>16800000</v>
      </c>
      <c r="F119" s="135">
        <f>[1]BYDEPT!AE119</f>
        <v>0</v>
      </c>
      <c r="G119" s="136">
        <f>E119+F119</f>
        <v>16800000</v>
      </c>
      <c r="H119" s="137">
        <f>[1]BYDEPT!BD119</f>
        <v>0</v>
      </c>
      <c r="I119" s="138">
        <f t="shared" si="13"/>
        <v>0</v>
      </c>
      <c r="J119" s="137">
        <f>G119-H119</f>
        <v>16800000</v>
      </c>
      <c r="L119" s="137"/>
    </row>
    <row r="120" spans="1:15" ht="16.5" customHeight="1">
      <c r="A120" s="174" t="s">
        <v>170</v>
      </c>
      <c r="B120" s="41"/>
      <c r="C120" s="41"/>
      <c r="D120" s="55"/>
      <c r="E120" s="135">
        <f>[1]BYDEPT!F120</f>
        <v>354010000</v>
      </c>
      <c r="F120" s="135">
        <f>[1]BYDEPT!AE120</f>
        <v>0</v>
      </c>
      <c r="G120" s="136">
        <f>E120+F120</f>
        <v>354010000</v>
      </c>
      <c r="H120" s="137">
        <f>[1]BYDEPT!BD120</f>
        <v>354010000</v>
      </c>
      <c r="I120" s="138">
        <f t="shared" si="13"/>
        <v>1</v>
      </c>
      <c r="J120" s="137">
        <f>G120-H120</f>
        <v>0</v>
      </c>
      <c r="L120" s="137"/>
    </row>
    <row r="121" spans="1:15" ht="16.5" customHeight="1">
      <c r="A121" s="160" t="s">
        <v>171</v>
      </c>
      <c r="B121" s="134"/>
      <c r="C121" s="47"/>
      <c r="D121" s="134"/>
      <c r="E121" s="135">
        <f>[1]BYDEPT!F121</f>
        <v>19500000</v>
      </c>
      <c r="F121" s="135">
        <f>[1]BYDEPT!AE121</f>
        <v>0</v>
      </c>
      <c r="G121" s="136">
        <f>E121+F121</f>
        <v>19500000</v>
      </c>
      <c r="H121" s="137">
        <f>[1]BYDEPT!BD121</f>
        <v>1803512</v>
      </c>
      <c r="I121" s="138">
        <f t="shared" si="13"/>
        <v>9.2487794871794871E-2</v>
      </c>
      <c r="J121" s="137">
        <f>G121-H121</f>
        <v>17696488</v>
      </c>
      <c r="L121" s="137"/>
    </row>
    <row r="122" spans="1:15" ht="8.25" customHeight="1">
      <c r="A122" s="28"/>
      <c r="B122" s="28"/>
      <c r="C122" s="28"/>
      <c r="D122" s="175"/>
      <c r="E122" s="135"/>
      <c r="F122" s="135"/>
      <c r="G122" s="136"/>
      <c r="H122" s="137"/>
      <c r="I122" s="138"/>
      <c r="J122" s="137"/>
      <c r="L122" s="137"/>
    </row>
    <row r="123" spans="1:15" ht="15.95" customHeight="1">
      <c r="A123" s="146" t="s">
        <v>173</v>
      </c>
      <c r="B123" s="11"/>
      <c r="C123" s="11"/>
      <c r="D123" s="147"/>
      <c r="E123" s="176">
        <f>E111+E7</f>
        <v>3767000000</v>
      </c>
      <c r="F123" s="176">
        <f>F111+F7</f>
        <v>0</v>
      </c>
      <c r="G123" s="177">
        <f>G111+G7</f>
        <v>3767000000</v>
      </c>
      <c r="H123" s="178">
        <f>H111+H7</f>
        <v>3035450321</v>
      </c>
      <c r="I123" s="179">
        <f>H123/G123</f>
        <v>0.80580045686222457</v>
      </c>
      <c r="J123" s="178">
        <f>J111+J7</f>
        <v>731549679</v>
      </c>
      <c r="L123" s="168"/>
    </row>
    <row r="124" spans="1:15" s="131" customFormat="1" ht="5.25" customHeight="1">
      <c r="A124" s="146"/>
      <c r="B124" s="11"/>
      <c r="C124" s="11"/>
      <c r="D124" s="147"/>
      <c r="E124" s="74"/>
      <c r="F124" s="74"/>
      <c r="G124" s="180"/>
      <c r="H124" s="181"/>
      <c r="I124" s="182"/>
      <c r="J124" s="181"/>
      <c r="L124" s="181"/>
      <c r="M124" s="61"/>
      <c r="N124" s="61"/>
      <c r="O124" s="61"/>
    </row>
    <row r="125" spans="1:15" s="131" customFormat="1" ht="16.5" customHeight="1">
      <c r="A125" s="146" t="s">
        <v>174</v>
      </c>
      <c r="B125" s="11"/>
      <c r="C125" s="11"/>
      <c r="D125" s="147"/>
      <c r="E125" s="176">
        <f>E126+E230+E232</f>
        <v>0</v>
      </c>
      <c r="F125" s="183">
        <f>F126+F230+F232</f>
        <v>0</v>
      </c>
      <c r="G125" s="177">
        <f>G126+G230+G232</f>
        <v>0</v>
      </c>
      <c r="H125" s="178">
        <f>H126+H230+H232</f>
        <v>127413</v>
      </c>
      <c r="I125" s="179"/>
      <c r="J125" s="178">
        <f>J126+J230+J232</f>
        <v>-127413</v>
      </c>
      <c r="K125" s="132"/>
      <c r="L125" s="168"/>
      <c r="M125" s="61"/>
      <c r="N125" s="61"/>
      <c r="O125" s="61"/>
    </row>
    <row r="126" spans="1:15" s="131" customFormat="1" ht="29.25" customHeight="1">
      <c r="A126" s="184" t="s">
        <v>175</v>
      </c>
      <c r="B126" s="185">
        <f>B127+B216</f>
        <v>4834884</v>
      </c>
      <c r="C126" s="185">
        <f t="shared" ref="C126:H126" si="14">C127+C216</f>
        <v>0</v>
      </c>
      <c r="D126" s="186">
        <f t="shared" si="14"/>
        <v>4834884</v>
      </c>
      <c r="E126" s="35">
        <f t="shared" si="14"/>
        <v>0</v>
      </c>
      <c r="F126" s="37">
        <f t="shared" si="14"/>
        <v>0</v>
      </c>
      <c r="G126" s="167">
        <f t="shared" si="14"/>
        <v>0</v>
      </c>
      <c r="H126" s="168">
        <f t="shared" si="14"/>
        <v>42746</v>
      </c>
      <c r="I126" s="169"/>
      <c r="J126" s="168">
        <f>J127+J216</f>
        <v>-42746</v>
      </c>
      <c r="K126" s="132">
        <f>K127+K216</f>
        <v>0</v>
      </c>
      <c r="L126" s="168">
        <f>L127+L216</f>
        <v>4792138</v>
      </c>
      <c r="M126" s="61"/>
      <c r="N126" s="61"/>
      <c r="O126" s="61"/>
    </row>
    <row r="127" spans="1:15" s="131" customFormat="1" ht="16.5" customHeight="1">
      <c r="A127" s="187" t="s">
        <v>176</v>
      </c>
      <c r="B127" s="127">
        <f t="shared" ref="B127:H127" si="15">SUM(B128:B134)+SUM(B137:B142)+SUM(B146:B148)+SUM(B151:B152)+SUM(B155:B171)</f>
        <v>4834884</v>
      </c>
      <c r="C127" s="188">
        <f t="shared" si="15"/>
        <v>0</v>
      </c>
      <c r="D127" s="189">
        <f t="shared" si="15"/>
        <v>4834884</v>
      </c>
      <c r="E127" s="127">
        <f t="shared" si="15"/>
        <v>0</v>
      </c>
      <c r="F127" s="189">
        <f t="shared" si="15"/>
        <v>0</v>
      </c>
      <c r="G127" s="128">
        <f t="shared" si="15"/>
        <v>0</v>
      </c>
      <c r="H127" s="129">
        <f t="shared" si="15"/>
        <v>42746</v>
      </c>
      <c r="I127" s="190"/>
      <c r="J127" s="129">
        <f>SUM(J128:J134)+SUM(J137:J142)+SUM(J146:J148)+SUM(J151:J152)+SUM(J155:J171)</f>
        <v>-42746</v>
      </c>
      <c r="L127" s="129">
        <f>SUM(L128:L134)+SUM(L137:L142)+SUM(L146:L148)+SUM(L151:L152)+SUM(L155:L171)</f>
        <v>4792138</v>
      </c>
      <c r="M127" s="61"/>
      <c r="N127" s="61"/>
      <c r="O127" s="61"/>
    </row>
    <row r="128" spans="1:15" ht="18" hidden="1" customHeight="1">
      <c r="A128" s="162" t="s">
        <v>54</v>
      </c>
      <c r="B128" s="20"/>
      <c r="C128" s="20"/>
      <c r="D128" s="134">
        <f t="shared" ref="D128:D133" si="16">SUM(B128:C128)</f>
        <v>0</v>
      </c>
      <c r="E128" s="135"/>
      <c r="F128" s="191"/>
      <c r="G128" s="136">
        <f t="shared" ref="G128:G133" si="17">E128+F128</f>
        <v>0</v>
      </c>
      <c r="H128" s="137">
        <f>[1]BYDEPT!BD128</f>
        <v>0</v>
      </c>
      <c r="I128" s="192"/>
      <c r="J128" s="137">
        <f t="shared" ref="J128:J133" si="18">G128-H128</f>
        <v>0</v>
      </c>
      <c r="L128" s="137">
        <f>B128-H128</f>
        <v>0</v>
      </c>
    </row>
    <row r="129" spans="1:12" ht="16.5" hidden="1" customHeight="1">
      <c r="A129" s="162" t="s">
        <v>55</v>
      </c>
      <c r="B129" s="20"/>
      <c r="C129" s="20"/>
      <c r="D129" s="134">
        <f t="shared" si="16"/>
        <v>0</v>
      </c>
      <c r="E129" s="135"/>
      <c r="F129" s="191"/>
      <c r="G129" s="136">
        <f t="shared" si="17"/>
        <v>0</v>
      </c>
      <c r="H129" s="137">
        <f>[1]BYDEPT!BD129</f>
        <v>0</v>
      </c>
      <c r="I129" s="192"/>
      <c r="J129" s="137">
        <f t="shared" si="18"/>
        <v>0</v>
      </c>
      <c r="L129" s="137">
        <f>B129-H129</f>
        <v>0</v>
      </c>
    </row>
    <row r="130" spans="1:12" ht="17.25" hidden="1" customHeight="1">
      <c r="A130" s="162" t="s">
        <v>56</v>
      </c>
      <c r="B130" s="20"/>
      <c r="C130" s="20"/>
      <c r="D130" s="134">
        <f t="shared" si="16"/>
        <v>0</v>
      </c>
      <c r="E130" s="135"/>
      <c r="F130" s="191"/>
      <c r="G130" s="136">
        <f t="shared" si="17"/>
        <v>0</v>
      </c>
      <c r="H130" s="137">
        <f>[1]BYDEPT!BD130</f>
        <v>0</v>
      </c>
      <c r="I130" s="192"/>
      <c r="J130" s="137">
        <f t="shared" si="18"/>
        <v>0</v>
      </c>
      <c r="L130" s="137">
        <f>B130-H130</f>
        <v>0</v>
      </c>
    </row>
    <row r="131" spans="1:12" ht="16.5" hidden="1" customHeight="1">
      <c r="A131" s="162" t="s">
        <v>57</v>
      </c>
      <c r="B131" s="20"/>
      <c r="C131" s="193"/>
      <c r="D131" s="134">
        <f t="shared" si="16"/>
        <v>0</v>
      </c>
      <c r="E131" s="135"/>
      <c r="F131" s="191"/>
      <c r="G131" s="136">
        <f t="shared" si="17"/>
        <v>0</v>
      </c>
      <c r="H131" s="137">
        <f>[1]BYDEPT!BD131</f>
        <v>0</v>
      </c>
      <c r="I131" s="192"/>
      <c r="J131" s="137">
        <f t="shared" si="18"/>
        <v>0</v>
      </c>
      <c r="L131" s="137">
        <f>D131-H131</f>
        <v>0</v>
      </c>
    </row>
    <row r="132" spans="1:12" ht="15" hidden="1" customHeight="1">
      <c r="A132" s="162" t="s">
        <v>58</v>
      </c>
      <c r="B132" s="20"/>
      <c r="C132" s="193"/>
      <c r="D132" s="134">
        <f t="shared" si="16"/>
        <v>0</v>
      </c>
      <c r="E132" s="135"/>
      <c r="F132" s="191"/>
      <c r="G132" s="136">
        <f t="shared" si="17"/>
        <v>0</v>
      </c>
      <c r="H132" s="137">
        <f>[1]BYDEPT!BD132</f>
        <v>0</v>
      </c>
      <c r="I132" s="192"/>
      <c r="J132" s="137">
        <f t="shared" si="18"/>
        <v>0</v>
      </c>
      <c r="L132" s="137">
        <f>D132-H132</f>
        <v>0</v>
      </c>
    </row>
    <row r="133" spans="1:12" ht="16.5" hidden="1" customHeight="1">
      <c r="A133" s="162" t="s">
        <v>59</v>
      </c>
      <c r="B133" s="20"/>
      <c r="C133" s="193"/>
      <c r="D133" s="134">
        <f t="shared" si="16"/>
        <v>0</v>
      </c>
      <c r="E133" s="135"/>
      <c r="F133" s="191"/>
      <c r="G133" s="136">
        <f t="shared" si="17"/>
        <v>0</v>
      </c>
      <c r="H133" s="137">
        <f>[1]BYDEPT!BD133</f>
        <v>0</v>
      </c>
      <c r="I133" s="192"/>
      <c r="J133" s="137">
        <f t="shared" si="18"/>
        <v>0</v>
      </c>
      <c r="L133" s="137">
        <f>D133-H133</f>
        <v>0</v>
      </c>
    </row>
    <row r="134" spans="1:12" ht="15.75" hidden="1" customHeight="1">
      <c r="A134" s="162" t="s">
        <v>60</v>
      </c>
      <c r="B134" s="135"/>
      <c r="C134" s="194"/>
      <c r="D134" s="191"/>
      <c r="E134" s="135">
        <f t="shared" ref="E134:H134" si="19">SUM(E135:E136)</f>
        <v>0</v>
      </c>
      <c r="F134" s="191">
        <f t="shared" si="19"/>
        <v>0</v>
      </c>
      <c r="G134" s="136">
        <f t="shared" si="19"/>
        <v>0</v>
      </c>
      <c r="H134" s="137">
        <f t="shared" si="19"/>
        <v>0</v>
      </c>
      <c r="I134" s="192"/>
      <c r="J134" s="137">
        <f>SUM(J135:J136)</f>
        <v>0</v>
      </c>
      <c r="L134" s="137">
        <f>SUM(L135:L136)</f>
        <v>0</v>
      </c>
    </row>
    <row r="135" spans="1:12" ht="15.75" hidden="1" customHeight="1">
      <c r="A135" s="162" t="s">
        <v>61</v>
      </c>
      <c r="B135" s="20"/>
      <c r="C135" s="193"/>
      <c r="D135" s="134">
        <f t="shared" ref="D135:D141" si="20">SUM(B135:C135)</f>
        <v>0</v>
      </c>
      <c r="E135" s="135"/>
      <c r="F135" s="191"/>
      <c r="G135" s="136">
        <f t="shared" ref="G135:G141" si="21">E135+F135</f>
        <v>0</v>
      </c>
      <c r="H135" s="137">
        <f>[1]BYDEPT!BD135</f>
        <v>0</v>
      </c>
      <c r="I135" s="192"/>
      <c r="J135" s="137">
        <f t="shared" ref="J135:J141" si="22">G135-H135</f>
        <v>0</v>
      </c>
      <c r="L135" s="137">
        <f t="shared" ref="L135:L141" si="23">D135-H135</f>
        <v>0</v>
      </c>
    </row>
    <row r="136" spans="1:12" ht="16.5" hidden="1" customHeight="1">
      <c r="A136" s="162" t="s">
        <v>62</v>
      </c>
      <c r="B136" s="20"/>
      <c r="C136" s="193"/>
      <c r="D136" s="134">
        <f t="shared" si="20"/>
        <v>0</v>
      </c>
      <c r="E136" s="135"/>
      <c r="F136" s="191"/>
      <c r="G136" s="136">
        <f t="shared" si="21"/>
        <v>0</v>
      </c>
      <c r="H136" s="137">
        <f>[1]BYDEPT!BD136</f>
        <v>0</v>
      </c>
      <c r="I136" s="192"/>
      <c r="J136" s="137">
        <f t="shared" si="22"/>
        <v>0</v>
      </c>
      <c r="L136" s="137">
        <f t="shared" si="23"/>
        <v>0</v>
      </c>
    </row>
    <row r="137" spans="1:12" ht="16.5" hidden="1" customHeight="1">
      <c r="A137" s="162" t="s">
        <v>63</v>
      </c>
      <c r="B137" s="20"/>
      <c r="C137" s="193"/>
      <c r="D137" s="134">
        <f t="shared" si="20"/>
        <v>0</v>
      </c>
      <c r="E137" s="135"/>
      <c r="F137" s="191"/>
      <c r="G137" s="136">
        <f t="shared" si="21"/>
        <v>0</v>
      </c>
      <c r="H137" s="137">
        <f>[1]BYDEPT!BD137</f>
        <v>0</v>
      </c>
      <c r="I137" s="192"/>
      <c r="J137" s="137">
        <f t="shared" si="22"/>
        <v>0</v>
      </c>
      <c r="L137" s="137">
        <f t="shared" si="23"/>
        <v>0</v>
      </c>
    </row>
    <row r="138" spans="1:12" ht="16.5" hidden="1" customHeight="1">
      <c r="A138" s="162" t="s">
        <v>64</v>
      </c>
      <c r="B138" s="20"/>
      <c r="C138" s="193"/>
      <c r="D138" s="134">
        <f t="shared" si="20"/>
        <v>0</v>
      </c>
      <c r="E138" s="135"/>
      <c r="F138" s="191"/>
      <c r="G138" s="136">
        <f t="shared" si="21"/>
        <v>0</v>
      </c>
      <c r="H138" s="137">
        <f>[1]BYDEPT!BD138</f>
        <v>0</v>
      </c>
      <c r="I138" s="192"/>
      <c r="J138" s="137">
        <f t="shared" si="22"/>
        <v>0</v>
      </c>
      <c r="L138" s="137">
        <f t="shared" si="23"/>
        <v>0</v>
      </c>
    </row>
    <row r="139" spans="1:12" ht="16.5" hidden="1" customHeight="1">
      <c r="A139" s="162" t="s">
        <v>65</v>
      </c>
      <c r="B139" s="20"/>
      <c r="C139" s="193"/>
      <c r="D139" s="134">
        <f t="shared" si="20"/>
        <v>0</v>
      </c>
      <c r="E139" s="135"/>
      <c r="F139" s="191"/>
      <c r="G139" s="136">
        <f t="shared" si="21"/>
        <v>0</v>
      </c>
      <c r="H139" s="137">
        <f>[1]BYDEPT!BD139</f>
        <v>0</v>
      </c>
      <c r="I139" s="192"/>
      <c r="J139" s="137">
        <f t="shared" si="22"/>
        <v>0</v>
      </c>
      <c r="L139" s="137">
        <f t="shared" si="23"/>
        <v>0</v>
      </c>
    </row>
    <row r="140" spans="1:12" ht="15" hidden="1" customHeight="1">
      <c r="A140" s="162" t="s">
        <v>66</v>
      </c>
      <c r="B140" s="20"/>
      <c r="C140" s="195"/>
      <c r="D140" s="134">
        <f t="shared" si="20"/>
        <v>0</v>
      </c>
      <c r="E140" s="135"/>
      <c r="F140" s="191"/>
      <c r="G140" s="136">
        <f t="shared" si="21"/>
        <v>0</v>
      </c>
      <c r="H140" s="137">
        <f>[1]BYDEPT!BD140</f>
        <v>0</v>
      </c>
      <c r="I140" s="192"/>
      <c r="J140" s="137">
        <f t="shared" si="22"/>
        <v>0</v>
      </c>
      <c r="L140" s="137">
        <f t="shared" si="23"/>
        <v>0</v>
      </c>
    </row>
    <row r="141" spans="1:12" ht="15" hidden="1" customHeight="1">
      <c r="A141" s="162" t="s">
        <v>67</v>
      </c>
      <c r="B141" s="20"/>
      <c r="C141" s="193"/>
      <c r="D141" s="134">
        <f t="shared" si="20"/>
        <v>0</v>
      </c>
      <c r="E141" s="135"/>
      <c r="F141" s="191"/>
      <c r="G141" s="136">
        <f t="shared" si="21"/>
        <v>0</v>
      </c>
      <c r="H141" s="137">
        <f>[1]BYDEPT!BD141</f>
        <v>0</v>
      </c>
      <c r="I141" s="192"/>
      <c r="J141" s="137">
        <f t="shared" si="22"/>
        <v>0</v>
      </c>
      <c r="L141" s="137">
        <f t="shared" si="23"/>
        <v>0</v>
      </c>
    </row>
    <row r="142" spans="1:12" ht="15" hidden="1" customHeight="1">
      <c r="A142" s="162" t="s">
        <v>68</v>
      </c>
      <c r="B142" s="20"/>
      <c r="C142" s="193">
        <f t="shared" ref="C142:H142" si="24">SUM(C143:C144)</f>
        <v>0</v>
      </c>
      <c r="D142" s="134">
        <f t="shared" si="24"/>
        <v>0</v>
      </c>
      <c r="E142" s="135">
        <f t="shared" si="24"/>
        <v>0</v>
      </c>
      <c r="F142" s="191">
        <f t="shared" si="24"/>
        <v>0</v>
      </c>
      <c r="G142" s="136">
        <f t="shared" si="24"/>
        <v>0</v>
      </c>
      <c r="H142" s="137">
        <f t="shared" si="24"/>
        <v>0</v>
      </c>
      <c r="I142" s="192"/>
      <c r="J142" s="137">
        <f>SUM(J143:J144)</f>
        <v>0</v>
      </c>
      <c r="L142" s="137">
        <f>SUM(L143:L144)</f>
        <v>0</v>
      </c>
    </row>
    <row r="143" spans="1:12" ht="15" hidden="1" customHeight="1">
      <c r="A143" s="162" t="s">
        <v>61</v>
      </c>
      <c r="B143" s="20"/>
      <c r="C143" s="193"/>
      <c r="D143" s="134">
        <f>SUM(B143:C143)</f>
        <v>0</v>
      </c>
      <c r="E143" s="135"/>
      <c r="F143" s="191"/>
      <c r="G143" s="136">
        <f>E143+F143</f>
        <v>0</v>
      </c>
      <c r="H143" s="137">
        <f>[1]BYDEPT!BD143</f>
        <v>0</v>
      </c>
      <c r="I143" s="192"/>
      <c r="J143" s="137">
        <f>G143-H143</f>
        <v>0</v>
      </c>
      <c r="L143" s="137">
        <f>D143-H143</f>
        <v>0</v>
      </c>
    </row>
    <row r="144" spans="1:12" ht="15" hidden="1" customHeight="1">
      <c r="A144" s="162" t="s">
        <v>62</v>
      </c>
      <c r="B144" s="20"/>
      <c r="C144" s="193"/>
      <c r="D144" s="134">
        <f>SUM(B144:C144)</f>
        <v>0</v>
      </c>
      <c r="E144" s="135"/>
      <c r="F144" s="191"/>
      <c r="G144" s="136">
        <f>E144+F144</f>
        <v>0</v>
      </c>
      <c r="H144" s="137">
        <f>[1]BYDEPT!BD144</f>
        <v>0</v>
      </c>
      <c r="I144" s="192"/>
      <c r="J144" s="137">
        <f>G144-H144</f>
        <v>0</v>
      </c>
      <c r="L144" s="137">
        <f>D144-H144</f>
        <v>0</v>
      </c>
    </row>
    <row r="145" spans="1:12" ht="15" hidden="1" customHeight="1">
      <c r="A145" s="162" t="s">
        <v>69</v>
      </c>
      <c r="B145" s="20"/>
      <c r="C145" s="193"/>
      <c r="D145" s="134">
        <f>SUM(B145:C145)</f>
        <v>0</v>
      </c>
      <c r="E145" s="135"/>
      <c r="F145" s="191"/>
      <c r="G145" s="136"/>
      <c r="H145" s="137">
        <f>[1]BYDEPT!BD145</f>
        <v>0</v>
      </c>
      <c r="I145" s="192"/>
      <c r="J145" s="137"/>
      <c r="L145" s="137"/>
    </row>
    <row r="146" spans="1:12" ht="15" hidden="1" customHeight="1">
      <c r="A146" s="162" t="s">
        <v>70</v>
      </c>
      <c r="B146" s="20"/>
      <c r="C146" s="193"/>
      <c r="D146" s="134">
        <f>SUM(B146:C146)</f>
        <v>0</v>
      </c>
      <c r="E146" s="135"/>
      <c r="F146" s="191"/>
      <c r="G146" s="136">
        <f>E146+F146</f>
        <v>0</v>
      </c>
      <c r="H146" s="137">
        <f>[1]BYDEPT!BD146</f>
        <v>0</v>
      </c>
      <c r="I146" s="192"/>
      <c r="J146" s="137">
        <f>G146-H146</f>
        <v>0</v>
      </c>
      <c r="L146" s="137">
        <f>D146-H146</f>
        <v>0</v>
      </c>
    </row>
    <row r="147" spans="1:12" ht="15" hidden="1" customHeight="1">
      <c r="A147" s="162" t="s">
        <v>71</v>
      </c>
      <c r="B147" s="20"/>
      <c r="C147" s="193"/>
      <c r="D147" s="134">
        <f>SUM(B147:C147)</f>
        <v>0</v>
      </c>
      <c r="E147" s="135"/>
      <c r="F147" s="191"/>
      <c r="G147" s="136">
        <f>E147+F147</f>
        <v>0</v>
      </c>
      <c r="H147" s="137">
        <f>[1]BYDEPT!BD147</f>
        <v>0</v>
      </c>
      <c r="I147" s="192"/>
      <c r="J147" s="137">
        <f>G147-H147</f>
        <v>0</v>
      </c>
      <c r="L147" s="137">
        <f>D147-H147</f>
        <v>0</v>
      </c>
    </row>
    <row r="148" spans="1:12" ht="15" hidden="1" customHeight="1">
      <c r="A148" s="162" t="s">
        <v>72</v>
      </c>
      <c r="B148" s="20"/>
      <c r="C148" s="193">
        <f t="shared" ref="C148:H148" si="25">SUM(C149:C150)</f>
        <v>0</v>
      </c>
      <c r="D148" s="134">
        <f t="shared" si="25"/>
        <v>0</v>
      </c>
      <c r="E148" s="135">
        <f t="shared" si="25"/>
        <v>0</v>
      </c>
      <c r="F148" s="191">
        <f t="shared" si="25"/>
        <v>0</v>
      </c>
      <c r="G148" s="136">
        <f t="shared" si="25"/>
        <v>0</v>
      </c>
      <c r="H148" s="137">
        <f t="shared" si="25"/>
        <v>0</v>
      </c>
      <c r="I148" s="192"/>
      <c r="J148" s="137">
        <f>SUM(J149:J150)</f>
        <v>0</v>
      </c>
      <c r="L148" s="137">
        <f>B148-H148</f>
        <v>0</v>
      </c>
    </row>
    <row r="149" spans="1:12" ht="15" hidden="1" customHeight="1">
      <c r="A149" s="162" t="s">
        <v>61</v>
      </c>
      <c r="B149" s="20"/>
      <c r="C149" s="193"/>
      <c r="D149" s="134">
        <f>SUM(B149:C149)</f>
        <v>0</v>
      </c>
      <c r="E149" s="135"/>
      <c r="F149" s="191"/>
      <c r="G149" s="136">
        <f>E149+F149</f>
        <v>0</v>
      </c>
      <c r="H149" s="137">
        <f>[1]BYDEPT!BD149</f>
        <v>0</v>
      </c>
      <c r="I149" s="192"/>
      <c r="J149" s="137">
        <f>G149-H149</f>
        <v>0</v>
      </c>
      <c r="L149" s="137">
        <f>D149-H149</f>
        <v>0</v>
      </c>
    </row>
    <row r="150" spans="1:12" ht="15" hidden="1" customHeight="1">
      <c r="A150" s="162" t="s">
        <v>62</v>
      </c>
      <c r="B150" s="20"/>
      <c r="C150" s="193"/>
      <c r="D150" s="134">
        <f>SUM(B150:C150)</f>
        <v>0</v>
      </c>
      <c r="E150" s="135"/>
      <c r="F150" s="191"/>
      <c r="G150" s="136">
        <f>E150+F150</f>
        <v>0</v>
      </c>
      <c r="H150" s="137">
        <f>[1]BYDEPT!BD150</f>
        <v>0</v>
      </c>
      <c r="I150" s="192"/>
      <c r="J150" s="137">
        <f>G150-H150</f>
        <v>0</v>
      </c>
      <c r="L150" s="137">
        <f>D150-H150</f>
        <v>0</v>
      </c>
    </row>
    <row r="151" spans="1:12" ht="15" customHeight="1">
      <c r="A151" s="162" t="s">
        <v>73</v>
      </c>
      <c r="B151" s="20">
        <v>4834884</v>
      </c>
      <c r="C151" s="193"/>
      <c r="D151" s="134">
        <f>SUM(B151:C151)</f>
        <v>4834884</v>
      </c>
      <c r="E151" s="135"/>
      <c r="F151" s="191"/>
      <c r="G151" s="136">
        <f>E151+F151</f>
        <v>0</v>
      </c>
      <c r="H151" s="137">
        <f>[1]BYDEPT!BD151</f>
        <v>42746</v>
      </c>
      <c r="I151" s="192"/>
      <c r="J151" s="137">
        <f>G151-H151</f>
        <v>-42746</v>
      </c>
      <c r="L151" s="137">
        <f>D151-H151</f>
        <v>4792138</v>
      </c>
    </row>
    <row r="152" spans="1:12" ht="15" hidden="1" customHeight="1">
      <c r="A152" s="162" t="s">
        <v>74</v>
      </c>
      <c r="B152" s="135">
        <f t="shared" ref="B152:H152" si="26">SUM(B153:B154)</f>
        <v>0</v>
      </c>
      <c r="C152" s="196">
        <f>SUM(C153:C154)</f>
        <v>0</v>
      </c>
      <c r="D152" s="191">
        <f t="shared" si="26"/>
        <v>0</v>
      </c>
      <c r="E152" s="135">
        <f t="shared" si="26"/>
        <v>0</v>
      </c>
      <c r="F152" s="191">
        <f t="shared" si="26"/>
        <v>0</v>
      </c>
      <c r="G152" s="136">
        <f t="shared" si="26"/>
        <v>0</v>
      </c>
      <c r="H152" s="137">
        <f t="shared" si="26"/>
        <v>0</v>
      </c>
      <c r="I152" s="192"/>
      <c r="J152" s="137">
        <f>SUM(J153:J154)</f>
        <v>0</v>
      </c>
      <c r="L152" s="137">
        <f>SUM(L153:L154)</f>
        <v>0</v>
      </c>
    </row>
    <row r="153" spans="1:12" ht="16.5" hidden="1" customHeight="1">
      <c r="A153" s="162" t="s">
        <v>61</v>
      </c>
      <c r="B153" s="20"/>
      <c r="C153" s="193">
        <f>10317955-10317955</f>
        <v>0</v>
      </c>
      <c r="D153" s="134">
        <f t="shared" ref="D153:D169" si="27">SUM(B153:C153)</f>
        <v>0</v>
      </c>
      <c r="E153" s="135"/>
      <c r="F153" s="191"/>
      <c r="G153" s="136">
        <f t="shared" ref="G153:G169" si="28">E153+F153</f>
        <v>0</v>
      </c>
      <c r="H153" s="137">
        <f>[1]BYDEPT!BD153</f>
        <v>0</v>
      </c>
      <c r="I153" s="192"/>
      <c r="J153" s="137">
        <f t="shared" ref="J153:J169" si="29">G153-H153</f>
        <v>0</v>
      </c>
      <c r="L153" s="137">
        <f t="shared" ref="L153:L162" si="30">D153-H153</f>
        <v>0</v>
      </c>
    </row>
    <row r="154" spans="1:12" ht="16.5" hidden="1" customHeight="1">
      <c r="A154" s="162" t="s">
        <v>62</v>
      </c>
      <c r="B154" s="20"/>
      <c r="C154" s="193"/>
      <c r="D154" s="134">
        <f t="shared" si="27"/>
        <v>0</v>
      </c>
      <c r="E154" s="135"/>
      <c r="F154" s="191"/>
      <c r="G154" s="136">
        <f t="shared" si="28"/>
        <v>0</v>
      </c>
      <c r="H154" s="137">
        <f>[1]BYDEPT!BD154</f>
        <v>0</v>
      </c>
      <c r="I154" s="192"/>
      <c r="J154" s="137">
        <f>G154-H154</f>
        <v>0</v>
      </c>
      <c r="L154" s="137">
        <f>D154-H154</f>
        <v>0</v>
      </c>
    </row>
    <row r="155" spans="1:12" ht="16.5" hidden="1" customHeight="1">
      <c r="A155" s="162" t="s">
        <v>75</v>
      </c>
      <c r="B155" s="20"/>
      <c r="C155" s="193"/>
      <c r="D155" s="134">
        <f t="shared" si="27"/>
        <v>0</v>
      </c>
      <c r="E155" s="135"/>
      <c r="F155" s="191"/>
      <c r="G155" s="136">
        <f t="shared" si="28"/>
        <v>0</v>
      </c>
      <c r="H155" s="137">
        <f>[1]BYDEPT!BD155</f>
        <v>0</v>
      </c>
      <c r="I155" s="192"/>
      <c r="J155" s="137">
        <f t="shared" si="29"/>
        <v>0</v>
      </c>
      <c r="L155" s="137">
        <f t="shared" si="30"/>
        <v>0</v>
      </c>
    </row>
    <row r="156" spans="1:12" ht="16.5" hidden="1" customHeight="1">
      <c r="A156" s="162" t="s">
        <v>76</v>
      </c>
      <c r="B156" s="20"/>
      <c r="C156" s="193"/>
      <c r="D156" s="134">
        <f t="shared" si="27"/>
        <v>0</v>
      </c>
      <c r="E156" s="135"/>
      <c r="F156" s="191"/>
      <c r="G156" s="136">
        <f t="shared" si="28"/>
        <v>0</v>
      </c>
      <c r="H156" s="137">
        <f>[1]BYDEPT!BD156</f>
        <v>0</v>
      </c>
      <c r="I156" s="192"/>
      <c r="J156" s="137">
        <f t="shared" si="29"/>
        <v>0</v>
      </c>
      <c r="L156" s="137">
        <f t="shared" si="30"/>
        <v>0</v>
      </c>
    </row>
    <row r="157" spans="1:12" ht="16.5" hidden="1" customHeight="1">
      <c r="A157" s="162" t="s">
        <v>77</v>
      </c>
      <c r="B157" s="20"/>
      <c r="C157" s="193"/>
      <c r="D157" s="134">
        <f t="shared" si="27"/>
        <v>0</v>
      </c>
      <c r="E157" s="135"/>
      <c r="F157" s="191"/>
      <c r="G157" s="136">
        <f t="shared" si="28"/>
        <v>0</v>
      </c>
      <c r="H157" s="137">
        <f>[1]BYDEPT!BD157</f>
        <v>0</v>
      </c>
      <c r="I157" s="192"/>
      <c r="J157" s="137">
        <f t="shared" si="29"/>
        <v>0</v>
      </c>
      <c r="L157" s="137">
        <f t="shared" si="30"/>
        <v>0</v>
      </c>
    </row>
    <row r="158" spans="1:12" ht="16.5" hidden="1" customHeight="1">
      <c r="A158" s="162" t="s">
        <v>78</v>
      </c>
      <c r="B158" s="20"/>
      <c r="C158" s="193"/>
      <c r="D158" s="134">
        <f t="shared" si="27"/>
        <v>0</v>
      </c>
      <c r="E158" s="135"/>
      <c r="F158" s="191"/>
      <c r="G158" s="136">
        <f t="shared" si="28"/>
        <v>0</v>
      </c>
      <c r="H158" s="137">
        <f>[1]BYDEPT!BD158</f>
        <v>0</v>
      </c>
      <c r="I158" s="192"/>
      <c r="J158" s="137">
        <f t="shared" si="29"/>
        <v>0</v>
      </c>
      <c r="L158" s="137">
        <f t="shared" si="30"/>
        <v>0</v>
      </c>
    </row>
    <row r="159" spans="1:12" ht="16.5" hidden="1" customHeight="1">
      <c r="A159" s="162" t="s">
        <v>79</v>
      </c>
      <c r="B159" s="20"/>
      <c r="C159" s="193"/>
      <c r="D159" s="134">
        <f t="shared" si="27"/>
        <v>0</v>
      </c>
      <c r="E159" s="135"/>
      <c r="F159" s="191"/>
      <c r="G159" s="136">
        <f t="shared" si="28"/>
        <v>0</v>
      </c>
      <c r="H159" s="137">
        <f>[1]BYDEPT!BD159</f>
        <v>0</v>
      </c>
      <c r="I159" s="192"/>
      <c r="J159" s="137">
        <f t="shared" si="29"/>
        <v>0</v>
      </c>
      <c r="L159" s="137">
        <f t="shared" si="30"/>
        <v>0</v>
      </c>
    </row>
    <row r="160" spans="1:12" ht="16.5" hidden="1" customHeight="1">
      <c r="A160" s="162" t="s">
        <v>80</v>
      </c>
      <c r="B160" s="20"/>
      <c r="C160" s="193"/>
      <c r="D160" s="134">
        <f t="shared" si="27"/>
        <v>0</v>
      </c>
      <c r="E160" s="135"/>
      <c r="F160" s="191"/>
      <c r="G160" s="136">
        <f t="shared" si="28"/>
        <v>0</v>
      </c>
      <c r="H160" s="137">
        <f>[1]BYDEPT!BD160</f>
        <v>0</v>
      </c>
      <c r="I160" s="192"/>
      <c r="J160" s="137">
        <f t="shared" si="29"/>
        <v>0</v>
      </c>
      <c r="L160" s="137">
        <f t="shared" si="30"/>
        <v>0</v>
      </c>
    </row>
    <row r="161" spans="1:12" ht="16.5" hidden="1" customHeight="1">
      <c r="A161" s="162" t="s">
        <v>81</v>
      </c>
      <c r="B161" s="20"/>
      <c r="C161" s="193"/>
      <c r="D161" s="134">
        <f t="shared" si="27"/>
        <v>0</v>
      </c>
      <c r="E161" s="135"/>
      <c r="F161" s="191"/>
      <c r="G161" s="136">
        <f t="shared" si="28"/>
        <v>0</v>
      </c>
      <c r="H161" s="137">
        <f>[1]BYDEPT!BD161</f>
        <v>0</v>
      </c>
      <c r="I161" s="192"/>
      <c r="J161" s="137">
        <f t="shared" si="29"/>
        <v>0</v>
      </c>
      <c r="L161" s="137">
        <f t="shared" si="30"/>
        <v>0</v>
      </c>
    </row>
    <row r="162" spans="1:12" ht="16.5" hidden="1" customHeight="1">
      <c r="A162" s="162" t="s">
        <v>82</v>
      </c>
      <c r="B162" s="20"/>
      <c r="C162" s="193"/>
      <c r="D162" s="134">
        <f t="shared" si="27"/>
        <v>0</v>
      </c>
      <c r="E162" s="135"/>
      <c r="F162" s="191"/>
      <c r="G162" s="136">
        <f t="shared" si="28"/>
        <v>0</v>
      </c>
      <c r="H162" s="137">
        <f>[1]BYDEPT!BD162</f>
        <v>0</v>
      </c>
      <c r="I162" s="192"/>
      <c r="J162" s="137">
        <f t="shared" si="29"/>
        <v>0</v>
      </c>
      <c r="L162" s="137">
        <f t="shared" si="30"/>
        <v>0</v>
      </c>
    </row>
    <row r="163" spans="1:12" ht="16.5" hidden="1" customHeight="1">
      <c r="A163" s="162" t="s">
        <v>83</v>
      </c>
      <c r="B163" s="20"/>
      <c r="C163" s="20"/>
      <c r="D163" s="134">
        <f t="shared" si="27"/>
        <v>0</v>
      </c>
      <c r="E163" s="135"/>
      <c r="F163" s="191"/>
      <c r="G163" s="136">
        <f t="shared" si="28"/>
        <v>0</v>
      </c>
      <c r="H163" s="137">
        <f>[1]BYDEPT!BD163</f>
        <v>0</v>
      </c>
      <c r="I163" s="192"/>
      <c r="J163" s="137">
        <f t="shared" si="29"/>
        <v>0</v>
      </c>
      <c r="L163" s="137">
        <f t="shared" ref="L163:L169" si="31">B163-H163</f>
        <v>0</v>
      </c>
    </row>
    <row r="164" spans="1:12" ht="16.5" hidden="1" customHeight="1">
      <c r="A164" s="162" t="s">
        <v>84</v>
      </c>
      <c r="B164" s="20"/>
      <c r="C164" s="20"/>
      <c r="D164" s="134">
        <f t="shared" si="27"/>
        <v>0</v>
      </c>
      <c r="E164" s="135"/>
      <c r="F164" s="191"/>
      <c r="G164" s="136">
        <f t="shared" si="28"/>
        <v>0</v>
      </c>
      <c r="H164" s="137">
        <f>[1]BYDEPT!BD164</f>
        <v>0</v>
      </c>
      <c r="I164" s="192"/>
      <c r="J164" s="137">
        <f t="shared" si="29"/>
        <v>0</v>
      </c>
      <c r="L164" s="137">
        <f t="shared" si="31"/>
        <v>0</v>
      </c>
    </row>
    <row r="165" spans="1:12" ht="16.5" hidden="1" customHeight="1">
      <c r="A165" s="162" t="s">
        <v>85</v>
      </c>
      <c r="B165" s="20"/>
      <c r="C165" s="20"/>
      <c r="D165" s="134">
        <f t="shared" si="27"/>
        <v>0</v>
      </c>
      <c r="E165" s="135"/>
      <c r="F165" s="191"/>
      <c r="G165" s="136">
        <f t="shared" si="28"/>
        <v>0</v>
      </c>
      <c r="H165" s="137">
        <f>[1]BYDEPT!BD165</f>
        <v>0</v>
      </c>
      <c r="I165" s="192"/>
      <c r="J165" s="137">
        <f t="shared" si="29"/>
        <v>0</v>
      </c>
      <c r="L165" s="137">
        <f t="shared" si="31"/>
        <v>0</v>
      </c>
    </row>
    <row r="166" spans="1:12" ht="16.5" hidden="1" customHeight="1">
      <c r="A166" s="162" t="s">
        <v>86</v>
      </c>
      <c r="B166" s="20"/>
      <c r="C166" s="20"/>
      <c r="D166" s="134">
        <f t="shared" si="27"/>
        <v>0</v>
      </c>
      <c r="E166" s="135"/>
      <c r="F166" s="191"/>
      <c r="G166" s="136">
        <f t="shared" si="28"/>
        <v>0</v>
      </c>
      <c r="H166" s="137">
        <f>[1]BYDEPT!BD166</f>
        <v>0</v>
      </c>
      <c r="I166" s="192"/>
      <c r="J166" s="137">
        <f t="shared" si="29"/>
        <v>0</v>
      </c>
      <c r="L166" s="137">
        <f t="shared" si="31"/>
        <v>0</v>
      </c>
    </row>
    <row r="167" spans="1:12" ht="16.5" hidden="1" customHeight="1">
      <c r="A167" s="162" t="s">
        <v>87</v>
      </c>
      <c r="B167" s="20"/>
      <c r="C167" s="20"/>
      <c r="D167" s="134">
        <f t="shared" si="27"/>
        <v>0</v>
      </c>
      <c r="E167" s="135"/>
      <c r="F167" s="191"/>
      <c r="G167" s="136">
        <f t="shared" si="28"/>
        <v>0</v>
      </c>
      <c r="H167" s="137">
        <f>[1]BYDEPT!BD167</f>
        <v>0</v>
      </c>
      <c r="I167" s="192"/>
      <c r="J167" s="137">
        <f t="shared" si="29"/>
        <v>0</v>
      </c>
      <c r="L167" s="137">
        <f t="shared" si="31"/>
        <v>0</v>
      </c>
    </row>
    <row r="168" spans="1:12" ht="16.5" hidden="1" customHeight="1">
      <c r="A168" s="162" t="s">
        <v>88</v>
      </c>
      <c r="B168" s="20"/>
      <c r="C168" s="20"/>
      <c r="D168" s="134">
        <f t="shared" si="27"/>
        <v>0</v>
      </c>
      <c r="E168" s="135"/>
      <c r="F168" s="191"/>
      <c r="G168" s="136">
        <f t="shared" si="28"/>
        <v>0</v>
      </c>
      <c r="H168" s="137">
        <f>[1]BYDEPT!BD168</f>
        <v>0</v>
      </c>
      <c r="I168" s="192"/>
      <c r="J168" s="137">
        <f t="shared" si="29"/>
        <v>0</v>
      </c>
      <c r="L168" s="137">
        <f t="shared" si="31"/>
        <v>0</v>
      </c>
    </row>
    <row r="169" spans="1:12" ht="16.5" hidden="1" customHeight="1">
      <c r="A169" s="162" t="s">
        <v>89</v>
      </c>
      <c r="B169" s="20"/>
      <c r="C169" s="20"/>
      <c r="D169" s="134">
        <f t="shared" si="27"/>
        <v>0</v>
      </c>
      <c r="E169" s="135"/>
      <c r="F169" s="191"/>
      <c r="G169" s="136">
        <f t="shared" si="28"/>
        <v>0</v>
      </c>
      <c r="H169" s="137">
        <f>[1]BYDEPT!BD169</f>
        <v>0</v>
      </c>
      <c r="I169" s="192"/>
      <c r="J169" s="137">
        <f t="shared" si="29"/>
        <v>0</v>
      </c>
      <c r="L169" s="137">
        <f t="shared" si="31"/>
        <v>0</v>
      </c>
    </row>
    <row r="170" spans="1:12" ht="16.5" hidden="1" customHeight="1">
      <c r="A170" s="162"/>
      <c r="B170" s="20"/>
      <c r="C170" s="20"/>
      <c r="D170" s="134"/>
      <c r="E170" s="135"/>
      <c r="F170" s="191"/>
      <c r="G170" s="136"/>
      <c r="H170" s="137"/>
      <c r="I170" s="192"/>
      <c r="J170" s="137"/>
      <c r="L170" s="137"/>
    </row>
    <row r="171" spans="1:12" ht="15.75" hidden="1" customHeight="1">
      <c r="A171" s="162" t="s">
        <v>90</v>
      </c>
      <c r="B171" s="86">
        <f>SUM(B172:B175)+SUM(B178:B191)+SUM(B196:B212)</f>
        <v>0</v>
      </c>
      <c r="C171" s="86">
        <f t="shared" ref="C171:L171" si="32">SUM(C172:C175)+SUM(C178:C191)+SUM(C196:C212)</f>
        <v>0</v>
      </c>
      <c r="D171" s="197">
        <f t="shared" si="32"/>
        <v>0</v>
      </c>
      <c r="E171" s="140">
        <f t="shared" si="32"/>
        <v>0</v>
      </c>
      <c r="F171" s="140">
        <f t="shared" si="32"/>
        <v>0</v>
      </c>
      <c r="G171" s="141">
        <f t="shared" si="32"/>
        <v>0</v>
      </c>
      <c r="H171" s="142">
        <f t="shared" si="32"/>
        <v>0</v>
      </c>
      <c r="I171" s="198"/>
      <c r="J171" s="142">
        <f t="shared" si="32"/>
        <v>0</v>
      </c>
      <c r="K171" s="116">
        <f t="shared" si="32"/>
        <v>0</v>
      </c>
      <c r="L171" s="142">
        <f t="shared" si="32"/>
        <v>0</v>
      </c>
    </row>
    <row r="172" spans="1:12" ht="16.5" hidden="1" customHeight="1">
      <c r="A172" s="162" t="s">
        <v>91</v>
      </c>
      <c r="B172" s="20"/>
      <c r="C172" s="20"/>
      <c r="D172" s="134">
        <f>SUM(B172:C172)</f>
        <v>0</v>
      </c>
      <c r="E172" s="135"/>
      <c r="F172" s="135"/>
      <c r="G172" s="136">
        <f>E172+F172</f>
        <v>0</v>
      </c>
      <c r="H172" s="137">
        <f>[1]BYDEPT!BD172</f>
        <v>0</v>
      </c>
      <c r="I172" s="192"/>
      <c r="J172" s="137">
        <f>G172-H172</f>
        <v>0</v>
      </c>
      <c r="L172" s="137">
        <f t="shared" ref="L172:L190" si="33">B172-H172</f>
        <v>0</v>
      </c>
    </row>
    <row r="173" spans="1:12" ht="16.5" hidden="1" customHeight="1">
      <c r="A173" s="162" t="s">
        <v>92</v>
      </c>
      <c r="B173" s="20"/>
      <c r="C173" s="20"/>
      <c r="D173" s="134">
        <f>SUM(B173:C173)</f>
        <v>0</v>
      </c>
      <c r="E173" s="135"/>
      <c r="F173" s="135"/>
      <c r="G173" s="136">
        <f>E173+F173</f>
        <v>0</v>
      </c>
      <c r="H173" s="137">
        <f>[1]BYDEPT!BD173</f>
        <v>0</v>
      </c>
      <c r="I173" s="192"/>
      <c r="J173" s="137"/>
      <c r="L173" s="137">
        <f t="shared" si="33"/>
        <v>0</v>
      </c>
    </row>
    <row r="174" spans="1:12" ht="16.5" hidden="1" customHeight="1">
      <c r="A174" s="162" t="s">
        <v>93</v>
      </c>
      <c r="B174" s="20"/>
      <c r="C174" s="20"/>
      <c r="D174" s="134">
        <f>SUM(B174:C174)</f>
        <v>0</v>
      </c>
      <c r="E174" s="135"/>
      <c r="F174" s="135"/>
      <c r="G174" s="136">
        <f>E174+F174</f>
        <v>0</v>
      </c>
      <c r="H174" s="137">
        <f>[1]BYDEPT!BD174</f>
        <v>0</v>
      </c>
      <c r="I174" s="192"/>
      <c r="J174" s="137">
        <f>G174-H174</f>
        <v>0</v>
      </c>
      <c r="L174" s="137">
        <f t="shared" si="33"/>
        <v>0</v>
      </c>
    </row>
    <row r="175" spans="1:12" ht="16.5" hidden="1" customHeight="1">
      <c r="A175" s="162" t="s">
        <v>94</v>
      </c>
      <c r="B175" s="20">
        <f>B176+B177</f>
        <v>0</v>
      </c>
      <c r="C175" s="20">
        <f>C176+C177</f>
        <v>0</v>
      </c>
      <c r="D175" s="134">
        <f>D176+D177</f>
        <v>0</v>
      </c>
      <c r="E175" s="135">
        <f>+E176+E177</f>
        <v>0</v>
      </c>
      <c r="F175" s="135">
        <f>+F176+F177</f>
        <v>0</v>
      </c>
      <c r="G175" s="136">
        <f>SUM(G176:G177)</f>
        <v>0</v>
      </c>
      <c r="H175" s="137">
        <f>+H176+H177</f>
        <v>0</v>
      </c>
      <c r="I175" s="192"/>
      <c r="J175" s="137">
        <f>SUM(J176:J177)</f>
        <v>0</v>
      </c>
      <c r="L175" s="137">
        <f t="shared" si="33"/>
        <v>0</v>
      </c>
    </row>
    <row r="176" spans="1:12" ht="16.5" hidden="1" customHeight="1">
      <c r="A176" s="162" t="s">
        <v>95</v>
      </c>
      <c r="B176" s="20"/>
      <c r="C176" s="20"/>
      <c r="D176" s="134">
        <f t="shared" ref="D176:D190" si="34">SUM(B176:C176)</f>
        <v>0</v>
      </c>
      <c r="E176" s="135"/>
      <c r="F176" s="135"/>
      <c r="G176" s="136">
        <f t="shared" ref="G176:G187" si="35">E176+F176</f>
        <v>0</v>
      </c>
      <c r="H176" s="137">
        <f>[1]BYDEPT!BD176</f>
        <v>0</v>
      </c>
      <c r="I176" s="192"/>
      <c r="J176" s="137">
        <f t="shared" ref="J176:J187" si="36">G176-H176</f>
        <v>0</v>
      </c>
      <c r="L176" s="137">
        <f t="shared" si="33"/>
        <v>0</v>
      </c>
    </row>
    <row r="177" spans="1:12" ht="16.5" hidden="1" customHeight="1">
      <c r="A177" s="162" t="s">
        <v>96</v>
      </c>
      <c r="B177" s="20"/>
      <c r="C177" s="20"/>
      <c r="D177" s="134">
        <f t="shared" si="34"/>
        <v>0</v>
      </c>
      <c r="E177" s="135"/>
      <c r="F177" s="135"/>
      <c r="G177" s="136">
        <f t="shared" si="35"/>
        <v>0</v>
      </c>
      <c r="H177" s="137">
        <f>[1]BYDEPT!BD177</f>
        <v>0</v>
      </c>
      <c r="I177" s="192"/>
      <c r="J177" s="137">
        <f t="shared" si="36"/>
        <v>0</v>
      </c>
      <c r="L177" s="137">
        <f t="shared" si="33"/>
        <v>0</v>
      </c>
    </row>
    <row r="178" spans="1:12" ht="16.5" hidden="1" customHeight="1">
      <c r="A178" s="162" t="s">
        <v>97</v>
      </c>
      <c r="B178" s="20"/>
      <c r="C178" s="20"/>
      <c r="D178" s="134">
        <f t="shared" si="34"/>
        <v>0</v>
      </c>
      <c r="E178" s="135"/>
      <c r="F178" s="135"/>
      <c r="G178" s="136">
        <f t="shared" si="35"/>
        <v>0</v>
      </c>
      <c r="H178" s="137">
        <f>[1]BYDEPT!BD178</f>
        <v>0</v>
      </c>
      <c r="I178" s="192"/>
      <c r="J178" s="137">
        <f t="shared" si="36"/>
        <v>0</v>
      </c>
      <c r="L178" s="137">
        <f t="shared" si="33"/>
        <v>0</v>
      </c>
    </row>
    <row r="179" spans="1:12" ht="16.5" hidden="1" customHeight="1">
      <c r="A179" s="162" t="s">
        <v>98</v>
      </c>
      <c r="B179" s="20"/>
      <c r="C179" s="20"/>
      <c r="D179" s="134">
        <f t="shared" si="34"/>
        <v>0</v>
      </c>
      <c r="E179" s="135"/>
      <c r="F179" s="135"/>
      <c r="G179" s="136"/>
      <c r="H179" s="137">
        <f>[1]BYDEPT!BD179</f>
        <v>0</v>
      </c>
      <c r="I179" s="192"/>
      <c r="J179" s="137"/>
      <c r="L179" s="137"/>
    </row>
    <row r="180" spans="1:12" ht="16.5" hidden="1" customHeight="1">
      <c r="A180" s="162" t="s">
        <v>99</v>
      </c>
      <c r="B180" s="20"/>
      <c r="C180" s="20"/>
      <c r="D180" s="134">
        <f t="shared" si="34"/>
        <v>0</v>
      </c>
      <c r="E180" s="135"/>
      <c r="F180" s="135"/>
      <c r="G180" s="136">
        <f t="shared" si="35"/>
        <v>0</v>
      </c>
      <c r="H180" s="137">
        <f>[1]BYDEPT!BD180</f>
        <v>0</v>
      </c>
      <c r="I180" s="192"/>
      <c r="J180" s="137">
        <f t="shared" si="36"/>
        <v>0</v>
      </c>
      <c r="L180" s="137">
        <f t="shared" si="33"/>
        <v>0</v>
      </c>
    </row>
    <row r="181" spans="1:12" ht="16.5" hidden="1" customHeight="1">
      <c r="A181" s="162" t="s">
        <v>100</v>
      </c>
      <c r="B181" s="20"/>
      <c r="C181" s="20"/>
      <c r="D181" s="134">
        <f t="shared" si="34"/>
        <v>0</v>
      </c>
      <c r="E181" s="135"/>
      <c r="F181" s="135"/>
      <c r="G181" s="136">
        <f t="shared" si="35"/>
        <v>0</v>
      </c>
      <c r="H181" s="137">
        <f>[1]BYDEPT!BD181</f>
        <v>0</v>
      </c>
      <c r="I181" s="192"/>
      <c r="J181" s="137">
        <f t="shared" si="36"/>
        <v>0</v>
      </c>
      <c r="L181" s="137">
        <f t="shared" si="33"/>
        <v>0</v>
      </c>
    </row>
    <row r="182" spans="1:12" ht="16.5" hidden="1" customHeight="1">
      <c r="A182" s="199" t="s">
        <v>177</v>
      </c>
      <c r="B182" s="20"/>
      <c r="C182" s="20"/>
      <c r="D182" s="134">
        <f t="shared" si="34"/>
        <v>0</v>
      </c>
      <c r="E182" s="135"/>
      <c r="F182" s="135"/>
      <c r="G182" s="136"/>
      <c r="H182" s="137">
        <f>[1]BYDEPT!BD182</f>
        <v>0</v>
      </c>
      <c r="I182" s="192"/>
      <c r="J182" s="137"/>
      <c r="L182" s="137"/>
    </row>
    <row r="183" spans="1:12" ht="16.5" hidden="1" customHeight="1">
      <c r="A183" s="162" t="s">
        <v>102</v>
      </c>
      <c r="B183" s="20"/>
      <c r="C183" s="20"/>
      <c r="D183" s="134">
        <f t="shared" si="34"/>
        <v>0</v>
      </c>
      <c r="E183" s="135"/>
      <c r="F183" s="135"/>
      <c r="G183" s="136">
        <f t="shared" si="35"/>
        <v>0</v>
      </c>
      <c r="H183" s="137">
        <f>[1]BYDEPT!BD183</f>
        <v>0</v>
      </c>
      <c r="I183" s="192"/>
      <c r="J183" s="137">
        <f t="shared" si="36"/>
        <v>0</v>
      </c>
      <c r="L183" s="137">
        <f t="shared" si="33"/>
        <v>0</v>
      </c>
    </row>
    <row r="184" spans="1:12" ht="16.5" hidden="1" customHeight="1">
      <c r="A184" s="162" t="s">
        <v>103</v>
      </c>
      <c r="B184" s="20"/>
      <c r="C184" s="20"/>
      <c r="D184" s="134">
        <f t="shared" si="34"/>
        <v>0</v>
      </c>
      <c r="E184" s="135"/>
      <c r="F184" s="135"/>
      <c r="G184" s="136">
        <f t="shared" si="35"/>
        <v>0</v>
      </c>
      <c r="H184" s="137">
        <f>[1]BYDEPT!BD184</f>
        <v>0</v>
      </c>
      <c r="I184" s="192"/>
      <c r="J184" s="137">
        <f t="shared" si="36"/>
        <v>0</v>
      </c>
      <c r="L184" s="137">
        <f t="shared" si="33"/>
        <v>0</v>
      </c>
    </row>
    <row r="185" spans="1:12" ht="16.5" hidden="1" customHeight="1">
      <c r="A185" s="162" t="s">
        <v>104</v>
      </c>
      <c r="B185" s="20"/>
      <c r="C185" s="20"/>
      <c r="D185" s="134">
        <f t="shared" si="34"/>
        <v>0</v>
      </c>
      <c r="E185" s="135"/>
      <c r="F185" s="135"/>
      <c r="G185" s="136"/>
      <c r="H185" s="137">
        <f>[1]BYDEPT!BD185</f>
        <v>0</v>
      </c>
      <c r="I185" s="192"/>
      <c r="J185" s="137"/>
      <c r="L185" s="137">
        <f t="shared" si="33"/>
        <v>0</v>
      </c>
    </row>
    <row r="186" spans="1:12" ht="16.5" hidden="1" customHeight="1">
      <c r="A186" s="162" t="s">
        <v>105</v>
      </c>
      <c r="B186" s="20"/>
      <c r="C186" s="20"/>
      <c r="D186" s="134">
        <f t="shared" si="34"/>
        <v>0</v>
      </c>
      <c r="E186" s="135"/>
      <c r="F186" s="135"/>
      <c r="G186" s="136">
        <f t="shared" si="35"/>
        <v>0</v>
      </c>
      <c r="H186" s="137">
        <f>[1]BYDEPT!BD186</f>
        <v>0</v>
      </c>
      <c r="I186" s="192"/>
      <c r="J186" s="137">
        <f t="shared" si="36"/>
        <v>0</v>
      </c>
      <c r="L186" s="137">
        <f t="shared" si="33"/>
        <v>0</v>
      </c>
    </row>
    <row r="187" spans="1:12" ht="16.5" hidden="1" customHeight="1">
      <c r="A187" s="162" t="s">
        <v>106</v>
      </c>
      <c r="B187" s="20"/>
      <c r="C187" s="20"/>
      <c r="D187" s="134">
        <f t="shared" si="34"/>
        <v>0</v>
      </c>
      <c r="E187" s="135"/>
      <c r="F187" s="135"/>
      <c r="G187" s="136">
        <f t="shared" si="35"/>
        <v>0</v>
      </c>
      <c r="H187" s="137">
        <f>[1]BYDEPT!BD187</f>
        <v>0</v>
      </c>
      <c r="I187" s="192"/>
      <c r="J187" s="137">
        <f t="shared" si="36"/>
        <v>0</v>
      </c>
      <c r="L187" s="137">
        <f t="shared" si="33"/>
        <v>0</v>
      </c>
    </row>
    <row r="188" spans="1:12" ht="16.5" hidden="1" customHeight="1">
      <c r="A188" s="162" t="s">
        <v>107</v>
      </c>
      <c r="B188" s="20"/>
      <c r="C188" s="20"/>
      <c r="D188" s="134">
        <f t="shared" si="34"/>
        <v>0</v>
      </c>
      <c r="E188" s="135"/>
      <c r="F188" s="135"/>
      <c r="G188" s="136"/>
      <c r="H188" s="137">
        <f>[1]BYDEPT!BD188</f>
        <v>0</v>
      </c>
      <c r="I188" s="192"/>
      <c r="J188" s="137"/>
      <c r="L188" s="137">
        <f t="shared" si="33"/>
        <v>0</v>
      </c>
    </row>
    <row r="189" spans="1:12" ht="16.5" hidden="1" customHeight="1">
      <c r="A189" s="162" t="s">
        <v>108</v>
      </c>
      <c r="B189" s="20"/>
      <c r="C189" s="20"/>
      <c r="D189" s="134">
        <f t="shared" si="34"/>
        <v>0</v>
      </c>
      <c r="E189" s="135"/>
      <c r="F189" s="135"/>
      <c r="G189" s="136">
        <f>E189+F189</f>
        <v>0</v>
      </c>
      <c r="H189" s="137">
        <f>[1]BYDEPT!BD189</f>
        <v>0</v>
      </c>
      <c r="I189" s="192"/>
      <c r="J189" s="137">
        <f>G189-H189</f>
        <v>0</v>
      </c>
      <c r="L189" s="137">
        <f t="shared" si="33"/>
        <v>0</v>
      </c>
    </row>
    <row r="190" spans="1:12" ht="16.5" hidden="1" customHeight="1">
      <c r="A190" s="162" t="s">
        <v>109</v>
      </c>
      <c r="B190" s="20"/>
      <c r="C190" s="20"/>
      <c r="D190" s="134">
        <f t="shared" si="34"/>
        <v>0</v>
      </c>
      <c r="E190" s="135"/>
      <c r="F190" s="135"/>
      <c r="G190" s="136">
        <f>E190+F190</f>
        <v>0</v>
      </c>
      <c r="H190" s="137">
        <f>[1]BYDEPT!BD190</f>
        <v>0</v>
      </c>
      <c r="I190" s="192"/>
      <c r="J190" s="137">
        <f>G190-H190</f>
        <v>0</v>
      </c>
      <c r="L190" s="137">
        <f t="shared" si="33"/>
        <v>0</v>
      </c>
    </row>
    <row r="191" spans="1:12" ht="16.5" hidden="1" customHeight="1">
      <c r="A191" s="162" t="s">
        <v>110</v>
      </c>
      <c r="B191" s="86">
        <f t="shared" ref="B191:H191" si="37">SUM(B192:B195)</f>
        <v>0</v>
      </c>
      <c r="C191" s="86">
        <f t="shared" si="37"/>
        <v>0</v>
      </c>
      <c r="D191" s="197">
        <f t="shared" si="37"/>
        <v>0</v>
      </c>
      <c r="E191" s="140">
        <f t="shared" si="37"/>
        <v>0</v>
      </c>
      <c r="F191" s="140">
        <f t="shared" si="37"/>
        <v>0</v>
      </c>
      <c r="G191" s="141">
        <f t="shared" si="37"/>
        <v>0</v>
      </c>
      <c r="H191" s="142">
        <f t="shared" si="37"/>
        <v>0</v>
      </c>
      <c r="I191" s="198"/>
      <c r="J191" s="142">
        <f>SUM(J192:J195)</f>
        <v>0</v>
      </c>
      <c r="L191" s="142">
        <f>SUM(L192:L195)</f>
        <v>0</v>
      </c>
    </row>
    <row r="192" spans="1:12" ht="16.5" hidden="1" customHeight="1">
      <c r="A192" s="162" t="s">
        <v>178</v>
      </c>
      <c r="B192" s="20"/>
      <c r="C192" s="20"/>
      <c r="D192" s="134">
        <f t="shared" ref="D192:D211" si="38">SUM(B192:C192)</f>
        <v>0</v>
      </c>
      <c r="E192" s="135"/>
      <c r="F192" s="135"/>
      <c r="G192" s="136">
        <f t="shared" ref="G192:G211" si="39">E192+F192</f>
        <v>0</v>
      </c>
      <c r="H192" s="137">
        <f>[1]BYDEPT!BD192</f>
        <v>0</v>
      </c>
      <c r="I192" s="192"/>
      <c r="J192" s="137">
        <f t="shared" ref="J192:J214" si="40">G192-H192</f>
        <v>0</v>
      </c>
      <c r="L192" s="137">
        <f t="shared" ref="L192:L211" si="41">B192-H192</f>
        <v>0</v>
      </c>
    </row>
    <row r="193" spans="1:12" ht="16.5" hidden="1" customHeight="1">
      <c r="A193" s="162" t="s">
        <v>112</v>
      </c>
      <c r="B193" s="20"/>
      <c r="C193" s="20"/>
      <c r="D193" s="134">
        <f t="shared" si="38"/>
        <v>0</v>
      </c>
      <c r="E193" s="135"/>
      <c r="F193" s="135"/>
      <c r="G193" s="136">
        <f t="shared" si="39"/>
        <v>0</v>
      </c>
      <c r="H193" s="137">
        <f>[1]BYDEPT!BD193</f>
        <v>0</v>
      </c>
      <c r="I193" s="192"/>
      <c r="J193" s="137">
        <f t="shared" si="40"/>
        <v>0</v>
      </c>
      <c r="L193" s="137">
        <f t="shared" si="41"/>
        <v>0</v>
      </c>
    </row>
    <row r="194" spans="1:12" ht="16.5" hidden="1" customHeight="1">
      <c r="A194" s="162" t="s">
        <v>113</v>
      </c>
      <c r="B194" s="20"/>
      <c r="C194" s="20"/>
      <c r="D194" s="134">
        <f t="shared" si="38"/>
        <v>0</v>
      </c>
      <c r="E194" s="135"/>
      <c r="F194" s="135"/>
      <c r="G194" s="136">
        <f t="shared" si="39"/>
        <v>0</v>
      </c>
      <c r="H194" s="137">
        <f>[1]BYDEPT!BD194</f>
        <v>0</v>
      </c>
      <c r="I194" s="192"/>
      <c r="J194" s="137">
        <f t="shared" si="40"/>
        <v>0</v>
      </c>
      <c r="L194" s="137">
        <f t="shared" si="41"/>
        <v>0</v>
      </c>
    </row>
    <row r="195" spans="1:12" ht="16.5" hidden="1" customHeight="1">
      <c r="A195" s="162" t="s">
        <v>114</v>
      </c>
      <c r="B195" s="20"/>
      <c r="C195" s="20"/>
      <c r="D195" s="134">
        <f t="shared" si="38"/>
        <v>0</v>
      </c>
      <c r="E195" s="135"/>
      <c r="F195" s="135"/>
      <c r="G195" s="136">
        <f t="shared" si="39"/>
        <v>0</v>
      </c>
      <c r="H195" s="137">
        <f>[1]BYDEPT!BD195</f>
        <v>0</v>
      </c>
      <c r="I195" s="192"/>
      <c r="J195" s="137">
        <f t="shared" si="40"/>
        <v>0</v>
      </c>
      <c r="L195" s="137">
        <f t="shared" si="41"/>
        <v>0</v>
      </c>
    </row>
    <row r="196" spans="1:12" ht="16.5" hidden="1" customHeight="1">
      <c r="A196" s="162" t="s">
        <v>115</v>
      </c>
      <c r="B196" s="20"/>
      <c r="C196" s="20"/>
      <c r="D196" s="134">
        <f t="shared" si="38"/>
        <v>0</v>
      </c>
      <c r="E196" s="135"/>
      <c r="F196" s="135"/>
      <c r="G196" s="136">
        <f>E196+F196</f>
        <v>0</v>
      </c>
      <c r="H196" s="137">
        <f>[1]BYDEPT!BD196</f>
        <v>0</v>
      </c>
      <c r="I196" s="192"/>
      <c r="J196" s="137">
        <f>G196-H196</f>
        <v>0</v>
      </c>
      <c r="L196" s="137">
        <f t="shared" si="41"/>
        <v>0</v>
      </c>
    </row>
    <row r="197" spans="1:12" ht="16.5" hidden="1" customHeight="1">
      <c r="A197" s="162" t="s">
        <v>116</v>
      </c>
      <c r="B197" s="20"/>
      <c r="C197" s="20"/>
      <c r="D197" s="134">
        <f t="shared" si="38"/>
        <v>0</v>
      </c>
      <c r="E197" s="135"/>
      <c r="F197" s="135"/>
      <c r="G197" s="136">
        <f t="shared" si="39"/>
        <v>0</v>
      </c>
      <c r="H197" s="137">
        <f>[1]BYDEPT!BD197</f>
        <v>0</v>
      </c>
      <c r="I197" s="192"/>
      <c r="J197" s="137">
        <f t="shared" si="40"/>
        <v>0</v>
      </c>
      <c r="L197" s="137">
        <f t="shared" si="41"/>
        <v>0</v>
      </c>
    </row>
    <row r="198" spans="1:12" ht="16.5" hidden="1" customHeight="1">
      <c r="A198" s="162" t="s">
        <v>117</v>
      </c>
      <c r="B198" s="20"/>
      <c r="C198" s="20"/>
      <c r="D198" s="134">
        <f t="shared" si="38"/>
        <v>0</v>
      </c>
      <c r="E198" s="135"/>
      <c r="F198" s="135"/>
      <c r="G198" s="136">
        <f t="shared" si="39"/>
        <v>0</v>
      </c>
      <c r="H198" s="137">
        <f>[1]BYDEPT!BD198</f>
        <v>0</v>
      </c>
      <c r="I198" s="192"/>
      <c r="J198" s="137">
        <f t="shared" si="40"/>
        <v>0</v>
      </c>
      <c r="L198" s="137">
        <f t="shared" si="41"/>
        <v>0</v>
      </c>
    </row>
    <row r="199" spans="1:12" ht="16.5" hidden="1" customHeight="1">
      <c r="A199" s="162" t="s">
        <v>118</v>
      </c>
      <c r="B199" s="20"/>
      <c r="C199" s="20"/>
      <c r="D199" s="134">
        <f t="shared" si="38"/>
        <v>0</v>
      </c>
      <c r="E199" s="135"/>
      <c r="F199" s="135"/>
      <c r="G199" s="136">
        <f t="shared" si="39"/>
        <v>0</v>
      </c>
      <c r="H199" s="137">
        <f>[1]BYDEPT!BD199</f>
        <v>0</v>
      </c>
      <c r="I199" s="192"/>
      <c r="J199" s="137">
        <f t="shared" si="40"/>
        <v>0</v>
      </c>
      <c r="L199" s="137">
        <f t="shared" si="41"/>
        <v>0</v>
      </c>
    </row>
    <row r="200" spans="1:12" ht="16.5" hidden="1" customHeight="1">
      <c r="A200" s="162" t="s">
        <v>119</v>
      </c>
      <c r="B200" s="20"/>
      <c r="C200" s="20"/>
      <c r="D200" s="134">
        <f t="shared" si="38"/>
        <v>0</v>
      </c>
      <c r="E200" s="135"/>
      <c r="F200" s="135"/>
      <c r="G200" s="136"/>
      <c r="H200" s="137">
        <f>[1]BYDEPT!BD200</f>
        <v>0</v>
      </c>
      <c r="I200" s="192"/>
      <c r="J200" s="137"/>
      <c r="L200" s="137">
        <f t="shared" si="41"/>
        <v>0</v>
      </c>
    </row>
    <row r="201" spans="1:12" ht="16.5" hidden="1" customHeight="1">
      <c r="A201" s="162" t="s">
        <v>120</v>
      </c>
      <c r="B201" s="20"/>
      <c r="C201" s="20"/>
      <c r="D201" s="134">
        <f t="shared" si="38"/>
        <v>0</v>
      </c>
      <c r="E201" s="135"/>
      <c r="F201" s="135"/>
      <c r="G201" s="136"/>
      <c r="H201" s="137">
        <f>[1]BYDEPT!BD201</f>
        <v>0</v>
      </c>
      <c r="I201" s="192"/>
      <c r="J201" s="137">
        <f>G201-H201</f>
        <v>0</v>
      </c>
      <c r="L201" s="137">
        <f t="shared" si="41"/>
        <v>0</v>
      </c>
    </row>
    <row r="202" spans="1:12" ht="16.5" hidden="1" customHeight="1">
      <c r="A202" s="162" t="s">
        <v>121</v>
      </c>
      <c r="B202" s="20"/>
      <c r="C202" s="20"/>
      <c r="D202" s="134">
        <f t="shared" si="38"/>
        <v>0</v>
      </c>
      <c r="E202" s="135"/>
      <c r="F202" s="135"/>
      <c r="G202" s="136">
        <f t="shared" si="39"/>
        <v>0</v>
      </c>
      <c r="H202" s="137">
        <f>[1]BYDEPT!BD202</f>
        <v>0</v>
      </c>
      <c r="I202" s="192"/>
      <c r="J202" s="137">
        <f t="shared" si="40"/>
        <v>0</v>
      </c>
      <c r="L202" s="137">
        <f t="shared" si="41"/>
        <v>0</v>
      </c>
    </row>
    <row r="203" spans="1:12" ht="16.5" hidden="1" customHeight="1">
      <c r="A203" s="199" t="s">
        <v>179</v>
      </c>
      <c r="B203" s="20"/>
      <c r="C203" s="20"/>
      <c r="D203" s="134">
        <f t="shared" si="38"/>
        <v>0</v>
      </c>
      <c r="E203" s="135"/>
      <c r="F203" s="135"/>
      <c r="G203" s="136">
        <f t="shared" si="39"/>
        <v>0</v>
      </c>
      <c r="H203" s="137">
        <f>[1]BYDEPT!BD203</f>
        <v>0</v>
      </c>
      <c r="I203" s="192"/>
      <c r="J203" s="137">
        <f t="shared" si="40"/>
        <v>0</v>
      </c>
      <c r="L203" s="137">
        <f t="shared" si="41"/>
        <v>0</v>
      </c>
    </row>
    <row r="204" spans="1:12" ht="16.5" hidden="1" customHeight="1">
      <c r="A204" s="199" t="s">
        <v>180</v>
      </c>
      <c r="B204" s="20"/>
      <c r="C204" s="20"/>
      <c r="D204" s="134">
        <f t="shared" si="38"/>
        <v>0</v>
      </c>
      <c r="E204" s="135"/>
      <c r="F204" s="135"/>
      <c r="G204" s="136">
        <f t="shared" si="39"/>
        <v>0</v>
      </c>
      <c r="H204" s="137">
        <f>[1]BYDEPT!BD204</f>
        <v>0</v>
      </c>
      <c r="I204" s="192"/>
      <c r="J204" s="137">
        <f t="shared" si="40"/>
        <v>0</v>
      </c>
      <c r="L204" s="137">
        <f t="shared" si="41"/>
        <v>0</v>
      </c>
    </row>
    <row r="205" spans="1:12" ht="16.5" hidden="1" customHeight="1">
      <c r="A205" s="199" t="s">
        <v>181</v>
      </c>
      <c r="B205" s="20"/>
      <c r="C205" s="20"/>
      <c r="D205" s="134">
        <f t="shared" si="38"/>
        <v>0</v>
      </c>
      <c r="E205" s="135"/>
      <c r="F205" s="135"/>
      <c r="G205" s="136">
        <f t="shared" si="39"/>
        <v>0</v>
      </c>
      <c r="H205" s="137">
        <f>[1]BYDEPT!BD205</f>
        <v>0</v>
      </c>
      <c r="I205" s="192"/>
      <c r="J205" s="137">
        <f t="shared" si="40"/>
        <v>0</v>
      </c>
      <c r="L205" s="137">
        <f t="shared" si="41"/>
        <v>0</v>
      </c>
    </row>
    <row r="206" spans="1:12" ht="16.5" hidden="1" customHeight="1">
      <c r="A206" s="199" t="s">
        <v>182</v>
      </c>
      <c r="B206" s="20"/>
      <c r="C206" s="20"/>
      <c r="D206" s="134">
        <f t="shared" si="38"/>
        <v>0</v>
      </c>
      <c r="E206" s="135"/>
      <c r="F206" s="135"/>
      <c r="G206" s="136"/>
      <c r="H206" s="137">
        <f>[1]BYDEPT!BD206</f>
        <v>0</v>
      </c>
      <c r="I206" s="192"/>
      <c r="J206" s="137"/>
      <c r="L206" s="137">
        <f t="shared" si="41"/>
        <v>0</v>
      </c>
    </row>
    <row r="207" spans="1:12" ht="16.5" hidden="1" customHeight="1">
      <c r="A207" s="199" t="s">
        <v>183</v>
      </c>
      <c r="B207" s="20"/>
      <c r="C207" s="20"/>
      <c r="D207" s="134">
        <f t="shared" si="38"/>
        <v>0</v>
      </c>
      <c r="E207" s="135"/>
      <c r="F207" s="135"/>
      <c r="G207" s="136">
        <f t="shared" si="39"/>
        <v>0</v>
      </c>
      <c r="H207" s="137">
        <f>[1]BYDEPT!BD207</f>
        <v>0</v>
      </c>
      <c r="I207" s="192"/>
      <c r="J207" s="137">
        <f t="shared" si="40"/>
        <v>0</v>
      </c>
      <c r="L207" s="137">
        <f t="shared" si="41"/>
        <v>0</v>
      </c>
    </row>
    <row r="208" spans="1:12" ht="16.5" hidden="1" customHeight="1">
      <c r="A208" s="199" t="s">
        <v>184</v>
      </c>
      <c r="B208" s="20"/>
      <c r="C208" s="20"/>
      <c r="D208" s="134">
        <f t="shared" si="38"/>
        <v>0</v>
      </c>
      <c r="E208" s="135"/>
      <c r="F208" s="135"/>
      <c r="G208" s="136">
        <f t="shared" si="39"/>
        <v>0</v>
      </c>
      <c r="H208" s="137">
        <f>[1]BYDEPT!BD208</f>
        <v>0</v>
      </c>
      <c r="I208" s="192"/>
      <c r="J208" s="137">
        <f t="shared" si="40"/>
        <v>0</v>
      </c>
      <c r="L208" s="137">
        <f t="shared" si="41"/>
        <v>0</v>
      </c>
    </row>
    <row r="209" spans="1:12" ht="16.5" hidden="1" customHeight="1">
      <c r="A209" s="199" t="s">
        <v>185</v>
      </c>
      <c r="B209" s="20"/>
      <c r="C209" s="20"/>
      <c r="D209" s="134">
        <f t="shared" si="38"/>
        <v>0</v>
      </c>
      <c r="E209" s="135"/>
      <c r="F209" s="135"/>
      <c r="G209" s="136">
        <f t="shared" si="39"/>
        <v>0</v>
      </c>
      <c r="H209" s="137">
        <f>[1]BYDEPT!BD209</f>
        <v>0</v>
      </c>
      <c r="I209" s="192"/>
      <c r="J209" s="137">
        <f t="shared" si="40"/>
        <v>0</v>
      </c>
      <c r="L209" s="137">
        <f t="shared" si="41"/>
        <v>0</v>
      </c>
    </row>
    <row r="210" spans="1:12" ht="16.5" hidden="1" customHeight="1">
      <c r="A210" s="199" t="s">
        <v>186</v>
      </c>
      <c r="B210" s="20"/>
      <c r="C210" s="20"/>
      <c r="D210" s="134">
        <f t="shared" si="38"/>
        <v>0</v>
      </c>
      <c r="E210" s="135"/>
      <c r="F210" s="135"/>
      <c r="G210" s="136">
        <f t="shared" si="39"/>
        <v>0</v>
      </c>
      <c r="H210" s="137">
        <f>[1]BYDEPT!BD210</f>
        <v>0</v>
      </c>
      <c r="I210" s="192"/>
      <c r="J210" s="137">
        <f t="shared" si="40"/>
        <v>0</v>
      </c>
      <c r="L210" s="137">
        <f t="shared" si="41"/>
        <v>0</v>
      </c>
    </row>
    <row r="211" spans="1:12" ht="16.5" hidden="1" customHeight="1">
      <c r="A211" s="199" t="s">
        <v>187</v>
      </c>
      <c r="B211" s="20"/>
      <c r="C211" s="20"/>
      <c r="D211" s="134">
        <f t="shared" si="38"/>
        <v>0</v>
      </c>
      <c r="E211" s="135"/>
      <c r="F211" s="135"/>
      <c r="G211" s="136">
        <f t="shared" si="39"/>
        <v>0</v>
      </c>
      <c r="H211" s="137">
        <f>[1]BYDEPT!BD211</f>
        <v>0</v>
      </c>
      <c r="I211" s="192"/>
      <c r="J211" s="137">
        <f t="shared" si="40"/>
        <v>0</v>
      </c>
      <c r="L211" s="137">
        <f t="shared" si="41"/>
        <v>0</v>
      </c>
    </row>
    <row r="212" spans="1:12" ht="16.5" hidden="1" customHeight="1">
      <c r="A212" s="162" t="s">
        <v>188</v>
      </c>
      <c r="B212" s="20">
        <f>B213+B214</f>
        <v>0</v>
      </c>
      <c r="C212" s="20">
        <f t="shared" ref="C212:L212" si="42">C213+C214</f>
        <v>0</v>
      </c>
      <c r="D212" s="134">
        <f t="shared" si="42"/>
        <v>0</v>
      </c>
      <c r="E212" s="135">
        <f t="shared" si="42"/>
        <v>0</v>
      </c>
      <c r="F212" s="191">
        <f t="shared" si="42"/>
        <v>0</v>
      </c>
      <c r="G212" s="136">
        <f t="shared" si="42"/>
        <v>0</v>
      </c>
      <c r="H212" s="137">
        <f t="shared" si="42"/>
        <v>0</v>
      </c>
      <c r="I212" s="192"/>
      <c r="J212" s="137">
        <f t="shared" si="42"/>
        <v>0</v>
      </c>
      <c r="K212" s="116">
        <f t="shared" si="42"/>
        <v>0</v>
      </c>
      <c r="L212" s="137">
        <f t="shared" si="42"/>
        <v>0</v>
      </c>
    </row>
    <row r="213" spans="1:12" ht="16.5" hidden="1" customHeight="1">
      <c r="A213" s="162" t="s">
        <v>132</v>
      </c>
      <c r="B213" s="20"/>
      <c r="C213" s="20"/>
      <c r="D213" s="134">
        <f>SUM(B213:C213)</f>
        <v>0</v>
      </c>
      <c r="E213" s="135"/>
      <c r="F213" s="191"/>
      <c r="G213" s="136"/>
      <c r="H213" s="137">
        <f>[1]BYDEPT!BD213</f>
        <v>0</v>
      </c>
      <c r="I213" s="192"/>
      <c r="J213" s="137">
        <f t="shared" si="40"/>
        <v>0</v>
      </c>
      <c r="L213" s="137"/>
    </row>
    <row r="214" spans="1:12" ht="16.5" hidden="1" customHeight="1">
      <c r="A214" s="162" t="s">
        <v>133</v>
      </c>
      <c r="B214" s="20"/>
      <c r="C214" s="20"/>
      <c r="D214" s="134">
        <f>SUM(B214:C214)</f>
        <v>0</v>
      </c>
      <c r="E214" s="135"/>
      <c r="F214" s="191"/>
      <c r="G214" s="136"/>
      <c r="H214" s="137">
        <f>[1]BYDEPT!BD214</f>
        <v>0</v>
      </c>
      <c r="I214" s="192"/>
      <c r="J214" s="137">
        <f t="shared" si="40"/>
        <v>0</v>
      </c>
      <c r="L214" s="137"/>
    </row>
    <row r="215" spans="1:12" ht="15" hidden="1" customHeight="1">
      <c r="A215" s="162"/>
      <c r="B215" s="20"/>
      <c r="C215" s="20"/>
      <c r="D215" s="134"/>
      <c r="E215" s="135"/>
      <c r="F215" s="191"/>
      <c r="G215" s="136"/>
      <c r="H215" s="137"/>
      <c r="I215" s="192"/>
      <c r="J215" s="137"/>
      <c r="L215" s="137"/>
    </row>
    <row r="216" spans="1:12" ht="16.5" hidden="1" customHeight="1">
      <c r="A216" s="200" t="s">
        <v>190</v>
      </c>
      <c r="B216" s="148">
        <f t="shared" ref="B216:H216" si="43">B217+B218+SUM(B225:B228)</f>
        <v>0</v>
      </c>
      <c r="C216" s="201">
        <f t="shared" si="43"/>
        <v>0</v>
      </c>
      <c r="D216" s="149">
        <f t="shared" si="43"/>
        <v>0</v>
      </c>
      <c r="E216" s="148">
        <f t="shared" si="43"/>
        <v>0</v>
      </c>
      <c r="F216" s="149">
        <f t="shared" si="43"/>
        <v>0</v>
      </c>
      <c r="G216" s="150">
        <f t="shared" si="43"/>
        <v>0</v>
      </c>
      <c r="H216" s="151">
        <f t="shared" si="43"/>
        <v>0</v>
      </c>
      <c r="I216" s="202"/>
      <c r="J216" s="151">
        <f>J217+J218+SUM(J225:J228)</f>
        <v>0</v>
      </c>
      <c r="L216" s="151">
        <f>L217+L218+SUM(L225:L228)</f>
        <v>0</v>
      </c>
    </row>
    <row r="217" spans="1:12" ht="16.5" hidden="1" customHeight="1">
      <c r="A217" s="199" t="s">
        <v>136</v>
      </c>
      <c r="B217" s="20"/>
      <c r="C217" s="20"/>
      <c r="D217" s="134">
        <f>C217+B217</f>
        <v>0</v>
      </c>
      <c r="E217" s="135"/>
      <c r="F217" s="191"/>
      <c r="G217" s="136">
        <f>E217+F217</f>
        <v>0</v>
      </c>
      <c r="H217" s="137">
        <f>[1]BYDEPT!BD217</f>
        <v>0</v>
      </c>
      <c r="I217" s="192"/>
      <c r="J217" s="137">
        <f>G217-H217</f>
        <v>0</v>
      </c>
      <c r="L217" s="137">
        <f>D217-H217</f>
        <v>0</v>
      </c>
    </row>
    <row r="218" spans="1:12" ht="16.5" hidden="1" customHeight="1">
      <c r="A218" s="199" t="s">
        <v>138</v>
      </c>
      <c r="B218" s="140">
        <f>SUM(B219:B223)</f>
        <v>0</v>
      </c>
      <c r="C218" s="203">
        <f>SUM(C219:C223)</f>
        <v>0</v>
      </c>
      <c r="D218" s="204">
        <f>SUM(D219:D223)</f>
        <v>0</v>
      </c>
      <c r="E218" s="140">
        <f>SUM(E219:E222)</f>
        <v>0</v>
      </c>
      <c r="F218" s="204">
        <f>SUM(F219:F222)</f>
        <v>0</v>
      </c>
      <c r="G218" s="141">
        <f>SUM(G219:G222)</f>
        <v>0</v>
      </c>
      <c r="H218" s="142">
        <f>SUM(H219:H223)</f>
        <v>0</v>
      </c>
      <c r="I218" s="198"/>
      <c r="J218" s="142">
        <f>SUM(J219:J222)</f>
        <v>0</v>
      </c>
      <c r="L218" s="142">
        <f>SUM(L219:L223)</f>
        <v>0</v>
      </c>
    </row>
    <row r="219" spans="1:12" ht="16.5" hidden="1" customHeight="1">
      <c r="A219" s="199" t="s">
        <v>140</v>
      </c>
      <c r="B219" s="20"/>
      <c r="C219" s="205"/>
      <c r="D219" s="134">
        <f>C219+B219</f>
        <v>0</v>
      </c>
      <c r="E219" s="135"/>
      <c r="F219" s="191"/>
      <c r="G219" s="136">
        <f t="shared" ref="G219:G228" si="44">E219+F219</f>
        <v>0</v>
      </c>
      <c r="H219" s="137">
        <f>[1]BYDEPT!BD219</f>
        <v>0</v>
      </c>
      <c r="I219" s="192"/>
      <c r="J219" s="137">
        <f>G219-H219</f>
        <v>0</v>
      </c>
      <c r="L219" s="137">
        <f>D219-H219</f>
        <v>0</v>
      </c>
    </row>
    <row r="220" spans="1:12" ht="16.5" hidden="1" customHeight="1">
      <c r="A220" s="199" t="s">
        <v>142</v>
      </c>
      <c r="B220" s="20"/>
      <c r="C220" s="20"/>
      <c r="D220" s="134">
        <f>C220+B220</f>
        <v>0</v>
      </c>
      <c r="E220" s="135"/>
      <c r="F220" s="191"/>
      <c r="G220" s="136">
        <f t="shared" si="44"/>
        <v>0</v>
      </c>
      <c r="H220" s="137">
        <f>[1]BYDEPT!BD220</f>
        <v>0</v>
      </c>
      <c r="I220" s="192"/>
      <c r="J220" s="137">
        <f>G220-H220</f>
        <v>0</v>
      </c>
      <c r="L220" s="137">
        <f>D220-H220</f>
        <v>0</v>
      </c>
    </row>
    <row r="221" spans="1:12" ht="16.5" hidden="1" customHeight="1">
      <c r="A221" s="206" t="s">
        <v>144</v>
      </c>
      <c r="B221" s="62"/>
      <c r="C221" s="43"/>
      <c r="D221" s="207">
        <f>C221+B221</f>
        <v>0</v>
      </c>
      <c r="E221" s="135"/>
      <c r="F221" s="191"/>
      <c r="G221" s="136">
        <f t="shared" si="44"/>
        <v>0</v>
      </c>
      <c r="H221" s="137">
        <f>[1]BYDEPT!BD221</f>
        <v>0</v>
      </c>
      <c r="I221" s="192"/>
      <c r="J221" s="137">
        <f>G221-H221</f>
        <v>0</v>
      </c>
      <c r="L221" s="137">
        <f>D221-H221</f>
        <v>0</v>
      </c>
    </row>
    <row r="222" spans="1:12" ht="16.5" hidden="1" customHeight="1">
      <c r="A222" s="199" t="s">
        <v>146</v>
      </c>
      <c r="B222" s="20"/>
      <c r="C222" s="20"/>
      <c r="D222" s="134">
        <f>C222+B222</f>
        <v>0</v>
      </c>
      <c r="E222" s="135"/>
      <c r="F222" s="191"/>
      <c r="G222" s="136">
        <f t="shared" si="44"/>
        <v>0</v>
      </c>
      <c r="H222" s="137">
        <f>[1]BYDEPT!BD222</f>
        <v>0</v>
      </c>
      <c r="I222" s="192"/>
      <c r="J222" s="137">
        <f>G222-H222</f>
        <v>0</v>
      </c>
      <c r="L222" s="137">
        <f>D222-H222</f>
        <v>0</v>
      </c>
    </row>
    <row r="223" spans="1:12" ht="16.5" hidden="1" customHeight="1">
      <c r="A223" s="199" t="s">
        <v>148</v>
      </c>
      <c r="B223" s="20"/>
      <c r="C223" s="20"/>
      <c r="D223" s="134">
        <f>C223+B223</f>
        <v>0</v>
      </c>
      <c r="E223" s="135"/>
      <c r="F223" s="191"/>
      <c r="G223" s="136">
        <f t="shared" si="44"/>
        <v>0</v>
      </c>
      <c r="H223" s="137">
        <f>[1]BYDEPT!BD223</f>
        <v>0</v>
      </c>
      <c r="I223" s="192"/>
      <c r="J223" s="137">
        <f>G223-H223</f>
        <v>0</v>
      </c>
      <c r="L223" s="137">
        <f>D223-H223</f>
        <v>0</v>
      </c>
    </row>
    <row r="224" spans="1:12" ht="14.25" hidden="1" customHeight="1">
      <c r="A224" s="162"/>
      <c r="B224" s="20"/>
      <c r="C224" s="20"/>
      <c r="D224" s="134"/>
      <c r="E224" s="85"/>
      <c r="F224" s="134"/>
      <c r="G224" s="136">
        <f t="shared" si="44"/>
        <v>0</v>
      </c>
      <c r="H224" s="160"/>
      <c r="I224" s="208"/>
      <c r="J224" s="160"/>
      <c r="L224" s="137"/>
    </row>
    <row r="225" spans="1:12" ht="18" hidden="1" customHeight="1">
      <c r="A225" s="162" t="s">
        <v>150</v>
      </c>
      <c r="B225" s="20"/>
      <c r="C225" s="20"/>
      <c r="D225" s="134">
        <f>C225+B225</f>
        <v>0</v>
      </c>
      <c r="E225" s="135"/>
      <c r="F225" s="191"/>
      <c r="G225" s="136">
        <f t="shared" si="44"/>
        <v>0</v>
      </c>
      <c r="H225" s="137">
        <f>[1]BYDEPT!BD225</f>
        <v>0</v>
      </c>
      <c r="I225" s="192"/>
      <c r="J225" s="137">
        <f>G225-H225</f>
        <v>0</v>
      </c>
      <c r="L225" s="137">
        <f>D225-H225</f>
        <v>0</v>
      </c>
    </row>
    <row r="226" spans="1:12" ht="16.5" hidden="1" customHeight="1">
      <c r="A226" s="162" t="s">
        <v>152</v>
      </c>
      <c r="B226" s="20"/>
      <c r="C226" s="20"/>
      <c r="D226" s="134">
        <f>C226+B226</f>
        <v>0</v>
      </c>
      <c r="E226" s="135"/>
      <c r="F226" s="191"/>
      <c r="G226" s="136">
        <f t="shared" si="44"/>
        <v>0</v>
      </c>
      <c r="H226" s="137">
        <f>[1]BYDEPT!BD226</f>
        <v>0</v>
      </c>
      <c r="I226" s="192"/>
      <c r="J226" s="137">
        <f>G226-H226</f>
        <v>0</v>
      </c>
      <c r="L226" s="137">
        <f>D226-H226</f>
        <v>0</v>
      </c>
    </row>
    <row r="227" spans="1:12" ht="16.5" hidden="1" customHeight="1">
      <c r="A227" s="162" t="s">
        <v>154</v>
      </c>
      <c r="B227" s="20"/>
      <c r="C227" s="209"/>
      <c r="D227" s="134">
        <f>C227+B227</f>
        <v>0</v>
      </c>
      <c r="E227" s="135"/>
      <c r="F227" s="191"/>
      <c r="G227" s="136">
        <f>E227+F227</f>
        <v>0</v>
      </c>
      <c r="H227" s="137">
        <f>[1]BYDEPT!BD227</f>
        <v>0</v>
      </c>
      <c r="I227" s="192"/>
      <c r="J227" s="137">
        <f>G227-H227</f>
        <v>0</v>
      </c>
      <c r="L227" s="137">
        <f>D227-H227</f>
        <v>0</v>
      </c>
    </row>
    <row r="228" spans="1:12" ht="16.5" hidden="1" customHeight="1">
      <c r="A228" s="162" t="s">
        <v>156</v>
      </c>
      <c r="B228" s="20"/>
      <c r="C228" s="20"/>
      <c r="D228" s="134">
        <f>SUM(D229:D230)</f>
        <v>0</v>
      </c>
      <c r="E228" s="135"/>
      <c r="F228" s="191"/>
      <c r="G228" s="136">
        <f t="shared" si="44"/>
        <v>0</v>
      </c>
      <c r="H228" s="137">
        <f>[1]BYDEPT!BD228</f>
        <v>0</v>
      </c>
      <c r="I228" s="192"/>
      <c r="J228" s="137">
        <f>G228-H228</f>
        <v>0</v>
      </c>
      <c r="L228" s="137">
        <f>D228-H228</f>
        <v>0</v>
      </c>
    </row>
    <row r="229" spans="1:12" ht="15.75" hidden="1" customHeight="1">
      <c r="A229" s="210"/>
      <c r="B229" s="158"/>
      <c r="C229" s="158"/>
      <c r="D229" s="159"/>
      <c r="E229" s="135"/>
      <c r="F229" s="191"/>
      <c r="G229" s="136"/>
      <c r="H229" s="137"/>
      <c r="I229" s="138"/>
      <c r="J229" s="137"/>
      <c r="L229" s="137"/>
    </row>
    <row r="230" spans="1:12" ht="16.5" hidden="1" customHeight="1">
      <c r="A230" s="184" t="s">
        <v>192</v>
      </c>
      <c r="B230" s="211"/>
      <c r="C230" s="211"/>
      <c r="D230" s="212"/>
      <c r="E230" s="135"/>
      <c r="F230" s="135"/>
      <c r="G230" s="136">
        <f>E230+F230</f>
        <v>0</v>
      </c>
      <c r="H230" s="213">
        <f>[1]BYDEPT!BD230</f>
        <v>0</v>
      </c>
      <c r="I230" s="214"/>
      <c r="J230" s="213">
        <f>G230-H230</f>
        <v>0</v>
      </c>
      <c r="L230" s="213"/>
    </row>
    <row r="231" spans="1:12" ht="14.25" customHeight="1">
      <c r="A231" s="184"/>
      <c r="B231" s="211"/>
      <c r="C231" s="211"/>
      <c r="D231" s="212"/>
      <c r="E231" s="135"/>
      <c r="F231" s="135"/>
      <c r="G231" s="136"/>
      <c r="H231" s="213"/>
      <c r="I231" s="214"/>
      <c r="J231" s="213"/>
      <c r="L231" s="213"/>
    </row>
    <row r="232" spans="1:12" ht="16.5" customHeight="1">
      <c r="A232" s="215" t="s">
        <v>193</v>
      </c>
      <c r="B232" s="216"/>
      <c r="C232" s="216"/>
      <c r="D232" s="217"/>
      <c r="E232" s="35">
        <f>SUM(E233:E242)</f>
        <v>0</v>
      </c>
      <c r="F232" s="35">
        <f>SUM(F233:F242)</f>
        <v>0</v>
      </c>
      <c r="G232" s="167">
        <f>SUM(G233:G242)</f>
        <v>0</v>
      </c>
      <c r="H232" s="168">
        <f>SUM(H233:H242)</f>
        <v>84667</v>
      </c>
      <c r="I232" s="169"/>
      <c r="J232" s="168">
        <f>SUM(J233:J242)</f>
        <v>-84667</v>
      </c>
      <c r="L232" s="168">
        <f>SUM(L233:L242)</f>
        <v>0</v>
      </c>
    </row>
    <row r="233" spans="1:12" ht="17.25" hidden="1" customHeight="1">
      <c r="A233" s="133" t="s">
        <v>194</v>
      </c>
      <c r="B233" s="20"/>
      <c r="C233" s="20"/>
      <c r="D233" s="134"/>
      <c r="E233" s="135"/>
      <c r="F233" s="135"/>
      <c r="G233" s="136">
        <f t="shared" ref="G233:G242" si="45">E233+F233</f>
        <v>0</v>
      </c>
      <c r="H233" s="137">
        <f>[1]BYDEPT!BD233</f>
        <v>0</v>
      </c>
      <c r="I233" s="138"/>
      <c r="J233" s="137">
        <f t="shared" ref="J233:L242" si="46">G233-H233</f>
        <v>0</v>
      </c>
      <c r="L233" s="137">
        <f t="shared" si="46"/>
        <v>0</v>
      </c>
    </row>
    <row r="234" spans="1:12" ht="16.5" customHeight="1">
      <c r="A234" s="133" t="s">
        <v>195</v>
      </c>
      <c r="B234" s="20"/>
      <c r="C234" s="20"/>
      <c r="D234" s="134"/>
      <c r="E234" s="135"/>
      <c r="F234" s="135"/>
      <c r="G234" s="136">
        <f t="shared" si="45"/>
        <v>0</v>
      </c>
      <c r="H234" s="137">
        <f>[1]BYDEPT!BD234</f>
        <v>84667</v>
      </c>
      <c r="I234" s="138"/>
      <c r="J234" s="137">
        <f t="shared" si="46"/>
        <v>-84667</v>
      </c>
      <c r="L234" s="137"/>
    </row>
    <row r="235" spans="1:12" ht="15" hidden="1" customHeight="1">
      <c r="A235" s="133" t="s">
        <v>196</v>
      </c>
      <c r="B235" s="20"/>
      <c r="C235" s="20"/>
      <c r="D235" s="134"/>
      <c r="E235" s="135"/>
      <c r="F235" s="135"/>
      <c r="G235" s="136">
        <f t="shared" si="45"/>
        <v>0</v>
      </c>
      <c r="H235" s="137">
        <f>[1]BYDEPT!BD235</f>
        <v>0</v>
      </c>
      <c r="I235" s="138"/>
      <c r="J235" s="137">
        <f t="shared" si="46"/>
        <v>0</v>
      </c>
      <c r="L235" s="137"/>
    </row>
    <row r="236" spans="1:12" ht="17.25" hidden="1" customHeight="1">
      <c r="A236" s="84" t="s">
        <v>197</v>
      </c>
      <c r="B236" s="55"/>
      <c r="C236" s="27"/>
      <c r="D236" s="55"/>
      <c r="E236" s="135"/>
      <c r="F236" s="135"/>
      <c r="G236" s="136">
        <f t="shared" si="45"/>
        <v>0</v>
      </c>
      <c r="H236" s="137">
        <f>[1]BYDEPT!BD236</f>
        <v>0</v>
      </c>
      <c r="I236" s="138"/>
      <c r="J236" s="137">
        <f t="shared" si="46"/>
        <v>0</v>
      </c>
      <c r="L236" s="137"/>
    </row>
    <row r="237" spans="1:12" ht="16.5" hidden="1" customHeight="1">
      <c r="A237" s="20" t="s">
        <v>199</v>
      </c>
      <c r="B237" s="20"/>
      <c r="C237" s="20"/>
      <c r="D237" s="134"/>
      <c r="E237" s="135"/>
      <c r="F237" s="135"/>
      <c r="G237" s="136">
        <f t="shared" si="45"/>
        <v>0</v>
      </c>
      <c r="H237" s="137">
        <f>[1]BYDEPT!BD237</f>
        <v>0</v>
      </c>
      <c r="I237" s="138"/>
      <c r="J237" s="137">
        <f t="shared" si="46"/>
        <v>0</v>
      </c>
      <c r="L237" s="137"/>
    </row>
    <row r="238" spans="1:12" ht="16.5" hidden="1" customHeight="1">
      <c r="A238" s="218" t="s">
        <v>200</v>
      </c>
      <c r="B238" s="62"/>
      <c r="C238" s="43"/>
      <c r="D238" s="207"/>
      <c r="E238" s="135"/>
      <c r="F238" s="135"/>
      <c r="G238" s="136">
        <f t="shared" si="45"/>
        <v>0</v>
      </c>
      <c r="H238" s="137">
        <f>[1]BYDEPT!BD238</f>
        <v>0</v>
      </c>
      <c r="I238" s="138"/>
      <c r="J238" s="137">
        <f t="shared" si="46"/>
        <v>0</v>
      </c>
      <c r="L238" s="137">
        <f t="shared" si="46"/>
        <v>0</v>
      </c>
    </row>
    <row r="239" spans="1:12" ht="16.5" hidden="1" customHeight="1">
      <c r="A239" s="41" t="s">
        <v>201</v>
      </c>
      <c r="B239" s="47"/>
      <c r="C239" s="20"/>
      <c r="D239" s="134"/>
      <c r="E239" s="135"/>
      <c r="F239" s="135"/>
      <c r="G239" s="136">
        <f t="shared" si="45"/>
        <v>0</v>
      </c>
      <c r="H239" s="137">
        <f>[1]BYDEPT!BD239</f>
        <v>0</v>
      </c>
      <c r="I239" s="138"/>
      <c r="J239" s="137">
        <f t="shared" si="46"/>
        <v>0</v>
      </c>
      <c r="L239" s="137">
        <f t="shared" si="46"/>
        <v>0</v>
      </c>
    </row>
    <row r="240" spans="1:12" ht="16.5" hidden="1" customHeight="1">
      <c r="A240" s="133" t="s">
        <v>202</v>
      </c>
      <c r="B240" s="20"/>
      <c r="C240" s="20"/>
      <c r="D240" s="134"/>
      <c r="E240" s="135"/>
      <c r="F240" s="135"/>
      <c r="G240" s="136">
        <f t="shared" si="45"/>
        <v>0</v>
      </c>
      <c r="H240" s="137">
        <f>[1]BYDEPT!BD240</f>
        <v>0</v>
      </c>
      <c r="I240" s="138"/>
      <c r="J240" s="137">
        <f t="shared" si="46"/>
        <v>0</v>
      </c>
      <c r="L240" s="137">
        <f t="shared" si="46"/>
        <v>0</v>
      </c>
    </row>
    <row r="241" spans="1:12" ht="16.5" hidden="1" customHeight="1">
      <c r="A241" s="133" t="s">
        <v>203</v>
      </c>
      <c r="B241" s="20"/>
      <c r="C241" s="20"/>
      <c r="D241" s="134"/>
      <c r="E241" s="135"/>
      <c r="F241" s="135"/>
      <c r="G241" s="136">
        <f t="shared" si="45"/>
        <v>0</v>
      </c>
      <c r="H241" s="137">
        <f>[1]BYDEPT!BD241</f>
        <v>0</v>
      </c>
      <c r="I241" s="138"/>
      <c r="J241" s="137">
        <f t="shared" si="46"/>
        <v>0</v>
      </c>
      <c r="L241" s="137">
        <f t="shared" si="46"/>
        <v>0</v>
      </c>
    </row>
    <row r="242" spans="1:12" ht="16.5" hidden="1" customHeight="1">
      <c r="A242" s="133" t="s">
        <v>204</v>
      </c>
      <c r="B242" s="20"/>
      <c r="C242" s="20"/>
      <c r="D242" s="134"/>
      <c r="E242" s="135"/>
      <c r="F242" s="135"/>
      <c r="G242" s="136">
        <f t="shared" si="45"/>
        <v>0</v>
      </c>
      <c r="H242" s="137">
        <f>[1]BYDEPT!BD242</f>
        <v>0</v>
      </c>
      <c r="I242" s="138"/>
      <c r="J242" s="137">
        <f t="shared" si="46"/>
        <v>0</v>
      </c>
      <c r="L242" s="137">
        <f t="shared" si="46"/>
        <v>0</v>
      </c>
    </row>
    <row r="243" spans="1:12" ht="21.75" customHeight="1" thickBot="1">
      <c r="A243" s="219" t="s">
        <v>40</v>
      </c>
      <c r="B243" s="220">
        <f>B126</f>
        <v>4834884</v>
      </c>
      <c r="C243" s="220">
        <f>C126</f>
        <v>0</v>
      </c>
      <c r="D243" s="221">
        <f>D126</f>
        <v>4834884</v>
      </c>
      <c r="E243" s="222">
        <f>E125+E123</f>
        <v>3767000000</v>
      </c>
      <c r="F243" s="222">
        <f>F125+F123</f>
        <v>0</v>
      </c>
      <c r="G243" s="223">
        <f>G125+G123</f>
        <v>3767000000</v>
      </c>
      <c r="H243" s="224">
        <f>H125+H123</f>
        <v>3035577734</v>
      </c>
      <c r="I243" s="225">
        <f>H243/G243</f>
        <v>0.80583428032917437</v>
      </c>
      <c r="J243" s="224">
        <f>J125+J123</f>
        <v>731422266</v>
      </c>
      <c r="K243" s="226"/>
      <c r="L243" s="227">
        <f>L126</f>
        <v>4792138</v>
      </c>
    </row>
    <row r="244" spans="1:12" ht="16.5" customHeight="1" thickTop="1">
      <c r="A244" s="229"/>
      <c r="B244" s="230"/>
      <c r="C244" s="230"/>
      <c r="D244" s="230"/>
      <c r="E244" s="231"/>
      <c r="F244" s="231"/>
      <c r="G244" s="231"/>
      <c r="H244" s="231"/>
      <c r="I244" s="182"/>
      <c r="J244" s="231"/>
      <c r="L244" s="4"/>
    </row>
    <row r="245" spans="1:12" ht="16.5" customHeight="1">
      <c r="A245" s="229"/>
      <c r="B245" s="230"/>
      <c r="C245" s="230"/>
      <c r="D245" s="230"/>
      <c r="E245" s="231"/>
      <c r="F245" s="231"/>
      <c r="G245" s="231"/>
      <c r="H245" s="231"/>
      <c r="I245" s="182"/>
      <c r="J245" s="231"/>
      <c r="L245" s="4"/>
    </row>
    <row r="246" spans="1:12" ht="16.5" customHeight="1">
      <c r="A246" s="229"/>
      <c r="B246" s="230"/>
      <c r="C246" s="230"/>
      <c r="D246" s="230"/>
      <c r="E246" s="231"/>
      <c r="F246" s="231"/>
      <c r="G246" s="231"/>
      <c r="H246" s="231"/>
      <c r="I246" s="182"/>
      <c r="J246" s="231"/>
      <c r="L246" s="4"/>
    </row>
    <row r="247" spans="1:12" ht="16.5" customHeight="1">
      <c r="A247" s="229"/>
      <c r="B247" s="230"/>
      <c r="C247" s="230"/>
      <c r="D247" s="230"/>
      <c r="E247" s="231"/>
      <c r="F247" s="231"/>
      <c r="G247" s="231"/>
      <c r="H247" s="231"/>
      <c r="I247" s="182"/>
      <c r="J247" s="231"/>
      <c r="L247" s="4"/>
    </row>
    <row r="248" spans="1:12">
      <c r="E248" s="234"/>
      <c r="F248" s="234"/>
      <c r="G248" s="234"/>
      <c r="H248" s="234"/>
      <c r="I248" s="138"/>
      <c r="J248" s="234"/>
      <c r="L248" s="62"/>
    </row>
    <row r="249" spans="1:12">
      <c r="E249" s="234"/>
      <c r="F249" s="234"/>
      <c r="G249" s="234"/>
      <c r="H249" s="234"/>
      <c r="I249" s="138"/>
      <c r="J249" s="234"/>
      <c r="L249" s="62"/>
    </row>
  </sheetData>
  <mergeCells count="12">
    <mergeCell ref="I4:I6"/>
    <mergeCell ref="J4:J6"/>
    <mergeCell ref="L4:L6"/>
    <mergeCell ref="E5:E6"/>
    <mergeCell ref="F5:F6"/>
    <mergeCell ref="G5:G6"/>
    <mergeCell ref="H4:H6"/>
    <mergeCell ref="A4:A6"/>
    <mergeCell ref="B4:B6"/>
    <mergeCell ref="C4:C6"/>
    <mergeCell ref="D4:D6"/>
    <mergeCell ref="E4:G4"/>
  </mergeCells>
  <printOptions gridLines="1"/>
  <pageMargins left="0.43" right="0.25" top="0.55000000000000004" bottom="0.48" header="0.3" footer="0.3"/>
  <pageSetup paperSize="9" scale="70" orientation="portrait" r:id="rId1"/>
  <headerFooter alignWithMargins="0">
    <oddFooter>&amp;L&amp;8&amp;F &amp;A&amp;C&amp;8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AD273"/>
  <sheetViews>
    <sheetView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244" sqref="G244"/>
    </sheetView>
  </sheetViews>
  <sheetFormatPr defaultColWidth="8" defaultRowHeight="12.75"/>
  <cols>
    <col min="1" max="1" width="31.140625" style="232" customWidth="1"/>
    <col min="2" max="2" width="12.28515625" style="232" customWidth="1"/>
    <col min="3" max="3" width="12" style="232" customWidth="1"/>
    <col min="4" max="4" width="11" style="232" customWidth="1"/>
    <col min="5" max="5" width="11.85546875" style="232" customWidth="1"/>
    <col min="6" max="6" width="11.7109375" style="232" customWidth="1"/>
    <col min="7" max="7" width="11" style="232" customWidth="1"/>
    <col min="8" max="8" width="11.7109375" style="232" customWidth="1"/>
    <col min="9" max="9" width="11.140625" style="232" customWidth="1"/>
    <col min="10" max="10" width="10.5703125" style="232" customWidth="1"/>
    <col min="11" max="11" width="12.140625" style="232" customWidth="1"/>
    <col min="12" max="12" width="11.28515625" style="232" customWidth="1"/>
    <col min="13" max="13" width="10.7109375" style="232" customWidth="1"/>
    <col min="14" max="14" width="10" style="232" customWidth="1"/>
    <col min="15" max="15" width="10.85546875" style="232" customWidth="1"/>
    <col min="16" max="16" width="11.85546875" style="232" customWidth="1"/>
    <col min="17" max="17" width="21.28515625" style="116" customWidth="1"/>
    <col min="18" max="22" width="11.7109375" style="5" customWidth="1"/>
    <col min="23" max="23" width="8" style="116" hidden="1" customWidth="1"/>
    <col min="24" max="28" width="11.7109375" style="5" customWidth="1"/>
    <col min="29" max="30" width="8" style="116" customWidth="1"/>
    <col min="31" max="255" width="8" style="116"/>
    <col min="256" max="256" width="29.7109375" style="116" customWidth="1"/>
    <col min="257" max="257" width="10.7109375" style="116" customWidth="1"/>
    <col min="258" max="258" width="12" style="116" customWidth="1"/>
    <col min="259" max="259" width="11" style="116" customWidth="1"/>
    <col min="260" max="260" width="10.7109375" style="116" customWidth="1"/>
    <col min="261" max="261" width="11.7109375" style="116" customWidth="1"/>
    <col min="262" max="262" width="11" style="116" customWidth="1"/>
    <col min="263" max="263" width="11.7109375" style="116" customWidth="1"/>
    <col min="264" max="264" width="11.140625" style="116" customWidth="1"/>
    <col min="265" max="265" width="10.5703125" style="116" customWidth="1"/>
    <col min="266" max="266" width="12.140625" style="116" customWidth="1"/>
    <col min="267" max="267" width="11.28515625" style="116" customWidth="1"/>
    <col min="268" max="268" width="10.7109375" style="116" customWidth="1"/>
    <col min="269" max="269" width="11.42578125" style="116" customWidth="1"/>
    <col min="270" max="270" width="10.85546875" style="116" customWidth="1"/>
    <col min="271" max="271" width="11.85546875" style="116" customWidth="1"/>
    <col min="272" max="272" width="12.140625" style="116" customWidth="1"/>
    <col min="273" max="277" width="11.7109375" style="116" customWidth="1"/>
    <col min="278" max="278" width="8" style="116"/>
    <col min="279" max="283" width="11.7109375" style="116" customWidth="1"/>
    <col min="284" max="285" width="8" style="116"/>
    <col min="286" max="286" width="18.28515625" style="116" customWidth="1"/>
    <col min="287" max="511" width="8" style="116"/>
    <col min="512" max="512" width="29.7109375" style="116" customWidth="1"/>
    <col min="513" max="513" width="10.7109375" style="116" customWidth="1"/>
    <col min="514" max="514" width="12" style="116" customWidth="1"/>
    <col min="515" max="515" width="11" style="116" customWidth="1"/>
    <col min="516" max="516" width="10.7109375" style="116" customWidth="1"/>
    <col min="517" max="517" width="11.7109375" style="116" customWidth="1"/>
    <col min="518" max="518" width="11" style="116" customWidth="1"/>
    <col min="519" max="519" width="11.7109375" style="116" customWidth="1"/>
    <col min="520" max="520" width="11.140625" style="116" customWidth="1"/>
    <col min="521" max="521" width="10.5703125" style="116" customWidth="1"/>
    <col min="522" max="522" width="12.140625" style="116" customWidth="1"/>
    <col min="523" max="523" width="11.28515625" style="116" customWidth="1"/>
    <col min="524" max="524" width="10.7109375" style="116" customWidth="1"/>
    <col min="525" max="525" width="11.42578125" style="116" customWidth="1"/>
    <col min="526" max="526" width="10.85546875" style="116" customWidth="1"/>
    <col min="527" max="527" width="11.85546875" style="116" customWidth="1"/>
    <col min="528" max="528" width="12.140625" style="116" customWidth="1"/>
    <col min="529" max="533" width="11.7109375" style="116" customWidth="1"/>
    <col min="534" max="534" width="8" style="116"/>
    <col min="535" max="539" width="11.7109375" style="116" customWidth="1"/>
    <col min="540" max="541" width="8" style="116"/>
    <col min="542" max="542" width="18.28515625" style="116" customWidth="1"/>
    <col min="543" max="767" width="8" style="116"/>
    <col min="768" max="768" width="29.7109375" style="116" customWidth="1"/>
    <col min="769" max="769" width="10.7109375" style="116" customWidth="1"/>
    <col min="770" max="770" width="12" style="116" customWidth="1"/>
    <col min="771" max="771" width="11" style="116" customWidth="1"/>
    <col min="772" max="772" width="10.7109375" style="116" customWidth="1"/>
    <col min="773" max="773" width="11.7109375" style="116" customWidth="1"/>
    <col min="774" max="774" width="11" style="116" customWidth="1"/>
    <col min="775" max="775" width="11.7109375" style="116" customWidth="1"/>
    <col min="776" max="776" width="11.140625" style="116" customWidth="1"/>
    <col min="777" max="777" width="10.5703125" style="116" customWidth="1"/>
    <col min="778" max="778" width="12.140625" style="116" customWidth="1"/>
    <col min="779" max="779" width="11.28515625" style="116" customWidth="1"/>
    <col min="780" max="780" width="10.7109375" style="116" customWidth="1"/>
    <col min="781" max="781" width="11.42578125" style="116" customWidth="1"/>
    <col min="782" max="782" width="10.85546875" style="116" customWidth="1"/>
    <col min="783" max="783" width="11.85546875" style="116" customWidth="1"/>
    <col min="784" max="784" width="12.140625" style="116" customWidth="1"/>
    <col min="785" max="789" width="11.7109375" style="116" customWidth="1"/>
    <col min="790" max="790" width="8" style="116"/>
    <col min="791" max="795" width="11.7109375" style="116" customWidth="1"/>
    <col min="796" max="797" width="8" style="116"/>
    <col min="798" max="798" width="18.28515625" style="116" customWidth="1"/>
    <col min="799" max="1023" width="8" style="116"/>
    <col min="1024" max="1024" width="29.7109375" style="116" customWidth="1"/>
    <col min="1025" max="1025" width="10.7109375" style="116" customWidth="1"/>
    <col min="1026" max="1026" width="12" style="116" customWidth="1"/>
    <col min="1027" max="1027" width="11" style="116" customWidth="1"/>
    <col min="1028" max="1028" width="10.7109375" style="116" customWidth="1"/>
    <col min="1029" max="1029" width="11.7109375" style="116" customWidth="1"/>
    <col min="1030" max="1030" width="11" style="116" customWidth="1"/>
    <col min="1031" max="1031" width="11.7109375" style="116" customWidth="1"/>
    <col min="1032" max="1032" width="11.140625" style="116" customWidth="1"/>
    <col min="1033" max="1033" width="10.5703125" style="116" customWidth="1"/>
    <col min="1034" max="1034" width="12.140625" style="116" customWidth="1"/>
    <col min="1035" max="1035" width="11.28515625" style="116" customWidth="1"/>
    <col min="1036" max="1036" width="10.7109375" style="116" customWidth="1"/>
    <col min="1037" max="1037" width="11.42578125" style="116" customWidth="1"/>
    <col min="1038" max="1038" width="10.85546875" style="116" customWidth="1"/>
    <col min="1039" max="1039" width="11.85546875" style="116" customWidth="1"/>
    <col min="1040" max="1040" width="12.140625" style="116" customWidth="1"/>
    <col min="1041" max="1045" width="11.7109375" style="116" customWidth="1"/>
    <col min="1046" max="1046" width="8" style="116"/>
    <col min="1047" max="1051" width="11.7109375" style="116" customWidth="1"/>
    <col min="1052" max="1053" width="8" style="116"/>
    <col min="1054" max="1054" width="18.28515625" style="116" customWidth="1"/>
    <col min="1055" max="1279" width="8" style="116"/>
    <col min="1280" max="1280" width="29.7109375" style="116" customWidth="1"/>
    <col min="1281" max="1281" width="10.7109375" style="116" customWidth="1"/>
    <col min="1282" max="1282" width="12" style="116" customWidth="1"/>
    <col min="1283" max="1283" width="11" style="116" customWidth="1"/>
    <col min="1284" max="1284" width="10.7109375" style="116" customWidth="1"/>
    <col min="1285" max="1285" width="11.7109375" style="116" customWidth="1"/>
    <col min="1286" max="1286" width="11" style="116" customWidth="1"/>
    <col min="1287" max="1287" width="11.7109375" style="116" customWidth="1"/>
    <col min="1288" max="1288" width="11.140625" style="116" customWidth="1"/>
    <col min="1289" max="1289" width="10.5703125" style="116" customWidth="1"/>
    <col min="1290" max="1290" width="12.140625" style="116" customWidth="1"/>
    <col min="1291" max="1291" width="11.28515625" style="116" customWidth="1"/>
    <col min="1292" max="1292" width="10.7109375" style="116" customWidth="1"/>
    <col min="1293" max="1293" width="11.42578125" style="116" customWidth="1"/>
    <col min="1294" max="1294" width="10.85546875" style="116" customWidth="1"/>
    <col min="1295" max="1295" width="11.85546875" style="116" customWidth="1"/>
    <col min="1296" max="1296" width="12.140625" style="116" customWidth="1"/>
    <col min="1297" max="1301" width="11.7109375" style="116" customWidth="1"/>
    <col min="1302" max="1302" width="8" style="116"/>
    <col min="1303" max="1307" width="11.7109375" style="116" customWidth="1"/>
    <col min="1308" max="1309" width="8" style="116"/>
    <col min="1310" max="1310" width="18.28515625" style="116" customWidth="1"/>
    <col min="1311" max="1535" width="8" style="116"/>
    <col min="1536" max="1536" width="29.7109375" style="116" customWidth="1"/>
    <col min="1537" max="1537" width="10.7109375" style="116" customWidth="1"/>
    <col min="1538" max="1538" width="12" style="116" customWidth="1"/>
    <col min="1539" max="1539" width="11" style="116" customWidth="1"/>
    <col min="1540" max="1540" width="10.7109375" style="116" customWidth="1"/>
    <col min="1541" max="1541" width="11.7109375" style="116" customWidth="1"/>
    <col min="1542" max="1542" width="11" style="116" customWidth="1"/>
    <col min="1543" max="1543" width="11.7109375" style="116" customWidth="1"/>
    <col min="1544" max="1544" width="11.140625" style="116" customWidth="1"/>
    <col min="1545" max="1545" width="10.5703125" style="116" customWidth="1"/>
    <col min="1546" max="1546" width="12.140625" style="116" customWidth="1"/>
    <col min="1547" max="1547" width="11.28515625" style="116" customWidth="1"/>
    <col min="1548" max="1548" width="10.7109375" style="116" customWidth="1"/>
    <col min="1549" max="1549" width="11.42578125" style="116" customWidth="1"/>
    <col min="1550" max="1550" width="10.85546875" style="116" customWidth="1"/>
    <col min="1551" max="1551" width="11.85546875" style="116" customWidth="1"/>
    <col min="1552" max="1552" width="12.140625" style="116" customWidth="1"/>
    <col min="1553" max="1557" width="11.7109375" style="116" customWidth="1"/>
    <col min="1558" max="1558" width="8" style="116"/>
    <col min="1559" max="1563" width="11.7109375" style="116" customWidth="1"/>
    <col min="1564" max="1565" width="8" style="116"/>
    <col min="1566" max="1566" width="18.28515625" style="116" customWidth="1"/>
    <col min="1567" max="1791" width="8" style="116"/>
    <col min="1792" max="1792" width="29.7109375" style="116" customWidth="1"/>
    <col min="1793" max="1793" width="10.7109375" style="116" customWidth="1"/>
    <col min="1794" max="1794" width="12" style="116" customWidth="1"/>
    <col min="1795" max="1795" width="11" style="116" customWidth="1"/>
    <col min="1796" max="1796" width="10.7109375" style="116" customWidth="1"/>
    <col min="1797" max="1797" width="11.7109375" style="116" customWidth="1"/>
    <col min="1798" max="1798" width="11" style="116" customWidth="1"/>
    <col min="1799" max="1799" width="11.7109375" style="116" customWidth="1"/>
    <col min="1800" max="1800" width="11.140625" style="116" customWidth="1"/>
    <col min="1801" max="1801" width="10.5703125" style="116" customWidth="1"/>
    <col min="1802" max="1802" width="12.140625" style="116" customWidth="1"/>
    <col min="1803" max="1803" width="11.28515625" style="116" customWidth="1"/>
    <col min="1804" max="1804" width="10.7109375" style="116" customWidth="1"/>
    <col min="1805" max="1805" width="11.42578125" style="116" customWidth="1"/>
    <col min="1806" max="1806" width="10.85546875" style="116" customWidth="1"/>
    <col min="1807" max="1807" width="11.85546875" style="116" customWidth="1"/>
    <col min="1808" max="1808" width="12.140625" style="116" customWidth="1"/>
    <col min="1809" max="1813" width="11.7109375" style="116" customWidth="1"/>
    <col min="1814" max="1814" width="8" style="116"/>
    <col min="1815" max="1819" width="11.7109375" style="116" customWidth="1"/>
    <col min="1820" max="1821" width="8" style="116"/>
    <col min="1822" max="1822" width="18.28515625" style="116" customWidth="1"/>
    <col min="1823" max="2047" width="8" style="116"/>
    <col min="2048" max="2048" width="29.7109375" style="116" customWidth="1"/>
    <col min="2049" max="2049" width="10.7109375" style="116" customWidth="1"/>
    <col min="2050" max="2050" width="12" style="116" customWidth="1"/>
    <col min="2051" max="2051" width="11" style="116" customWidth="1"/>
    <col min="2052" max="2052" width="10.7109375" style="116" customWidth="1"/>
    <col min="2053" max="2053" width="11.7109375" style="116" customWidth="1"/>
    <col min="2054" max="2054" width="11" style="116" customWidth="1"/>
    <col min="2055" max="2055" width="11.7109375" style="116" customWidth="1"/>
    <col min="2056" max="2056" width="11.140625" style="116" customWidth="1"/>
    <col min="2057" max="2057" width="10.5703125" style="116" customWidth="1"/>
    <col min="2058" max="2058" width="12.140625" style="116" customWidth="1"/>
    <col min="2059" max="2059" width="11.28515625" style="116" customWidth="1"/>
    <col min="2060" max="2060" width="10.7109375" style="116" customWidth="1"/>
    <col min="2061" max="2061" width="11.42578125" style="116" customWidth="1"/>
    <col min="2062" max="2062" width="10.85546875" style="116" customWidth="1"/>
    <col min="2063" max="2063" width="11.85546875" style="116" customWidth="1"/>
    <col min="2064" max="2064" width="12.140625" style="116" customWidth="1"/>
    <col min="2065" max="2069" width="11.7109375" style="116" customWidth="1"/>
    <col min="2070" max="2070" width="8" style="116"/>
    <col min="2071" max="2075" width="11.7109375" style="116" customWidth="1"/>
    <col min="2076" max="2077" width="8" style="116"/>
    <col min="2078" max="2078" width="18.28515625" style="116" customWidth="1"/>
    <col min="2079" max="2303" width="8" style="116"/>
    <col min="2304" max="2304" width="29.7109375" style="116" customWidth="1"/>
    <col min="2305" max="2305" width="10.7109375" style="116" customWidth="1"/>
    <col min="2306" max="2306" width="12" style="116" customWidth="1"/>
    <col min="2307" max="2307" width="11" style="116" customWidth="1"/>
    <col min="2308" max="2308" width="10.7109375" style="116" customWidth="1"/>
    <col min="2309" max="2309" width="11.7109375" style="116" customWidth="1"/>
    <col min="2310" max="2310" width="11" style="116" customWidth="1"/>
    <col min="2311" max="2311" width="11.7109375" style="116" customWidth="1"/>
    <col min="2312" max="2312" width="11.140625" style="116" customWidth="1"/>
    <col min="2313" max="2313" width="10.5703125" style="116" customWidth="1"/>
    <col min="2314" max="2314" width="12.140625" style="116" customWidth="1"/>
    <col min="2315" max="2315" width="11.28515625" style="116" customWidth="1"/>
    <col min="2316" max="2316" width="10.7109375" style="116" customWidth="1"/>
    <col min="2317" max="2317" width="11.42578125" style="116" customWidth="1"/>
    <col min="2318" max="2318" width="10.85546875" style="116" customWidth="1"/>
    <col min="2319" max="2319" width="11.85546875" style="116" customWidth="1"/>
    <col min="2320" max="2320" width="12.140625" style="116" customWidth="1"/>
    <col min="2321" max="2325" width="11.7109375" style="116" customWidth="1"/>
    <col min="2326" max="2326" width="8" style="116"/>
    <col min="2327" max="2331" width="11.7109375" style="116" customWidth="1"/>
    <col min="2332" max="2333" width="8" style="116"/>
    <col min="2334" max="2334" width="18.28515625" style="116" customWidth="1"/>
    <col min="2335" max="2559" width="8" style="116"/>
    <col min="2560" max="2560" width="29.7109375" style="116" customWidth="1"/>
    <col min="2561" max="2561" width="10.7109375" style="116" customWidth="1"/>
    <col min="2562" max="2562" width="12" style="116" customWidth="1"/>
    <col min="2563" max="2563" width="11" style="116" customWidth="1"/>
    <col min="2564" max="2564" width="10.7109375" style="116" customWidth="1"/>
    <col min="2565" max="2565" width="11.7109375" style="116" customWidth="1"/>
    <col min="2566" max="2566" width="11" style="116" customWidth="1"/>
    <col min="2567" max="2567" width="11.7109375" style="116" customWidth="1"/>
    <col min="2568" max="2568" width="11.140625" style="116" customWidth="1"/>
    <col min="2569" max="2569" width="10.5703125" style="116" customWidth="1"/>
    <col min="2570" max="2570" width="12.140625" style="116" customWidth="1"/>
    <col min="2571" max="2571" width="11.28515625" style="116" customWidth="1"/>
    <col min="2572" max="2572" width="10.7109375" style="116" customWidth="1"/>
    <col min="2573" max="2573" width="11.42578125" style="116" customWidth="1"/>
    <col min="2574" max="2574" width="10.85546875" style="116" customWidth="1"/>
    <col min="2575" max="2575" width="11.85546875" style="116" customWidth="1"/>
    <col min="2576" max="2576" width="12.140625" style="116" customWidth="1"/>
    <col min="2577" max="2581" width="11.7109375" style="116" customWidth="1"/>
    <col min="2582" max="2582" width="8" style="116"/>
    <col min="2583" max="2587" width="11.7109375" style="116" customWidth="1"/>
    <col min="2588" max="2589" width="8" style="116"/>
    <col min="2590" max="2590" width="18.28515625" style="116" customWidth="1"/>
    <col min="2591" max="2815" width="8" style="116"/>
    <col min="2816" max="2816" width="29.7109375" style="116" customWidth="1"/>
    <col min="2817" max="2817" width="10.7109375" style="116" customWidth="1"/>
    <col min="2818" max="2818" width="12" style="116" customWidth="1"/>
    <col min="2819" max="2819" width="11" style="116" customWidth="1"/>
    <col min="2820" max="2820" width="10.7109375" style="116" customWidth="1"/>
    <col min="2821" max="2821" width="11.7109375" style="116" customWidth="1"/>
    <col min="2822" max="2822" width="11" style="116" customWidth="1"/>
    <col min="2823" max="2823" width="11.7109375" style="116" customWidth="1"/>
    <col min="2824" max="2824" width="11.140625" style="116" customWidth="1"/>
    <col min="2825" max="2825" width="10.5703125" style="116" customWidth="1"/>
    <col min="2826" max="2826" width="12.140625" style="116" customWidth="1"/>
    <col min="2827" max="2827" width="11.28515625" style="116" customWidth="1"/>
    <col min="2828" max="2828" width="10.7109375" style="116" customWidth="1"/>
    <col min="2829" max="2829" width="11.42578125" style="116" customWidth="1"/>
    <col min="2830" max="2830" width="10.85546875" style="116" customWidth="1"/>
    <col min="2831" max="2831" width="11.85546875" style="116" customWidth="1"/>
    <col min="2832" max="2832" width="12.140625" style="116" customWidth="1"/>
    <col min="2833" max="2837" width="11.7109375" style="116" customWidth="1"/>
    <col min="2838" max="2838" width="8" style="116"/>
    <col min="2839" max="2843" width="11.7109375" style="116" customWidth="1"/>
    <col min="2844" max="2845" width="8" style="116"/>
    <col min="2846" max="2846" width="18.28515625" style="116" customWidth="1"/>
    <col min="2847" max="3071" width="8" style="116"/>
    <col min="3072" max="3072" width="29.7109375" style="116" customWidth="1"/>
    <col min="3073" max="3073" width="10.7109375" style="116" customWidth="1"/>
    <col min="3074" max="3074" width="12" style="116" customWidth="1"/>
    <col min="3075" max="3075" width="11" style="116" customWidth="1"/>
    <col min="3076" max="3076" width="10.7109375" style="116" customWidth="1"/>
    <col min="3077" max="3077" width="11.7109375" style="116" customWidth="1"/>
    <col min="3078" max="3078" width="11" style="116" customWidth="1"/>
    <col min="3079" max="3079" width="11.7109375" style="116" customWidth="1"/>
    <col min="3080" max="3080" width="11.140625" style="116" customWidth="1"/>
    <col min="3081" max="3081" width="10.5703125" style="116" customWidth="1"/>
    <col min="3082" max="3082" width="12.140625" style="116" customWidth="1"/>
    <col min="3083" max="3083" width="11.28515625" style="116" customWidth="1"/>
    <col min="3084" max="3084" width="10.7109375" style="116" customWidth="1"/>
    <col min="3085" max="3085" width="11.42578125" style="116" customWidth="1"/>
    <col min="3086" max="3086" width="10.85546875" style="116" customWidth="1"/>
    <col min="3087" max="3087" width="11.85546875" style="116" customWidth="1"/>
    <col min="3088" max="3088" width="12.140625" style="116" customWidth="1"/>
    <col min="3089" max="3093" width="11.7109375" style="116" customWidth="1"/>
    <col min="3094" max="3094" width="8" style="116"/>
    <col min="3095" max="3099" width="11.7109375" style="116" customWidth="1"/>
    <col min="3100" max="3101" width="8" style="116"/>
    <col min="3102" max="3102" width="18.28515625" style="116" customWidth="1"/>
    <col min="3103" max="3327" width="8" style="116"/>
    <col min="3328" max="3328" width="29.7109375" style="116" customWidth="1"/>
    <col min="3329" max="3329" width="10.7109375" style="116" customWidth="1"/>
    <col min="3330" max="3330" width="12" style="116" customWidth="1"/>
    <col min="3331" max="3331" width="11" style="116" customWidth="1"/>
    <col min="3332" max="3332" width="10.7109375" style="116" customWidth="1"/>
    <col min="3333" max="3333" width="11.7109375" style="116" customWidth="1"/>
    <col min="3334" max="3334" width="11" style="116" customWidth="1"/>
    <col min="3335" max="3335" width="11.7109375" style="116" customWidth="1"/>
    <col min="3336" max="3336" width="11.140625" style="116" customWidth="1"/>
    <col min="3337" max="3337" width="10.5703125" style="116" customWidth="1"/>
    <col min="3338" max="3338" width="12.140625" style="116" customWidth="1"/>
    <col min="3339" max="3339" width="11.28515625" style="116" customWidth="1"/>
    <col min="3340" max="3340" width="10.7109375" style="116" customWidth="1"/>
    <col min="3341" max="3341" width="11.42578125" style="116" customWidth="1"/>
    <col min="3342" max="3342" width="10.85546875" style="116" customWidth="1"/>
    <col min="3343" max="3343" width="11.85546875" style="116" customWidth="1"/>
    <col min="3344" max="3344" width="12.140625" style="116" customWidth="1"/>
    <col min="3345" max="3349" width="11.7109375" style="116" customWidth="1"/>
    <col min="3350" max="3350" width="8" style="116"/>
    <col min="3351" max="3355" width="11.7109375" style="116" customWidth="1"/>
    <col min="3356" max="3357" width="8" style="116"/>
    <col min="3358" max="3358" width="18.28515625" style="116" customWidth="1"/>
    <col min="3359" max="3583" width="8" style="116"/>
    <col min="3584" max="3584" width="29.7109375" style="116" customWidth="1"/>
    <col min="3585" max="3585" width="10.7109375" style="116" customWidth="1"/>
    <col min="3586" max="3586" width="12" style="116" customWidth="1"/>
    <col min="3587" max="3587" width="11" style="116" customWidth="1"/>
    <col min="3588" max="3588" width="10.7109375" style="116" customWidth="1"/>
    <col min="3589" max="3589" width="11.7109375" style="116" customWidth="1"/>
    <col min="3590" max="3590" width="11" style="116" customWidth="1"/>
    <col min="3591" max="3591" width="11.7109375" style="116" customWidth="1"/>
    <col min="3592" max="3592" width="11.140625" style="116" customWidth="1"/>
    <col min="3593" max="3593" width="10.5703125" style="116" customWidth="1"/>
    <col min="3594" max="3594" width="12.140625" style="116" customWidth="1"/>
    <col min="3595" max="3595" width="11.28515625" style="116" customWidth="1"/>
    <col min="3596" max="3596" width="10.7109375" style="116" customWidth="1"/>
    <col min="3597" max="3597" width="11.42578125" style="116" customWidth="1"/>
    <col min="3598" max="3598" width="10.85546875" style="116" customWidth="1"/>
    <col min="3599" max="3599" width="11.85546875" style="116" customWidth="1"/>
    <col min="3600" max="3600" width="12.140625" style="116" customWidth="1"/>
    <col min="3601" max="3605" width="11.7109375" style="116" customWidth="1"/>
    <col min="3606" max="3606" width="8" style="116"/>
    <col min="3607" max="3611" width="11.7109375" style="116" customWidth="1"/>
    <col min="3612" max="3613" width="8" style="116"/>
    <col min="3614" max="3614" width="18.28515625" style="116" customWidth="1"/>
    <col min="3615" max="3839" width="8" style="116"/>
    <col min="3840" max="3840" width="29.7109375" style="116" customWidth="1"/>
    <col min="3841" max="3841" width="10.7109375" style="116" customWidth="1"/>
    <col min="3842" max="3842" width="12" style="116" customWidth="1"/>
    <col min="3843" max="3843" width="11" style="116" customWidth="1"/>
    <col min="3844" max="3844" width="10.7109375" style="116" customWidth="1"/>
    <col min="3845" max="3845" width="11.7109375" style="116" customWidth="1"/>
    <col min="3846" max="3846" width="11" style="116" customWidth="1"/>
    <col min="3847" max="3847" width="11.7109375" style="116" customWidth="1"/>
    <col min="3848" max="3848" width="11.140625" style="116" customWidth="1"/>
    <col min="3849" max="3849" width="10.5703125" style="116" customWidth="1"/>
    <col min="3850" max="3850" width="12.140625" style="116" customWidth="1"/>
    <col min="3851" max="3851" width="11.28515625" style="116" customWidth="1"/>
    <col min="3852" max="3852" width="10.7109375" style="116" customWidth="1"/>
    <col min="3853" max="3853" width="11.42578125" style="116" customWidth="1"/>
    <col min="3854" max="3854" width="10.85546875" style="116" customWidth="1"/>
    <col min="3855" max="3855" width="11.85546875" style="116" customWidth="1"/>
    <col min="3856" max="3856" width="12.140625" style="116" customWidth="1"/>
    <col min="3857" max="3861" width="11.7109375" style="116" customWidth="1"/>
    <col min="3862" max="3862" width="8" style="116"/>
    <col min="3863" max="3867" width="11.7109375" style="116" customWidth="1"/>
    <col min="3868" max="3869" width="8" style="116"/>
    <col min="3870" max="3870" width="18.28515625" style="116" customWidth="1"/>
    <col min="3871" max="4095" width="8" style="116"/>
    <col min="4096" max="4096" width="29.7109375" style="116" customWidth="1"/>
    <col min="4097" max="4097" width="10.7109375" style="116" customWidth="1"/>
    <col min="4098" max="4098" width="12" style="116" customWidth="1"/>
    <col min="4099" max="4099" width="11" style="116" customWidth="1"/>
    <col min="4100" max="4100" width="10.7109375" style="116" customWidth="1"/>
    <col min="4101" max="4101" width="11.7109375" style="116" customWidth="1"/>
    <col min="4102" max="4102" width="11" style="116" customWidth="1"/>
    <col min="4103" max="4103" width="11.7109375" style="116" customWidth="1"/>
    <col min="4104" max="4104" width="11.140625" style="116" customWidth="1"/>
    <col min="4105" max="4105" width="10.5703125" style="116" customWidth="1"/>
    <col min="4106" max="4106" width="12.140625" style="116" customWidth="1"/>
    <col min="4107" max="4107" width="11.28515625" style="116" customWidth="1"/>
    <col min="4108" max="4108" width="10.7109375" style="116" customWidth="1"/>
    <col min="4109" max="4109" width="11.42578125" style="116" customWidth="1"/>
    <col min="4110" max="4110" width="10.85546875" style="116" customWidth="1"/>
    <col min="4111" max="4111" width="11.85546875" style="116" customWidth="1"/>
    <col min="4112" max="4112" width="12.140625" style="116" customWidth="1"/>
    <col min="4113" max="4117" width="11.7109375" style="116" customWidth="1"/>
    <col min="4118" max="4118" width="8" style="116"/>
    <col min="4119" max="4123" width="11.7109375" style="116" customWidth="1"/>
    <col min="4124" max="4125" width="8" style="116"/>
    <col min="4126" max="4126" width="18.28515625" style="116" customWidth="1"/>
    <col min="4127" max="4351" width="8" style="116"/>
    <col min="4352" max="4352" width="29.7109375" style="116" customWidth="1"/>
    <col min="4353" max="4353" width="10.7109375" style="116" customWidth="1"/>
    <col min="4354" max="4354" width="12" style="116" customWidth="1"/>
    <col min="4355" max="4355" width="11" style="116" customWidth="1"/>
    <col min="4356" max="4356" width="10.7109375" style="116" customWidth="1"/>
    <col min="4357" max="4357" width="11.7109375" style="116" customWidth="1"/>
    <col min="4358" max="4358" width="11" style="116" customWidth="1"/>
    <col min="4359" max="4359" width="11.7109375" style="116" customWidth="1"/>
    <col min="4360" max="4360" width="11.140625" style="116" customWidth="1"/>
    <col min="4361" max="4361" width="10.5703125" style="116" customWidth="1"/>
    <col min="4362" max="4362" width="12.140625" style="116" customWidth="1"/>
    <col min="4363" max="4363" width="11.28515625" style="116" customWidth="1"/>
    <col min="4364" max="4364" width="10.7109375" style="116" customWidth="1"/>
    <col min="4365" max="4365" width="11.42578125" style="116" customWidth="1"/>
    <col min="4366" max="4366" width="10.85546875" style="116" customWidth="1"/>
    <col min="4367" max="4367" width="11.85546875" style="116" customWidth="1"/>
    <col min="4368" max="4368" width="12.140625" style="116" customWidth="1"/>
    <col min="4369" max="4373" width="11.7109375" style="116" customWidth="1"/>
    <col min="4374" max="4374" width="8" style="116"/>
    <col min="4375" max="4379" width="11.7109375" style="116" customWidth="1"/>
    <col min="4380" max="4381" width="8" style="116"/>
    <col min="4382" max="4382" width="18.28515625" style="116" customWidth="1"/>
    <col min="4383" max="4607" width="8" style="116"/>
    <col min="4608" max="4608" width="29.7109375" style="116" customWidth="1"/>
    <col min="4609" max="4609" width="10.7109375" style="116" customWidth="1"/>
    <col min="4610" max="4610" width="12" style="116" customWidth="1"/>
    <col min="4611" max="4611" width="11" style="116" customWidth="1"/>
    <col min="4612" max="4612" width="10.7109375" style="116" customWidth="1"/>
    <col min="4613" max="4613" width="11.7109375" style="116" customWidth="1"/>
    <col min="4614" max="4614" width="11" style="116" customWidth="1"/>
    <col min="4615" max="4615" width="11.7109375" style="116" customWidth="1"/>
    <col min="4616" max="4616" width="11.140625" style="116" customWidth="1"/>
    <col min="4617" max="4617" width="10.5703125" style="116" customWidth="1"/>
    <col min="4618" max="4618" width="12.140625" style="116" customWidth="1"/>
    <col min="4619" max="4619" width="11.28515625" style="116" customWidth="1"/>
    <col min="4620" max="4620" width="10.7109375" style="116" customWidth="1"/>
    <col min="4621" max="4621" width="11.42578125" style="116" customWidth="1"/>
    <col min="4622" max="4622" width="10.85546875" style="116" customWidth="1"/>
    <col min="4623" max="4623" width="11.85546875" style="116" customWidth="1"/>
    <col min="4624" max="4624" width="12.140625" style="116" customWidth="1"/>
    <col min="4625" max="4629" width="11.7109375" style="116" customWidth="1"/>
    <col min="4630" max="4630" width="8" style="116"/>
    <col min="4631" max="4635" width="11.7109375" style="116" customWidth="1"/>
    <col min="4636" max="4637" width="8" style="116"/>
    <col min="4638" max="4638" width="18.28515625" style="116" customWidth="1"/>
    <col min="4639" max="4863" width="8" style="116"/>
    <col min="4864" max="4864" width="29.7109375" style="116" customWidth="1"/>
    <col min="4865" max="4865" width="10.7109375" style="116" customWidth="1"/>
    <col min="4866" max="4866" width="12" style="116" customWidth="1"/>
    <col min="4867" max="4867" width="11" style="116" customWidth="1"/>
    <col min="4868" max="4868" width="10.7109375" style="116" customWidth="1"/>
    <col min="4869" max="4869" width="11.7109375" style="116" customWidth="1"/>
    <col min="4870" max="4870" width="11" style="116" customWidth="1"/>
    <col min="4871" max="4871" width="11.7109375" style="116" customWidth="1"/>
    <col min="4872" max="4872" width="11.140625" style="116" customWidth="1"/>
    <col min="4873" max="4873" width="10.5703125" style="116" customWidth="1"/>
    <col min="4874" max="4874" width="12.140625" style="116" customWidth="1"/>
    <col min="4875" max="4875" width="11.28515625" style="116" customWidth="1"/>
    <col min="4876" max="4876" width="10.7109375" style="116" customWidth="1"/>
    <col min="4877" max="4877" width="11.42578125" style="116" customWidth="1"/>
    <col min="4878" max="4878" width="10.85546875" style="116" customWidth="1"/>
    <col min="4879" max="4879" width="11.85546875" style="116" customWidth="1"/>
    <col min="4880" max="4880" width="12.140625" style="116" customWidth="1"/>
    <col min="4881" max="4885" width="11.7109375" style="116" customWidth="1"/>
    <col min="4886" max="4886" width="8" style="116"/>
    <col min="4887" max="4891" width="11.7109375" style="116" customWidth="1"/>
    <col min="4892" max="4893" width="8" style="116"/>
    <col min="4894" max="4894" width="18.28515625" style="116" customWidth="1"/>
    <col min="4895" max="5119" width="8" style="116"/>
    <col min="5120" max="5120" width="29.7109375" style="116" customWidth="1"/>
    <col min="5121" max="5121" width="10.7109375" style="116" customWidth="1"/>
    <col min="5122" max="5122" width="12" style="116" customWidth="1"/>
    <col min="5123" max="5123" width="11" style="116" customWidth="1"/>
    <col min="5124" max="5124" width="10.7109375" style="116" customWidth="1"/>
    <col min="5125" max="5125" width="11.7109375" style="116" customWidth="1"/>
    <col min="5126" max="5126" width="11" style="116" customWidth="1"/>
    <col min="5127" max="5127" width="11.7109375" style="116" customWidth="1"/>
    <col min="5128" max="5128" width="11.140625" style="116" customWidth="1"/>
    <col min="5129" max="5129" width="10.5703125" style="116" customWidth="1"/>
    <col min="5130" max="5130" width="12.140625" style="116" customWidth="1"/>
    <col min="5131" max="5131" width="11.28515625" style="116" customWidth="1"/>
    <col min="5132" max="5132" width="10.7109375" style="116" customWidth="1"/>
    <col min="5133" max="5133" width="11.42578125" style="116" customWidth="1"/>
    <col min="5134" max="5134" width="10.85546875" style="116" customWidth="1"/>
    <col min="5135" max="5135" width="11.85546875" style="116" customWidth="1"/>
    <col min="5136" max="5136" width="12.140625" style="116" customWidth="1"/>
    <col min="5137" max="5141" width="11.7109375" style="116" customWidth="1"/>
    <col min="5142" max="5142" width="8" style="116"/>
    <col min="5143" max="5147" width="11.7109375" style="116" customWidth="1"/>
    <col min="5148" max="5149" width="8" style="116"/>
    <col min="5150" max="5150" width="18.28515625" style="116" customWidth="1"/>
    <col min="5151" max="5375" width="8" style="116"/>
    <col min="5376" max="5376" width="29.7109375" style="116" customWidth="1"/>
    <col min="5377" max="5377" width="10.7109375" style="116" customWidth="1"/>
    <col min="5378" max="5378" width="12" style="116" customWidth="1"/>
    <col min="5379" max="5379" width="11" style="116" customWidth="1"/>
    <col min="5380" max="5380" width="10.7109375" style="116" customWidth="1"/>
    <col min="5381" max="5381" width="11.7109375" style="116" customWidth="1"/>
    <col min="5382" max="5382" width="11" style="116" customWidth="1"/>
    <col min="5383" max="5383" width="11.7109375" style="116" customWidth="1"/>
    <col min="5384" max="5384" width="11.140625" style="116" customWidth="1"/>
    <col min="5385" max="5385" width="10.5703125" style="116" customWidth="1"/>
    <col min="5386" max="5386" width="12.140625" style="116" customWidth="1"/>
    <col min="5387" max="5387" width="11.28515625" style="116" customWidth="1"/>
    <col min="5388" max="5388" width="10.7109375" style="116" customWidth="1"/>
    <col min="5389" max="5389" width="11.42578125" style="116" customWidth="1"/>
    <col min="5390" max="5390" width="10.85546875" style="116" customWidth="1"/>
    <col min="5391" max="5391" width="11.85546875" style="116" customWidth="1"/>
    <col min="5392" max="5392" width="12.140625" style="116" customWidth="1"/>
    <col min="5393" max="5397" width="11.7109375" style="116" customWidth="1"/>
    <col min="5398" max="5398" width="8" style="116"/>
    <col min="5399" max="5403" width="11.7109375" style="116" customWidth="1"/>
    <col min="5404" max="5405" width="8" style="116"/>
    <col min="5406" max="5406" width="18.28515625" style="116" customWidth="1"/>
    <col min="5407" max="5631" width="8" style="116"/>
    <col min="5632" max="5632" width="29.7109375" style="116" customWidth="1"/>
    <col min="5633" max="5633" width="10.7109375" style="116" customWidth="1"/>
    <col min="5634" max="5634" width="12" style="116" customWidth="1"/>
    <col min="5635" max="5635" width="11" style="116" customWidth="1"/>
    <col min="5636" max="5636" width="10.7109375" style="116" customWidth="1"/>
    <col min="5637" max="5637" width="11.7109375" style="116" customWidth="1"/>
    <col min="5638" max="5638" width="11" style="116" customWidth="1"/>
    <col min="5639" max="5639" width="11.7109375" style="116" customWidth="1"/>
    <col min="5640" max="5640" width="11.140625" style="116" customWidth="1"/>
    <col min="5641" max="5641" width="10.5703125" style="116" customWidth="1"/>
    <col min="5642" max="5642" width="12.140625" style="116" customWidth="1"/>
    <col min="5643" max="5643" width="11.28515625" style="116" customWidth="1"/>
    <col min="5644" max="5644" width="10.7109375" style="116" customWidth="1"/>
    <col min="5645" max="5645" width="11.42578125" style="116" customWidth="1"/>
    <col min="5646" max="5646" width="10.85546875" style="116" customWidth="1"/>
    <col min="5647" max="5647" width="11.85546875" style="116" customWidth="1"/>
    <col min="5648" max="5648" width="12.140625" style="116" customWidth="1"/>
    <col min="5649" max="5653" width="11.7109375" style="116" customWidth="1"/>
    <col min="5654" max="5654" width="8" style="116"/>
    <col min="5655" max="5659" width="11.7109375" style="116" customWidth="1"/>
    <col min="5660" max="5661" width="8" style="116"/>
    <col min="5662" max="5662" width="18.28515625" style="116" customWidth="1"/>
    <col min="5663" max="5887" width="8" style="116"/>
    <col min="5888" max="5888" width="29.7109375" style="116" customWidth="1"/>
    <col min="5889" max="5889" width="10.7109375" style="116" customWidth="1"/>
    <col min="5890" max="5890" width="12" style="116" customWidth="1"/>
    <col min="5891" max="5891" width="11" style="116" customWidth="1"/>
    <col min="5892" max="5892" width="10.7109375" style="116" customWidth="1"/>
    <col min="5893" max="5893" width="11.7109375" style="116" customWidth="1"/>
    <col min="5894" max="5894" width="11" style="116" customWidth="1"/>
    <col min="5895" max="5895" width="11.7109375" style="116" customWidth="1"/>
    <col min="5896" max="5896" width="11.140625" style="116" customWidth="1"/>
    <col min="5897" max="5897" width="10.5703125" style="116" customWidth="1"/>
    <col min="5898" max="5898" width="12.140625" style="116" customWidth="1"/>
    <col min="5899" max="5899" width="11.28515625" style="116" customWidth="1"/>
    <col min="5900" max="5900" width="10.7109375" style="116" customWidth="1"/>
    <col min="5901" max="5901" width="11.42578125" style="116" customWidth="1"/>
    <col min="5902" max="5902" width="10.85546875" style="116" customWidth="1"/>
    <col min="5903" max="5903" width="11.85546875" style="116" customWidth="1"/>
    <col min="5904" max="5904" width="12.140625" style="116" customWidth="1"/>
    <col min="5905" max="5909" width="11.7109375" style="116" customWidth="1"/>
    <col min="5910" max="5910" width="8" style="116"/>
    <col min="5911" max="5915" width="11.7109375" style="116" customWidth="1"/>
    <col min="5916" max="5917" width="8" style="116"/>
    <col min="5918" max="5918" width="18.28515625" style="116" customWidth="1"/>
    <col min="5919" max="6143" width="8" style="116"/>
    <col min="6144" max="6144" width="29.7109375" style="116" customWidth="1"/>
    <col min="6145" max="6145" width="10.7109375" style="116" customWidth="1"/>
    <col min="6146" max="6146" width="12" style="116" customWidth="1"/>
    <col min="6147" max="6147" width="11" style="116" customWidth="1"/>
    <col min="6148" max="6148" width="10.7109375" style="116" customWidth="1"/>
    <col min="6149" max="6149" width="11.7109375" style="116" customWidth="1"/>
    <col min="6150" max="6150" width="11" style="116" customWidth="1"/>
    <col min="6151" max="6151" width="11.7109375" style="116" customWidth="1"/>
    <col min="6152" max="6152" width="11.140625" style="116" customWidth="1"/>
    <col min="6153" max="6153" width="10.5703125" style="116" customWidth="1"/>
    <col min="6154" max="6154" width="12.140625" style="116" customWidth="1"/>
    <col min="6155" max="6155" width="11.28515625" style="116" customWidth="1"/>
    <col min="6156" max="6156" width="10.7109375" style="116" customWidth="1"/>
    <col min="6157" max="6157" width="11.42578125" style="116" customWidth="1"/>
    <col min="6158" max="6158" width="10.85546875" style="116" customWidth="1"/>
    <col min="6159" max="6159" width="11.85546875" style="116" customWidth="1"/>
    <col min="6160" max="6160" width="12.140625" style="116" customWidth="1"/>
    <col min="6161" max="6165" width="11.7109375" style="116" customWidth="1"/>
    <col min="6166" max="6166" width="8" style="116"/>
    <col min="6167" max="6171" width="11.7109375" style="116" customWidth="1"/>
    <col min="6172" max="6173" width="8" style="116"/>
    <col min="6174" max="6174" width="18.28515625" style="116" customWidth="1"/>
    <col min="6175" max="6399" width="8" style="116"/>
    <col min="6400" max="6400" width="29.7109375" style="116" customWidth="1"/>
    <col min="6401" max="6401" width="10.7109375" style="116" customWidth="1"/>
    <col min="6402" max="6402" width="12" style="116" customWidth="1"/>
    <col min="6403" max="6403" width="11" style="116" customWidth="1"/>
    <col min="6404" max="6404" width="10.7109375" style="116" customWidth="1"/>
    <col min="6405" max="6405" width="11.7109375" style="116" customWidth="1"/>
    <col min="6406" max="6406" width="11" style="116" customWidth="1"/>
    <col min="6407" max="6407" width="11.7109375" style="116" customWidth="1"/>
    <col min="6408" max="6408" width="11.140625" style="116" customWidth="1"/>
    <col min="6409" max="6409" width="10.5703125" style="116" customWidth="1"/>
    <col min="6410" max="6410" width="12.140625" style="116" customWidth="1"/>
    <col min="6411" max="6411" width="11.28515625" style="116" customWidth="1"/>
    <col min="6412" max="6412" width="10.7109375" style="116" customWidth="1"/>
    <col min="6413" max="6413" width="11.42578125" style="116" customWidth="1"/>
    <col min="6414" max="6414" width="10.85546875" style="116" customWidth="1"/>
    <col min="6415" max="6415" width="11.85546875" style="116" customWidth="1"/>
    <col min="6416" max="6416" width="12.140625" style="116" customWidth="1"/>
    <col min="6417" max="6421" width="11.7109375" style="116" customWidth="1"/>
    <col min="6422" max="6422" width="8" style="116"/>
    <col min="6423" max="6427" width="11.7109375" style="116" customWidth="1"/>
    <col min="6428" max="6429" width="8" style="116"/>
    <col min="6430" max="6430" width="18.28515625" style="116" customWidth="1"/>
    <col min="6431" max="6655" width="8" style="116"/>
    <col min="6656" max="6656" width="29.7109375" style="116" customWidth="1"/>
    <col min="6657" max="6657" width="10.7109375" style="116" customWidth="1"/>
    <col min="6658" max="6658" width="12" style="116" customWidth="1"/>
    <col min="6659" max="6659" width="11" style="116" customWidth="1"/>
    <col min="6660" max="6660" width="10.7109375" style="116" customWidth="1"/>
    <col min="6661" max="6661" width="11.7109375" style="116" customWidth="1"/>
    <col min="6662" max="6662" width="11" style="116" customWidth="1"/>
    <col min="6663" max="6663" width="11.7109375" style="116" customWidth="1"/>
    <col min="6664" max="6664" width="11.140625" style="116" customWidth="1"/>
    <col min="6665" max="6665" width="10.5703125" style="116" customWidth="1"/>
    <col min="6666" max="6666" width="12.140625" style="116" customWidth="1"/>
    <col min="6667" max="6667" width="11.28515625" style="116" customWidth="1"/>
    <col min="6668" max="6668" width="10.7109375" style="116" customWidth="1"/>
    <col min="6669" max="6669" width="11.42578125" style="116" customWidth="1"/>
    <col min="6670" max="6670" width="10.85546875" style="116" customWidth="1"/>
    <col min="6671" max="6671" width="11.85546875" style="116" customWidth="1"/>
    <col min="6672" max="6672" width="12.140625" style="116" customWidth="1"/>
    <col min="6673" max="6677" width="11.7109375" style="116" customWidth="1"/>
    <col min="6678" max="6678" width="8" style="116"/>
    <col min="6679" max="6683" width="11.7109375" style="116" customWidth="1"/>
    <col min="6684" max="6685" width="8" style="116"/>
    <col min="6686" max="6686" width="18.28515625" style="116" customWidth="1"/>
    <col min="6687" max="6911" width="8" style="116"/>
    <col min="6912" max="6912" width="29.7109375" style="116" customWidth="1"/>
    <col min="6913" max="6913" width="10.7109375" style="116" customWidth="1"/>
    <col min="6914" max="6914" width="12" style="116" customWidth="1"/>
    <col min="6915" max="6915" width="11" style="116" customWidth="1"/>
    <col min="6916" max="6916" width="10.7109375" style="116" customWidth="1"/>
    <col min="6917" max="6917" width="11.7109375" style="116" customWidth="1"/>
    <col min="6918" max="6918" width="11" style="116" customWidth="1"/>
    <col min="6919" max="6919" width="11.7109375" style="116" customWidth="1"/>
    <col min="6920" max="6920" width="11.140625" style="116" customWidth="1"/>
    <col min="6921" max="6921" width="10.5703125" style="116" customWidth="1"/>
    <col min="6922" max="6922" width="12.140625" style="116" customWidth="1"/>
    <col min="6923" max="6923" width="11.28515625" style="116" customWidth="1"/>
    <col min="6924" max="6924" width="10.7109375" style="116" customWidth="1"/>
    <col min="6925" max="6925" width="11.42578125" style="116" customWidth="1"/>
    <col min="6926" max="6926" width="10.85546875" style="116" customWidth="1"/>
    <col min="6927" max="6927" width="11.85546875" style="116" customWidth="1"/>
    <col min="6928" max="6928" width="12.140625" style="116" customWidth="1"/>
    <col min="6929" max="6933" width="11.7109375" style="116" customWidth="1"/>
    <col min="6934" max="6934" width="8" style="116"/>
    <col min="6935" max="6939" width="11.7109375" style="116" customWidth="1"/>
    <col min="6940" max="6941" width="8" style="116"/>
    <col min="6942" max="6942" width="18.28515625" style="116" customWidth="1"/>
    <col min="6943" max="7167" width="8" style="116"/>
    <col min="7168" max="7168" width="29.7109375" style="116" customWidth="1"/>
    <col min="7169" max="7169" width="10.7109375" style="116" customWidth="1"/>
    <col min="7170" max="7170" width="12" style="116" customWidth="1"/>
    <col min="7171" max="7171" width="11" style="116" customWidth="1"/>
    <col min="7172" max="7172" width="10.7109375" style="116" customWidth="1"/>
    <col min="7173" max="7173" width="11.7109375" style="116" customWidth="1"/>
    <col min="7174" max="7174" width="11" style="116" customWidth="1"/>
    <col min="7175" max="7175" width="11.7109375" style="116" customWidth="1"/>
    <col min="7176" max="7176" width="11.140625" style="116" customWidth="1"/>
    <col min="7177" max="7177" width="10.5703125" style="116" customWidth="1"/>
    <col min="7178" max="7178" width="12.140625" style="116" customWidth="1"/>
    <col min="7179" max="7179" width="11.28515625" style="116" customWidth="1"/>
    <col min="7180" max="7180" width="10.7109375" style="116" customWidth="1"/>
    <col min="7181" max="7181" width="11.42578125" style="116" customWidth="1"/>
    <col min="7182" max="7182" width="10.85546875" style="116" customWidth="1"/>
    <col min="7183" max="7183" width="11.85546875" style="116" customWidth="1"/>
    <col min="7184" max="7184" width="12.140625" style="116" customWidth="1"/>
    <col min="7185" max="7189" width="11.7109375" style="116" customWidth="1"/>
    <col min="7190" max="7190" width="8" style="116"/>
    <col min="7191" max="7195" width="11.7109375" style="116" customWidth="1"/>
    <col min="7196" max="7197" width="8" style="116"/>
    <col min="7198" max="7198" width="18.28515625" style="116" customWidth="1"/>
    <col min="7199" max="7423" width="8" style="116"/>
    <col min="7424" max="7424" width="29.7109375" style="116" customWidth="1"/>
    <col min="7425" max="7425" width="10.7109375" style="116" customWidth="1"/>
    <col min="7426" max="7426" width="12" style="116" customWidth="1"/>
    <col min="7427" max="7427" width="11" style="116" customWidth="1"/>
    <col min="7428" max="7428" width="10.7109375" style="116" customWidth="1"/>
    <col min="7429" max="7429" width="11.7109375" style="116" customWidth="1"/>
    <col min="7430" max="7430" width="11" style="116" customWidth="1"/>
    <col min="7431" max="7431" width="11.7109375" style="116" customWidth="1"/>
    <col min="7432" max="7432" width="11.140625" style="116" customWidth="1"/>
    <col min="7433" max="7433" width="10.5703125" style="116" customWidth="1"/>
    <col min="7434" max="7434" width="12.140625" style="116" customWidth="1"/>
    <col min="7435" max="7435" width="11.28515625" style="116" customWidth="1"/>
    <col min="7436" max="7436" width="10.7109375" style="116" customWidth="1"/>
    <col min="7437" max="7437" width="11.42578125" style="116" customWidth="1"/>
    <col min="7438" max="7438" width="10.85546875" style="116" customWidth="1"/>
    <col min="7439" max="7439" width="11.85546875" style="116" customWidth="1"/>
    <col min="7440" max="7440" width="12.140625" style="116" customWidth="1"/>
    <col min="7441" max="7445" width="11.7109375" style="116" customWidth="1"/>
    <col min="7446" max="7446" width="8" style="116"/>
    <col min="7447" max="7451" width="11.7109375" style="116" customWidth="1"/>
    <col min="7452" max="7453" width="8" style="116"/>
    <col min="7454" max="7454" width="18.28515625" style="116" customWidth="1"/>
    <col min="7455" max="7679" width="8" style="116"/>
    <col min="7680" max="7680" width="29.7109375" style="116" customWidth="1"/>
    <col min="7681" max="7681" width="10.7109375" style="116" customWidth="1"/>
    <col min="7682" max="7682" width="12" style="116" customWidth="1"/>
    <col min="7683" max="7683" width="11" style="116" customWidth="1"/>
    <col min="7684" max="7684" width="10.7109375" style="116" customWidth="1"/>
    <col min="7685" max="7685" width="11.7109375" style="116" customWidth="1"/>
    <col min="7686" max="7686" width="11" style="116" customWidth="1"/>
    <col min="7687" max="7687" width="11.7109375" style="116" customWidth="1"/>
    <col min="7688" max="7688" width="11.140625" style="116" customWidth="1"/>
    <col min="7689" max="7689" width="10.5703125" style="116" customWidth="1"/>
    <col min="7690" max="7690" width="12.140625" style="116" customWidth="1"/>
    <col min="7691" max="7691" width="11.28515625" style="116" customWidth="1"/>
    <col min="7692" max="7692" width="10.7109375" style="116" customWidth="1"/>
    <col min="7693" max="7693" width="11.42578125" style="116" customWidth="1"/>
    <col min="7694" max="7694" width="10.85546875" style="116" customWidth="1"/>
    <col min="7695" max="7695" width="11.85546875" style="116" customWidth="1"/>
    <col min="7696" max="7696" width="12.140625" style="116" customWidth="1"/>
    <col min="7697" max="7701" width="11.7109375" style="116" customWidth="1"/>
    <col min="7702" max="7702" width="8" style="116"/>
    <col min="7703" max="7707" width="11.7109375" style="116" customWidth="1"/>
    <col min="7708" max="7709" width="8" style="116"/>
    <col min="7710" max="7710" width="18.28515625" style="116" customWidth="1"/>
    <col min="7711" max="7935" width="8" style="116"/>
    <col min="7936" max="7936" width="29.7109375" style="116" customWidth="1"/>
    <col min="7937" max="7937" width="10.7109375" style="116" customWidth="1"/>
    <col min="7938" max="7938" width="12" style="116" customWidth="1"/>
    <col min="7939" max="7939" width="11" style="116" customWidth="1"/>
    <col min="7940" max="7940" width="10.7109375" style="116" customWidth="1"/>
    <col min="7941" max="7941" width="11.7109375" style="116" customWidth="1"/>
    <col min="7942" max="7942" width="11" style="116" customWidth="1"/>
    <col min="7943" max="7943" width="11.7109375" style="116" customWidth="1"/>
    <col min="7944" max="7944" width="11.140625" style="116" customWidth="1"/>
    <col min="7945" max="7945" width="10.5703125" style="116" customWidth="1"/>
    <col min="7946" max="7946" width="12.140625" style="116" customWidth="1"/>
    <col min="7947" max="7947" width="11.28515625" style="116" customWidth="1"/>
    <col min="7948" max="7948" width="10.7109375" style="116" customWidth="1"/>
    <col min="7949" max="7949" width="11.42578125" style="116" customWidth="1"/>
    <col min="7950" max="7950" width="10.85546875" style="116" customWidth="1"/>
    <col min="7951" max="7951" width="11.85546875" style="116" customWidth="1"/>
    <col min="7952" max="7952" width="12.140625" style="116" customWidth="1"/>
    <col min="7953" max="7957" width="11.7109375" style="116" customWidth="1"/>
    <col min="7958" max="7958" width="8" style="116"/>
    <col min="7959" max="7963" width="11.7109375" style="116" customWidth="1"/>
    <col min="7964" max="7965" width="8" style="116"/>
    <col min="7966" max="7966" width="18.28515625" style="116" customWidth="1"/>
    <col min="7967" max="8191" width="8" style="116"/>
    <col min="8192" max="8192" width="29.7109375" style="116" customWidth="1"/>
    <col min="8193" max="8193" width="10.7109375" style="116" customWidth="1"/>
    <col min="8194" max="8194" width="12" style="116" customWidth="1"/>
    <col min="8195" max="8195" width="11" style="116" customWidth="1"/>
    <col min="8196" max="8196" width="10.7109375" style="116" customWidth="1"/>
    <col min="8197" max="8197" width="11.7109375" style="116" customWidth="1"/>
    <col min="8198" max="8198" width="11" style="116" customWidth="1"/>
    <col min="8199" max="8199" width="11.7109375" style="116" customWidth="1"/>
    <col min="8200" max="8200" width="11.140625" style="116" customWidth="1"/>
    <col min="8201" max="8201" width="10.5703125" style="116" customWidth="1"/>
    <col min="8202" max="8202" width="12.140625" style="116" customWidth="1"/>
    <col min="8203" max="8203" width="11.28515625" style="116" customWidth="1"/>
    <col min="8204" max="8204" width="10.7109375" style="116" customWidth="1"/>
    <col min="8205" max="8205" width="11.42578125" style="116" customWidth="1"/>
    <col min="8206" max="8206" width="10.85546875" style="116" customWidth="1"/>
    <col min="8207" max="8207" width="11.85546875" style="116" customWidth="1"/>
    <col min="8208" max="8208" width="12.140625" style="116" customWidth="1"/>
    <col min="8209" max="8213" width="11.7109375" style="116" customWidth="1"/>
    <col min="8214" max="8214" width="8" style="116"/>
    <col min="8215" max="8219" width="11.7109375" style="116" customWidth="1"/>
    <col min="8220" max="8221" width="8" style="116"/>
    <col min="8222" max="8222" width="18.28515625" style="116" customWidth="1"/>
    <col min="8223" max="8447" width="8" style="116"/>
    <col min="8448" max="8448" width="29.7109375" style="116" customWidth="1"/>
    <col min="8449" max="8449" width="10.7109375" style="116" customWidth="1"/>
    <col min="8450" max="8450" width="12" style="116" customWidth="1"/>
    <col min="8451" max="8451" width="11" style="116" customWidth="1"/>
    <col min="8452" max="8452" width="10.7109375" style="116" customWidth="1"/>
    <col min="8453" max="8453" width="11.7109375" style="116" customWidth="1"/>
    <col min="8454" max="8454" width="11" style="116" customWidth="1"/>
    <col min="8455" max="8455" width="11.7109375" style="116" customWidth="1"/>
    <col min="8456" max="8456" width="11.140625" style="116" customWidth="1"/>
    <col min="8457" max="8457" width="10.5703125" style="116" customWidth="1"/>
    <col min="8458" max="8458" width="12.140625" style="116" customWidth="1"/>
    <col min="8459" max="8459" width="11.28515625" style="116" customWidth="1"/>
    <col min="8460" max="8460" width="10.7109375" style="116" customWidth="1"/>
    <col min="8461" max="8461" width="11.42578125" style="116" customWidth="1"/>
    <col min="8462" max="8462" width="10.85546875" style="116" customWidth="1"/>
    <col min="8463" max="8463" width="11.85546875" style="116" customWidth="1"/>
    <col min="8464" max="8464" width="12.140625" style="116" customWidth="1"/>
    <col min="8465" max="8469" width="11.7109375" style="116" customWidth="1"/>
    <col min="8470" max="8470" width="8" style="116"/>
    <col min="8471" max="8475" width="11.7109375" style="116" customWidth="1"/>
    <col min="8476" max="8477" width="8" style="116"/>
    <col min="8478" max="8478" width="18.28515625" style="116" customWidth="1"/>
    <col min="8479" max="8703" width="8" style="116"/>
    <col min="8704" max="8704" width="29.7109375" style="116" customWidth="1"/>
    <col min="8705" max="8705" width="10.7109375" style="116" customWidth="1"/>
    <col min="8706" max="8706" width="12" style="116" customWidth="1"/>
    <col min="8707" max="8707" width="11" style="116" customWidth="1"/>
    <col min="8708" max="8708" width="10.7109375" style="116" customWidth="1"/>
    <col min="8709" max="8709" width="11.7109375" style="116" customWidth="1"/>
    <col min="8710" max="8710" width="11" style="116" customWidth="1"/>
    <col min="8711" max="8711" width="11.7109375" style="116" customWidth="1"/>
    <col min="8712" max="8712" width="11.140625" style="116" customWidth="1"/>
    <col min="8713" max="8713" width="10.5703125" style="116" customWidth="1"/>
    <col min="8714" max="8714" width="12.140625" style="116" customWidth="1"/>
    <col min="8715" max="8715" width="11.28515625" style="116" customWidth="1"/>
    <col min="8716" max="8716" width="10.7109375" style="116" customWidth="1"/>
    <col min="8717" max="8717" width="11.42578125" style="116" customWidth="1"/>
    <col min="8718" max="8718" width="10.85546875" style="116" customWidth="1"/>
    <col min="8719" max="8719" width="11.85546875" style="116" customWidth="1"/>
    <col min="8720" max="8720" width="12.140625" style="116" customWidth="1"/>
    <col min="8721" max="8725" width="11.7109375" style="116" customWidth="1"/>
    <col min="8726" max="8726" width="8" style="116"/>
    <col min="8727" max="8731" width="11.7109375" style="116" customWidth="1"/>
    <col min="8732" max="8733" width="8" style="116"/>
    <col min="8734" max="8734" width="18.28515625" style="116" customWidth="1"/>
    <col min="8735" max="8959" width="8" style="116"/>
    <col min="8960" max="8960" width="29.7109375" style="116" customWidth="1"/>
    <col min="8961" max="8961" width="10.7109375" style="116" customWidth="1"/>
    <col min="8962" max="8962" width="12" style="116" customWidth="1"/>
    <col min="8963" max="8963" width="11" style="116" customWidth="1"/>
    <col min="8964" max="8964" width="10.7109375" style="116" customWidth="1"/>
    <col min="8965" max="8965" width="11.7109375" style="116" customWidth="1"/>
    <col min="8966" max="8966" width="11" style="116" customWidth="1"/>
    <col min="8967" max="8967" width="11.7109375" style="116" customWidth="1"/>
    <col min="8968" max="8968" width="11.140625" style="116" customWidth="1"/>
    <col min="8969" max="8969" width="10.5703125" style="116" customWidth="1"/>
    <col min="8970" max="8970" width="12.140625" style="116" customWidth="1"/>
    <col min="8971" max="8971" width="11.28515625" style="116" customWidth="1"/>
    <col min="8972" max="8972" width="10.7109375" style="116" customWidth="1"/>
    <col min="8973" max="8973" width="11.42578125" style="116" customWidth="1"/>
    <col min="8974" max="8974" width="10.85546875" style="116" customWidth="1"/>
    <col min="8975" max="8975" width="11.85546875" style="116" customWidth="1"/>
    <col min="8976" max="8976" width="12.140625" style="116" customWidth="1"/>
    <col min="8977" max="8981" width="11.7109375" style="116" customWidth="1"/>
    <col min="8982" max="8982" width="8" style="116"/>
    <col min="8983" max="8987" width="11.7109375" style="116" customWidth="1"/>
    <col min="8988" max="8989" width="8" style="116"/>
    <col min="8990" max="8990" width="18.28515625" style="116" customWidth="1"/>
    <col min="8991" max="9215" width="8" style="116"/>
    <col min="9216" max="9216" width="29.7109375" style="116" customWidth="1"/>
    <col min="9217" max="9217" width="10.7109375" style="116" customWidth="1"/>
    <col min="9218" max="9218" width="12" style="116" customWidth="1"/>
    <col min="9219" max="9219" width="11" style="116" customWidth="1"/>
    <col min="9220" max="9220" width="10.7109375" style="116" customWidth="1"/>
    <col min="9221" max="9221" width="11.7109375" style="116" customWidth="1"/>
    <col min="9222" max="9222" width="11" style="116" customWidth="1"/>
    <col min="9223" max="9223" width="11.7109375" style="116" customWidth="1"/>
    <col min="9224" max="9224" width="11.140625" style="116" customWidth="1"/>
    <col min="9225" max="9225" width="10.5703125" style="116" customWidth="1"/>
    <col min="9226" max="9226" width="12.140625" style="116" customWidth="1"/>
    <col min="9227" max="9227" width="11.28515625" style="116" customWidth="1"/>
    <col min="9228" max="9228" width="10.7109375" style="116" customWidth="1"/>
    <col min="9229" max="9229" width="11.42578125" style="116" customWidth="1"/>
    <col min="9230" max="9230" width="10.85546875" style="116" customWidth="1"/>
    <col min="9231" max="9231" width="11.85546875" style="116" customWidth="1"/>
    <col min="9232" max="9232" width="12.140625" style="116" customWidth="1"/>
    <col min="9233" max="9237" width="11.7109375" style="116" customWidth="1"/>
    <col min="9238" max="9238" width="8" style="116"/>
    <col min="9239" max="9243" width="11.7109375" style="116" customWidth="1"/>
    <col min="9244" max="9245" width="8" style="116"/>
    <col min="9246" max="9246" width="18.28515625" style="116" customWidth="1"/>
    <col min="9247" max="9471" width="8" style="116"/>
    <col min="9472" max="9472" width="29.7109375" style="116" customWidth="1"/>
    <col min="9473" max="9473" width="10.7109375" style="116" customWidth="1"/>
    <col min="9474" max="9474" width="12" style="116" customWidth="1"/>
    <col min="9475" max="9475" width="11" style="116" customWidth="1"/>
    <col min="9476" max="9476" width="10.7109375" style="116" customWidth="1"/>
    <col min="9477" max="9477" width="11.7109375" style="116" customWidth="1"/>
    <col min="9478" max="9478" width="11" style="116" customWidth="1"/>
    <col min="9479" max="9479" width="11.7109375" style="116" customWidth="1"/>
    <col min="9480" max="9480" width="11.140625" style="116" customWidth="1"/>
    <col min="9481" max="9481" width="10.5703125" style="116" customWidth="1"/>
    <col min="9482" max="9482" width="12.140625" style="116" customWidth="1"/>
    <col min="9483" max="9483" width="11.28515625" style="116" customWidth="1"/>
    <col min="9484" max="9484" width="10.7109375" style="116" customWidth="1"/>
    <col min="9485" max="9485" width="11.42578125" style="116" customWidth="1"/>
    <col min="9486" max="9486" width="10.85546875" style="116" customWidth="1"/>
    <col min="9487" max="9487" width="11.85546875" style="116" customWidth="1"/>
    <col min="9488" max="9488" width="12.140625" style="116" customWidth="1"/>
    <col min="9489" max="9493" width="11.7109375" style="116" customWidth="1"/>
    <col min="9494" max="9494" width="8" style="116"/>
    <col min="9495" max="9499" width="11.7109375" style="116" customWidth="1"/>
    <col min="9500" max="9501" width="8" style="116"/>
    <col min="9502" max="9502" width="18.28515625" style="116" customWidth="1"/>
    <col min="9503" max="9727" width="8" style="116"/>
    <col min="9728" max="9728" width="29.7109375" style="116" customWidth="1"/>
    <col min="9729" max="9729" width="10.7109375" style="116" customWidth="1"/>
    <col min="9730" max="9730" width="12" style="116" customWidth="1"/>
    <col min="9731" max="9731" width="11" style="116" customWidth="1"/>
    <col min="9732" max="9732" width="10.7109375" style="116" customWidth="1"/>
    <col min="9733" max="9733" width="11.7109375" style="116" customWidth="1"/>
    <col min="9734" max="9734" width="11" style="116" customWidth="1"/>
    <col min="9735" max="9735" width="11.7109375" style="116" customWidth="1"/>
    <col min="9736" max="9736" width="11.140625" style="116" customWidth="1"/>
    <col min="9737" max="9737" width="10.5703125" style="116" customWidth="1"/>
    <col min="9738" max="9738" width="12.140625" style="116" customWidth="1"/>
    <col min="9739" max="9739" width="11.28515625" style="116" customWidth="1"/>
    <col min="9740" max="9740" width="10.7109375" style="116" customWidth="1"/>
    <col min="9741" max="9741" width="11.42578125" style="116" customWidth="1"/>
    <col min="9742" max="9742" width="10.85546875" style="116" customWidth="1"/>
    <col min="9743" max="9743" width="11.85546875" style="116" customWidth="1"/>
    <col min="9744" max="9744" width="12.140625" style="116" customWidth="1"/>
    <col min="9745" max="9749" width="11.7109375" style="116" customWidth="1"/>
    <col min="9750" max="9750" width="8" style="116"/>
    <col min="9751" max="9755" width="11.7109375" style="116" customWidth="1"/>
    <col min="9756" max="9757" width="8" style="116"/>
    <col min="9758" max="9758" width="18.28515625" style="116" customWidth="1"/>
    <col min="9759" max="9983" width="8" style="116"/>
    <col min="9984" max="9984" width="29.7109375" style="116" customWidth="1"/>
    <col min="9985" max="9985" width="10.7109375" style="116" customWidth="1"/>
    <col min="9986" max="9986" width="12" style="116" customWidth="1"/>
    <col min="9987" max="9987" width="11" style="116" customWidth="1"/>
    <col min="9988" max="9988" width="10.7109375" style="116" customWidth="1"/>
    <col min="9989" max="9989" width="11.7109375" style="116" customWidth="1"/>
    <col min="9990" max="9990" width="11" style="116" customWidth="1"/>
    <col min="9991" max="9991" width="11.7109375" style="116" customWidth="1"/>
    <col min="9992" max="9992" width="11.140625" style="116" customWidth="1"/>
    <col min="9993" max="9993" width="10.5703125" style="116" customWidth="1"/>
    <col min="9994" max="9994" width="12.140625" style="116" customWidth="1"/>
    <col min="9995" max="9995" width="11.28515625" style="116" customWidth="1"/>
    <col min="9996" max="9996" width="10.7109375" style="116" customWidth="1"/>
    <col min="9997" max="9997" width="11.42578125" style="116" customWidth="1"/>
    <col min="9998" max="9998" width="10.85546875" style="116" customWidth="1"/>
    <col min="9999" max="9999" width="11.85546875" style="116" customWidth="1"/>
    <col min="10000" max="10000" width="12.140625" style="116" customWidth="1"/>
    <col min="10001" max="10005" width="11.7109375" style="116" customWidth="1"/>
    <col min="10006" max="10006" width="8" style="116"/>
    <col min="10007" max="10011" width="11.7109375" style="116" customWidth="1"/>
    <col min="10012" max="10013" width="8" style="116"/>
    <col min="10014" max="10014" width="18.28515625" style="116" customWidth="1"/>
    <col min="10015" max="10239" width="8" style="116"/>
    <col min="10240" max="10240" width="29.7109375" style="116" customWidth="1"/>
    <col min="10241" max="10241" width="10.7109375" style="116" customWidth="1"/>
    <col min="10242" max="10242" width="12" style="116" customWidth="1"/>
    <col min="10243" max="10243" width="11" style="116" customWidth="1"/>
    <col min="10244" max="10244" width="10.7109375" style="116" customWidth="1"/>
    <col min="10245" max="10245" width="11.7109375" style="116" customWidth="1"/>
    <col min="10246" max="10246" width="11" style="116" customWidth="1"/>
    <col min="10247" max="10247" width="11.7109375" style="116" customWidth="1"/>
    <col min="10248" max="10248" width="11.140625" style="116" customWidth="1"/>
    <col min="10249" max="10249" width="10.5703125" style="116" customWidth="1"/>
    <col min="10250" max="10250" width="12.140625" style="116" customWidth="1"/>
    <col min="10251" max="10251" width="11.28515625" style="116" customWidth="1"/>
    <col min="10252" max="10252" width="10.7109375" style="116" customWidth="1"/>
    <col min="10253" max="10253" width="11.42578125" style="116" customWidth="1"/>
    <col min="10254" max="10254" width="10.85546875" style="116" customWidth="1"/>
    <col min="10255" max="10255" width="11.85546875" style="116" customWidth="1"/>
    <col min="10256" max="10256" width="12.140625" style="116" customWidth="1"/>
    <col min="10257" max="10261" width="11.7109375" style="116" customWidth="1"/>
    <col min="10262" max="10262" width="8" style="116"/>
    <col min="10263" max="10267" width="11.7109375" style="116" customWidth="1"/>
    <col min="10268" max="10269" width="8" style="116"/>
    <col min="10270" max="10270" width="18.28515625" style="116" customWidth="1"/>
    <col min="10271" max="10495" width="8" style="116"/>
    <col min="10496" max="10496" width="29.7109375" style="116" customWidth="1"/>
    <col min="10497" max="10497" width="10.7109375" style="116" customWidth="1"/>
    <col min="10498" max="10498" width="12" style="116" customWidth="1"/>
    <col min="10499" max="10499" width="11" style="116" customWidth="1"/>
    <col min="10500" max="10500" width="10.7109375" style="116" customWidth="1"/>
    <col min="10501" max="10501" width="11.7109375" style="116" customWidth="1"/>
    <col min="10502" max="10502" width="11" style="116" customWidth="1"/>
    <col min="10503" max="10503" width="11.7109375" style="116" customWidth="1"/>
    <col min="10504" max="10504" width="11.140625" style="116" customWidth="1"/>
    <col min="10505" max="10505" width="10.5703125" style="116" customWidth="1"/>
    <col min="10506" max="10506" width="12.140625" style="116" customWidth="1"/>
    <col min="10507" max="10507" width="11.28515625" style="116" customWidth="1"/>
    <col min="10508" max="10508" width="10.7109375" style="116" customWidth="1"/>
    <col min="10509" max="10509" width="11.42578125" style="116" customWidth="1"/>
    <col min="10510" max="10510" width="10.85546875" style="116" customWidth="1"/>
    <col min="10511" max="10511" width="11.85546875" style="116" customWidth="1"/>
    <col min="10512" max="10512" width="12.140625" style="116" customWidth="1"/>
    <col min="10513" max="10517" width="11.7109375" style="116" customWidth="1"/>
    <col min="10518" max="10518" width="8" style="116"/>
    <col min="10519" max="10523" width="11.7109375" style="116" customWidth="1"/>
    <col min="10524" max="10525" width="8" style="116"/>
    <col min="10526" max="10526" width="18.28515625" style="116" customWidth="1"/>
    <col min="10527" max="10751" width="8" style="116"/>
    <col min="10752" max="10752" width="29.7109375" style="116" customWidth="1"/>
    <col min="10753" max="10753" width="10.7109375" style="116" customWidth="1"/>
    <col min="10754" max="10754" width="12" style="116" customWidth="1"/>
    <col min="10755" max="10755" width="11" style="116" customWidth="1"/>
    <col min="10756" max="10756" width="10.7109375" style="116" customWidth="1"/>
    <col min="10757" max="10757" width="11.7109375" style="116" customWidth="1"/>
    <col min="10758" max="10758" width="11" style="116" customWidth="1"/>
    <col min="10759" max="10759" width="11.7109375" style="116" customWidth="1"/>
    <col min="10760" max="10760" width="11.140625" style="116" customWidth="1"/>
    <col min="10761" max="10761" width="10.5703125" style="116" customWidth="1"/>
    <col min="10762" max="10762" width="12.140625" style="116" customWidth="1"/>
    <col min="10763" max="10763" width="11.28515625" style="116" customWidth="1"/>
    <col min="10764" max="10764" width="10.7109375" style="116" customWidth="1"/>
    <col min="10765" max="10765" width="11.42578125" style="116" customWidth="1"/>
    <col min="10766" max="10766" width="10.85546875" style="116" customWidth="1"/>
    <col min="10767" max="10767" width="11.85546875" style="116" customWidth="1"/>
    <col min="10768" max="10768" width="12.140625" style="116" customWidth="1"/>
    <col min="10769" max="10773" width="11.7109375" style="116" customWidth="1"/>
    <col min="10774" max="10774" width="8" style="116"/>
    <col min="10775" max="10779" width="11.7109375" style="116" customWidth="1"/>
    <col min="10780" max="10781" width="8" style="116"/>
    <col min="10782" max="10782" width="18.28515625" style="116" customWidth="1"/>
    <col min="10783" max="11007" width="8" style="116"/>
    <col min="11008" max="11008" width="29.7109375" style="116" customWidth="1"/>
    <col min="11009" max="11009" width="10.7109375" style="116" customWidth="1"/>
    <col min="11010" max="11010" width="12" style="116" customWidth="1"/>
    <col min="11011" max="11011" width="11" style="116" customWidth="1"/>
    <col min="11012" max="11012" width="10.7109375" style="116" customWidth="1"/>
    <col min="11013" max="11013" width="11.7109375" style="116" customWidth="1"/>
    <col min="11014" max="11014" width="11" style="116" customWidth="1"/>
    <col min="11015" max="11015" width="11.7109375" style="116" customWidth="1"/>
    <col min="11016" max="11016" width="11.140625" style="116" customWidth="1"/>
    <col min="11017" max="11017" width="10.5703125" style="116" customWidth="1"/>
    <col min="11018" max="11018" width="12.140625" style="116" customWidth="1"/>
    <col min="11019" max="11019" width="11.28515625" style="116" customWidth="1"/>
    <col min="11020" max="11020" width="10.7109375" style="116" customWidth="1"/>
    <col min="11021" max="11021" width="11.42578125" style="116" customWidth="1"/>
    <col min="11022" max="11022" width="10.85546875" style="116" customWidth="1"/>
    <col min="11023" max="11023" width="11.85546875" style="116" customWidth="1"/>
    <col min="11024" max="11024" width="12.140625" style="116" customWidth="1"/>
    <col min="11025" max="11029" width="11.7109375" style="116" customWidth="1"/>
    <col min="11030" max="11030" width="8" style="116"/>
    <col min="11031" max="11035" width="11.7109375" style="116" customWidth="1"/>
    <col min="11036" max="11037" width="8" style="116"/>
    <col min="11038" max="11038" width="18.28515625" style="116" customWidth="1"/>
    <col min="11039" max="11263" width="8" style="116"/>
    <col min="11264" max="11264" width="29.7109375" style="116" customWidth="1"/>
    <col min="11265" max="11265" width="10.7109375" style="116" customWidth="1"/>
    <col min="11266" max="11266" width="12" style="116" customWidth="1"/>
    <col min="11267" max="11267" width="11" style="116" customWidth="1"/>
    <col min="11268" max="11268" width="10.7109375" style="116" customWidth="1"/>
    <col min="11269" max="11269" width="11.7109375" style="116" customWidth="1"/>
    <col min="11270" max="11270" width="11" style="116" customWidth="1"/>
    <col min="11271" max="11271" width="11.7109375" style="116" customWidth="1"/>
    <col min="11272" max="11272" width="11.140625" style="116" customWidth="1"/>
    <col min="11273" max="11273" width="10.5703125" style="116" customWidth="1"/>
    <col min="11274" max="11274" width="12.140625" style="116" customWidth="1"/>
    <col min="11275" max="11275" width="11.28515625" style="116" customWidth="1"/>
    <col min="11276" max="11276" width="10.7109375" style="116" customWidth="1"/>
    <col min="11277" max="11277" width="11.42578125" style="116" customWidth="1"/>
    <col min="11278" max="11278" width="10.85546875" style="116" customWidth="1"/>
    <col min="11279" max="11279" width="11.85546875" style="116" customWidth="1"/>
    <col min="11280" max="11280" width="12.140625" style="116" customWidth="1"/>
    <col min="11281" max="11285" width="11.7109375" style="116" customWidth="1"/>
    <col min="11286" max="11286" width="8" style="116"/>
    <col min="11287" max="11291" width="11.7109375" style="116" customWidth="1"/>
    <col min="11292" max="11293" width="8" style="116"/>
    <col min="11294" max="11294" width="18.28515625" style="116" customWidth="1"/>
    <col min="11295" max="11519" width="8" style="116"/>
    <col min="11520" max="11520" width="29.7109375" style="116" customWidth="1"/>
    <col min="11521" max="11521" width="10.7109375" style="116" customWidth="1"/>
    <col min="11522" max="11522" width="12" style="116" customWidth="1"/>
    <col min="11523" max="11523" width="11" style="116" customWidth="1"/>
    <col min="11524" max="11524" width="10.7109375" style="116" customWidth="1"/>
    <col min="11525" max="11525" width="11.7109375" style="116" customWidth="1"/>
    <col min="11526" max="11526" width="11" style="116" customWidth="1"/>
    <col min="11527" max="11527" width="11.7109375" style="116" customWidth="1"/>
    <col min="11528" max="11528" width="11.140625" style="116" customWidth="1"/>
    <col min="11529" max="11529" width="10.5703125" style="116" customWidth="1"/>
    <col min="11530" max="11530" width="12.140625" style="116" customWidth="1"/>
    <col min="11531" max="11531" width="11.28515625" style="116" customWidth="1"/>
    <col min="11532" max="11532" width="10.7109375" style="116" customWidth="1"/>
    <col min="11533" max="11533" width="11.42578125" style="116" customWidth="1"/>
    <col min="11534" max="11534" width="10.85546875" style="116" customWidth="1"/>
    <col min="11535" max="11535" width="11.85546875" style="116" customWidth="1"/>
    <col min="11536" max="11536" width="12.140625" style="116" customWidth="1"/>
    <col min="11537" max="11541" width="11.7109375" style="116" customWidth="1"/>
    <col min="11542" max="11542" width="8" style="116"/>
    <col min="11543" max="11547" width="11.7109375" style="116" customWidth="1"/>
    <col min="11548" max="11549" width="8" style="116"/>
    <col min="11550" max="11550" width="18.28515625" style="116" customWidth="1"/>
    <col min="11551" max="11775" width="8" style="116"/>
    <col min="11776" max="11776" width="29.7109375" style="116" customWidth="1"/>
    <col min="11777" max="11777" width="10.7109375" style="116" customWidth="1"/>
    <col min="11778" max="11778" width="12" style="116" customWidth="1"/>
    <col min="11779" max="11779" width="11" style="116" customWidth="1"/>
    <col min="11780" max="11780" width="10.7109375" style="116" customWidth="1"/>
    <col min="11781" max="11781" width="11.7109375" style="116" customWidth="1"/>
    <col min="11782" max="11782" width="11" style="116" customWidth="1"/>
    <col min="11783" max="11783" width="11.7109375" style="116" customWidth="1"/>
    <col min="11784" max="11784" width="11.140625" style="116" customWidth="1"/>
    <col min="11785" max="11785" width="10.5703125" style="116" customWidth="1"/>
    <col min="11786" max="11786" width="12.140625" style="116" customWidth="1"/>
    <col min="11787" max="11787" width="11.28515625" style="116" customWidth="1"/>
    <col min="11788" max="11788" width="10.7109375" style="116" customWidth="1"/>
    <col min="11789" max="11789" width="11.42578125" style="116" customWidth="1"/>
    <col min="11790" max="11790" width="10.85546875" style="116" customWidth="1"/>
    <col min="11791" max="11791" width="11.85546875" style="116" customWidth="1"/>
    <col min="11792" max="11792" width="12.140625" style="116" customWidth="1"/>
    <col min="11793" max="11797" width="11.7109375" style="116" customWidth="1"/>
    <col min="11798" max="11798" width="8" style="116"/>
    <col min="11799" max="11803" width="11.7109375" style="116" customWidth="1"/>
    <col min="11804" max="11805" width="8" style="116"/>
    <col min="11806" max="11806" width="18.28515625" style="116" customWidth="1"/>
    <col min="11807" max="12031" width="8" style="116"/>
    <col min="12032" max="12032" width="29.7109375" style="116" customWidth="1"/>
    <col min="12033" max="12033" width="10.7109375" style="116" customWidth="1"/>
    <col min="12034" max="12034" width="12" style="116" customWidth="1"/>
    <col min="12035" max="12035" width="11" style="116" customWidth="1"/>
    <col min="12036" max="12036" width="10.7109375" style="116" customWidth="1"/>
    <col min="12037" max="12037" width="11.7109375" style="116" customWidth="1"/>
    <col min="12038" max="12038" width="11" style="116" customWidth="1"/>
    <col min="12039" max="12039" width="11.7109375" style="116" customWidth="1"/>
    <col min="12040" max="12040" width="11.140625" style="116" customWidth="1"/>
    <col min="12041" max="12041" width="10.5703125" style="116" customWidth="1"/>
    <col min="12042" max="12042" width="12.140625" style="116" customWidth="1"/>
    <col min="12043" max="12043" width="11.28515625" style="116" customWidth="1"/>
    <col min="12044" max="12044" width="10.7109375" style="116" customWidth="1"/>
    <col min="12045" max="12045" width="11.42578125" style="116" customWidth="1"/>
    <col min="12046" max="12046" width="10.85546875" style="116" customWidth="1"/>
    <col min="12047" max="12047" width="11.85546875" style="116" customWidth="1"/>
    <col min="12048" max="12048" width="12.140625" style="116" customWidth="1"/>
    <col min="12049" max="12053" width="11.7109375" style="116" customWidth="1"/>
    <col min="12054" max="12054" width="8" style="116"/>
    <col min="12055" max="12059" width="11.7109375" style="116" customWidth="1"/>
    <col min="12060" max="12061" width="8" style="116"/>
    <col min="12062" max="12062" width="18.28515625" style="116" customWidth="1"/>
    <col min="12063" max="12287" width="8" style="116"/>
    <col min="12288" max="12288" width="29.7109375" style="116" customWidth="1"/>
    <col min="12289" max="12289" width="10.7109375" style="116" customWidth="1"/>
    <col min="12290" max="12290" width="12" style="116" customWidth="1"/>
    <col min="12291" max="12291" width="11" style="116" customWidth="1"/>
    <col min="12292" max="12292" width="10.7109375" style="116" customWidth="1"/>
    <col min="12293" max="12293" width="11.7109375" style="116" customWidth="1"/>
    <col min="12294" max="12294" width="11" style="116" customWidth="1"/>
    <col min="12295" max="12295" width="11.7109375" style="116" customWidth="1"/>
    <col min="12296" max="12296" width="11.140625" style="116" customWidth="1"/>
    <col min="12297" max="12297" width="10.5703125" style="116" customWidth="1"/>
    <col min="12298" max="12298" width="12.140625" style="116" customWidth="1"/>
    <col min="12299" max="12299" width="11.28515625" style="116" customWidth="1"/>
    <col min="12300" max="12300" width="10.7109375" style="116" customWidth="1"/>
    <col min="12301" max="12301" width="11.42578125" style="116" customWidth="1"/>
    <col min="12302" max="12302" width="10.85546875" style="116" customWidth="1"/>
    <col min="12303" max="12303" width="11.85546875" style="116" customWidth="1"/>
    <col min="12304" max="12304" width="12.140625" style="116" customWidth="1"/>
    <col min="12305" max="12309" width="11.7109375" style="116" customWidth="1"/>
    <col min="12310" max="12310" width="8" style="116"/>
    <col min="12311" max="12315" width="11.7109375" style="116" customWidth="1"/>
    <col min="12316" max="12317" width="8" style="116"/>
    <col min="12318" max="12318" width="18.28515625" style="116" customWidth="1"/>
    <col min="12319" max="12543" width="8" style="116"/>
    <col min="12544" max="12544" width="29.7109375" style="116" customWidth="1"/>
    <col min="12545" max="12545" width="10.7109375" style="116" customWidth="1"/>
    <col min="12546" max="12546" width="12" style="116" customWidth="1"/>
    <col min="12547" max="12547" width="11" style="116" customWidth="1"/>
    <col min="12548" max="12548" width="10.7109375" style="116" customWidth="1"/>
    <col min="12549" max="12549" width="11.7109375" style="116" customWidth="1"/>
    <col min="12550" max="12550" width="11" style="116" customWidth="1"/>
    <col min="12551" max="12551" width="11.7109375" style="116" customWidth="1"/>
    <col min="12552" max="12552" width="11.140625" style="116" customWidth="1"/>
    <col min="12553" max="12553" width="10.5703125" style="116" customWidth="1"/>
    <col min="12554" max="12554" width="12.140625" style="116" customWidth="1"/>
    <col min="12555" max="12555" width="11.28515625" style="116" customWidth="1"/>
    <col min="12556" max="12556" width="10.7109375" style="116" customWidth="1"/>
    <col min="12557" max="12557" width="11.42578125" style="116" customWidth="1"/>
    <col min="12558" max="12558" width="10.85546875" style="116" customWidth="1"/>
    <col min="12559" max="12559" width="11.85546875" style="116" customWidth="1"/>
    <col min="12560" max="12560" width="12.140625" style="116" customWidth="1"/>
    <col min="12561" max="12565" width="11.7109375" style="116" customWidth="1"/>
    <col min="12566" max="12566" width="8" style="116"/>
    <col min="12567" max="12571" width="11.7109375" style="116" customWidth="1"/>
    <col min="12572" max="12573" width="8" style="116"/>
    <col min="12574" max="12574" width="18.28515625" style="116" customWidth="1"/>
    <col min="12575" max="12799" width="8" style="116"/>
    <col min="12800" max="12800" width="29.7109375" style="116" customWidth="1"/>
    <col min="12801" max="12801" width="10.7109375" style="116" customWidth="1"/>
    <col min="12802" max="12802" width="12" style="116" customWidth="1"/>
    <col min="12803" max="12803" width="11" style="116" customWidth="1"/>
    <col min="12804" max="12804" width="10.7109375" style="116" customWidth="1"/>
    <col min="12805" max="12805" width="11.7109375" style="116" customWidth="1"/>
    <col min="12806" max="12806" width="11" style="116" customWidth="1"/>
    <col min="12807" max="12807" width="11.7109375" style="116" customWidth="1"/>
    <col min="12808" max="12808" width="11.140625" style="116" customWidth="1"/>
    <col min="12809" max="12809" width="10.5703125" style="116" customWidth="1"/>
    <col min="12810" max="12810" width="12.140625" style="116" customWidth="1"/>
    <col min="12811" max="12811" width="11.28515625" style="116" customWidth="1"/>
    <col min="12812" max="12812" width="10.7109375" style="116" customWidth="1"/>
    <col min="12813" max="12813" width="11.42578125" style="116" customWidth="1"/>
    <col min="12814" max="12814" width="10.85546875" style="116" customWidth="1"/>
    <col min="12815" max="12815" width="11.85546875" style="116" customWidth="1"/>
    <col min="12816" max="12816" width="12.140625" style="116" customWidth="1"/>
    <col min="12817" max="12821" width="11.7109375" style="116" customWidth="1"/>
    <col min="12822" max="12822" width="8" style="116"/>
    <col min="12823" max="12827" width="11.7109375" style="116" customWidth="1"/>
    <col min="12828" max="12829" width="8" style="116"/>
    <col min="12830" max="12830" width="18.28515625" style="116" customWidth="1"/>
    <col min="12831" max="13055" width="8" style="116"/>
    <col min="13056" max="13056" width="29.7109375" style="116" customWidth="1"/>
    <col min="13057" max="13057" width="10.7109375" style="116" customWidth="1"/>
    <col min="13058" max="13058" width="12" style="116" customWidth="1"/>
    <col min="13059" max="13059" width="11" style="116" customWidth="1"/>
    <col min="13060" max="13060" width="10.7109375" style="116" customWidth="1"/>
    <col min="13061" max="13061" width="11.7109375" style="116" customWidth="1"/>
    <col min="13062" max="13062" width="11" style="116" customWidth="1"/>
    <col min="13063" max="13063" width="11.7109375" style="116" customWidth="1"/>
    <col min="13064" max="13064" width="11.140625" style="116" customWidth="1"/>
    <col min="13065" max="13065" width="10.5703125" style="116" customWidth="1"/>
    <col min="13066" max="13066" width="12.140625" style="116" customWidth="1"/>
    <col min="13067" max="13067" width="11.28515625" style="116" customWidth="1"/>
    <col min="13068" max="13068" width="10.7109375" style="116" customWidth="1"/>
    <col min="13069" max="13069" width="11.42578125" style="116" customWidth="1"/>
    <col min="13070" max="13070" width="10.85546875" style="116" customWidth="1"/>
    <col min="13071" max="13071" width="11.85546875" style="116" customWidth="1"/>
    <col min="13072" max="13072" width="12.140625" style="116" customWidth="1"/>
    <col min="13073" max="13077" width="11.7109375" style="116" customWidth="1"/>
    <col min="13078" max="13078" width="8" style="116"/>
    <col min="13079" max="13083" width="11.7109375" style="116" customWidth="1"/>
    <col min="13084" max="13085" width="8" style="116"/>
    <col min="13086" max="13086" width="18.28515625" style="116" customWidth="1"/>
    <col min="13087" max="13311" width="8" style="116"/>
    <col min="13312" max="13312" width="29.7109375" style="116" customWidth="1"/>
    <col min="13313" max="13313" width="10.7109375" style="116" customWidth="1"/>
    <col min="13314" max="13314" width="12" style="116" customWidth="1"/>
    <col min="13315" max="13315" width="11" style="116" customWidth="1"/>
    <col min="13316" max="13316" width="10.7109375" style="116" customWidth="1"/>
    <col min="13317" max="13317" width="11.7109375" style="116" customWidth="1"/>
    <col min="13318" max="13318" width="11" style="116" customWidth="1"/>
    <col min="13319" max="13319" width="11.7109375" style="116" customWidth="1"/>
    <col min="13320" max="13320" width="11.140625" style="116" customWidth="1"/>
    <col min="13321" max="13321" width="10.5703125" style="116" customWidth="1"/>
    <col min="13322" max="13322" width="12.140625" style="116" customWidth="1"/>
    <col min="13323" max="13323" width="11.28515625" style="116" customWidth="1"/>
    <col min="13324" max="13324" width="10.7109375" style="116" customWidth="1"/>
    <col min="13325" max="13325" width="11.42578125" style="116" customWidth="1"/>
    <col min="13326" max="13326" width="10.85546875" style="116" customWidth="1"/>
    <col min="13327" max="13327" width="11.85546875" style="116" customWidth="1"/>
    <col min="13328" max="13328" width="12.140625" style="116" customWidth="1"/>
    <col min="13329" max="13333" width="11.7109375" style="116" customWidth="1"/>
    <col min="13334" max="13334" width="8" style="116"/>
    <col min="13335" max="13339" width="11.7109375" style="116" customWidth="1"/>
    <col min="13340" max="13341" width="8" style="116"/>
    <col min="13342" max="13342" width="18.28515625" style="116" customWidth="1"/>
    <col min="13343" max="13567" width="8" style="116"/>
    <col min="13568" max="13568" width="29.7109375" style="116" customWidth="1"/>
    <col min="13569" max="13569" width="10.7109375" style="116" customWidth="1"/>
    <col min="13570" max="13570" width="12" style="116" customWidth="1"/>
    <col min="13571" max="13571" width="11" style="116" customWidth="1"/>
    <col min="13572" max="13572" width="10.7109375" style="116" customWidth="1"/>
    <col min="13573" max="13573" width="11.7109375" style="116" customWidth="1"/>
    <col min="13574" max="13574" width="11" style="116" customWidth="1"/>
    <col min="13575" max="13575" width="11.7109375" style="116" customWidth="1"/>
    <col min="13576" max="13576" width="11.140625" style="116" customWidth="1"/>
    <col min="13577" max="13577" width="10.5703125" style="116" customWidth="1"/>
    <col min="13578" max="13578" width="12.140625" style="116" customWidth="1"/>
    <col min="13579" max="13579" width="11.28515625" style="116" customWidth="1"/>
    <col min="13580" max="13580" width="10.7109375" style="116" customWidth="1"/>
    <col min="13581" max="13581" width="11.42578125" style="116" customWidth="1"/>
    <col min="13582" max="13582" width="10.85546875" style="116" customWidth="1"/>
    <col min="13583" max="13583" width="11.85546875" style="116" customWidth="1"/>
    <col min="13584" max="13584" width="12.140625" style="116" customWidth="1"/>
    <col min="13585" max="13589" width="11.7109375" style="116" customWidth="1"/>
    <col min="13590" max="13590" width="8" style="116"/>
    <col min="13591" max="13595" width="11.7109375" style="116" customWidth="1"/>
    <col min="13596" max="13597" width="8" style="116"/>
    <col min="13598" max="13598" width="18.28515625" style="116" customWidth="1"/>
    <col min="13599" max="13823" width="8" style="116"/>
    <col min="13824" max="13824" width="29.7109375" style="116" customWidth="1"/>
    <col min="13825" max="13825" width="10.7109375" style="116" customWidth="1"/>
    <col min="13826" max="13826" width="12" style="116" customWidth="1"/>
    <col min="13827" max="13827" width="11" style="116" customWidth="1"/>
    <col min="13828" max="13828" width="10.7109375" style="116" customWidth="1"/>
    <col min="13829" max="13829" width="11.7109375" style="116" customWidth="1"/>
    <col min="13830" max="13830" width="11" style="116" customWidth="1"/>
    <col min="13831" max="13831" width="11.7109375" style="116" customWidth="1"/>
    <col min="13832" max="13832" width="11.140625" style="116" customWidth="1"/>
    <col min="13833" max="13833" width="10.5703125" style="116" customWidth="1"/>
    <col min="13834" max="13834" width="12.140625" style="116" customWidth="1"/>
    <col min="13835" max="13835" width="11.28515625" style="116" customWidth="1"/>
    <col min="13836" max="13836" width="10.7109375" style="116" customWidth="1"/>
    <col min="13837" max="13837" width="11.42578125" style="116" customWidth="1"/>
    <col min="13838" max="13838" width="10.85546875" style="116" customWidth="1"/>
    <col min="13839" max="13839" width="11.85546875" style="116" customWidth="1"/>
    <col min="13840" max="13840" width="12.140625" style="116" customWidth="1"/>
    <col min="13841" max="13845" width="11.7109375" style="116" customWidth="1"/>
    <col min="13846" max="13846" width="8" style="116"/>
    <col min="13847" max="13851" width="11.7109375" style="116" customWidth="1"/>
    <col min="13852" max="13853" width="8" style="116"/>
    <col min="13854" max="13854" width="18.28515625" style="116" customWidth="1"/>
    <col min="13855" max="14079" width="8" style="116"/>
    <col min="14080" max="14080" width="29.7109375" style="116" customWidth="1"/>
    <col min="14081" max="14081" width="10.7109375" style="116" customWidth="1"/>
    <col min="14082" max="14082" width="12" style="116" customWidth="1"/>
    <col min="14083" max="14083" width="11" style="116" customWidth="1"/>
    <col min="14084" max="14084" width="10.7109375" style="116" customWidth="1"/>
    <col min="14085" max="14085" width="11.7109375" style="116" customWidth="1"/>
    <col min="14086" max="14086" width="11" style="116" customWidth="1"/>
    <col min="14087" max="14087" width="11.7109375" style="116" customWidth="1"/>
    <col min="14088" max="14088" width="11.140625" style="116" customWidth="1"/>
    <col min="14089" max="14089" width="10.5703125" style="116" customWidth="1"/>
    <col min="14090" max="14090" width="12.140625" style="116" customWidth="1"/>
    <col min="14091" max="14091" width="11.28515625" style="116" customWidth="1"/>
    <col min="14092" max="14092" width="10.7109375" style="116" customWidth="1"/>
    <col min="14093" max="14093" width="11.42578125" style="116" customWidth="1"/>
    <col min="14094" max="14094" width="10.85546875" style="116" customWidth="1"/>
    <col min="14095" max="14095" width="11.85546875" style="116" customWidth="1"/>
    <col min="14096" max="14096" width="12.140625" style="116" customWidth="1"/>
    <col min="14097" max="14101" width="11.7109375" style="116" customWidth="1"/>
    <col min="14102" max="14102" width="8" style="116"/>
    <col min="14103" max="14107" width="11.7109375" style="116" customWidth="1"/>
    <col min="14108" max="14109" width="8" style="116"/>
    <col min="14110" max="14110" width="18.28515625" style="116" customWidth="1"/>
    <col min="14111" max="14335" width="8" style="116"/>
    <col min="14336" max="14336" width="29.7109375" style="116" customWidth="1"/>
    <col min="14337" max="14337" width="10.7109375" style="116" customWidth="1"/>
    <col min="14338" max="14338" width="12" style="116" customWidth="1"/>
    <col min="14339" max="14339" width="11" style="116" customWidth="1"/>
    <col min="14340" max="14340" width="10.7109375" style="116" customWidth="1"/>
    <col min="14341" max="14341" width="11.7109375" style="116" customWidth="1"/>
    <col min="14342" max="14342" width="11" style="116" customWidth="1"/>
    <col min="14343" max="14343" width="11.7109375" style="116" customWidth="1"/>
    <col min="14344" max="14344" width="11.140625" style="116" customWidth="1"/>
    <col min="14345" max="14345" width="10.5703125" style="116" customWidth="1"/>
    <col min="14346" max="14346" width="12.140625" style="116" customWidth="1"/>
    <col min="14347" max="14347" width="11.28515625" style="116" customWidth="1"/>
    <col min="14348" max="14348" width="10.7109375" style="116" customWidth="1"/>
    <col min="14349" max="14349" width="11.42578125" style="116" customWidth="1"/>
    <col min="14350" max="14350" width="10.85546875" style="116" customWidth="1"/>
    <col min="14351" max="14351" width="11.85546875" style="116" customWidth="1"/>
    <col min="14352" max="14352" width="12.140625" style="116" customWidth="1"/>
    <col min="14353" max="14357" width="11.7109375" style="116" customWidth="1"/>
    <col min="14358" max="14358" width="8" style="116"/>
    <col min="14359" max="14363" width="11.7109375" style="116" customWidth="1"/>
    <col min="14364" max="14365" width="8" style="116"/>
    <col min="14366" max="14366" width="18.28515625" style="116" customWidth="1"/>
    <col min="14367" max="14591" width="8" style="116"/>
    <col min="14592" max="14592" width="29.7109375" style="116" customWidth="1"/>
    <col min="14593" max="14593" width="10.7109375" style="116" customWidth="1"/>
    <col min="14594" max="14594" width="12" style="116" customWidth="1"/>
    <col min="14595" max="14595" width="11" style="116" customWidth="1"/>
    <col min="14596" max="14596" width="10.7109375" style="116" customWidth="1"/>
    <col min="14597" max="14597" width="11.7109375" style="116" customWidth="1"/>
    <col min="14598" max="14598" width="11" style="116" customWidth="1"/>
    <col min="14599" max="14599" width="11.7109375" style="116" customWidth="1"/>
    <col min="14600" max="14600" width="11.140625" style="116" customWidth="1"/>
    <col min="14601" max="14601" width="10.5703125" style="116" customWidth="1"/>
    <col min="14602" max="14602" width="12.140625" style="116" customWidth="1"/>
    <col min="14603" max="14603" width="11.28515625" style="116" customWidth="1"/>
    <col min="14604" max="14604" width="10.7109375" style="116" customWidth="1"/>
    <col min="14605" max="14605" width="11.42578125" style="116" customWidth="1"/>
    <col min="14606" max="14606" width="10.85546875" style="116" customWidth="1"/>
    <col min="14607" max="14607" width="11.85546875" style="116" customWidth="1"/>
    <col min="14608" max="14608" width="12.140625" style="116" customWidth="1"/>
    <col min="14609" max="14613" width="11.7109375" style="116" customWidth="1"/>
    <col min="14614" max="14614" width="8" style="116"/>
    <col min="14615" max="14619" width="11.7109375" style="116" customWidth="1"/>
    <col min="14620" max="14621" width="8" style="116"/>
    <col min="14622" max="14622" width="18.28515625" style="116" customWidth="1"/>
    <col min="14623" max="14847" width="8" style="116"/>
    <col min="14848" max="14848" width="29.7109375" style="116" customWidth="1"/>
    <col min="14849" max="14849" width="10.7109375" style="116" customWidth="1"/>
    <col min="14850" max="14850" width="12" style="116" customWidth="1"/>
    <col min="14851" max="14851" width="11" style="116" customWidth="1"/>
    <col min="14852" max="14852" width="10.7109375" style="116" customWidth="1"/>
    <col min="14853" max="14853" width="11.7109375" style="116" customWidth="1"/>
    <col min="14854" max="14854" width="11" style="116" customWidth="1"/>
    <col min="14855" max="14855" width="11.7109375" style="116" customWidth="1"/>
    <col min="14856" max="14856" width="11.140625" style="116" customWidth="1"/>
    <col min="14857" max="14857" width="10.5703125" style="116" customWidth="1"/>
    <col min="14858" max="14858" width="12.140625" style="116" customWidth="1"/>
    <col min="14859" max="14859" width="11.28515625" style="116" customWidth="1"/>
    <col min="14860" max="14860" width="10.7109375" style="116" customWidth="1"/>
    <col min="14861" max="14861" width="11.42578125" style="116" customWidth="1"/>
    <col min="14862" max="14862" width="10.85546875" style="116" customWidth="1"/>
    <col min="14863" max="14863" width="11.85546875" style="116" customWidth="1"/>
    <col min="14864" max="14864" width="12.140625" style="116" customWidth="1"/>
    <col min="14865" max="14869" width="11.7109375" style="116" customWidth="1"/>
    <col min="14870" max="14870" width="8" style="116"/>
    <col min="14871" max="14875" width="11.7109375" style="116" customWidth="1"/>
    <col min="14876" max="14877" width="8" style="116"/>
    <col min="14878" max="14878" width="18.28515625" style="116" customWidth="1"/>
    <col min="14879" max="15103" width="8" style="116"/>
    <col min="15104" max="15104" width="29.7109375" style="116" customWidth="1"/>
    <col min="15105" max="15105" width="10.7109375" style="116" customWidth="1"/>
    <col min="15106" max="15106" width="12" style="116" customWidth="1"/>
    <col min="15107" max="15107" width="11" style="116" customWidth="1"/>
    <col min="15108" max="15108" width="10.7109375" style="116" customWidth="1"/>
    <col min="15109" max="15109" width="11.7109375" style="116" customWidth="1"/>
    <col min="15110" max="15110" width="11" style="116" customWidth="1"/>
    <col min="15111" max="15111" width="11.7109375" style="116" customWidth="1"/>
    <col min="15112" max="15112" width="11.140625" style="116" customWidth="1"/>
    <col min="15113" max="15113" width="10.5703125" style="116" customWidth="1"/>
    <col min="15114" max="15114" width="12.140625" style="116" customWidth="1"/>
    <col min="15115" max="15115" width="11.28515625" style="116" customWidth="1"/>
    <col min="15116" max="15116" width="10.7109375" style="116" customWidth="1"/>
    <col min="15117" max="15117" width="11.42578125" style="116" customWidth="1"/>
    <col min="15118" max="15118" width="10.85546875" style="116" customWidth="1"/>
    <col min="15119" max="15119" width="11.85546875" style="116" customWidth="1"/>
    <col min="15120" max="15120" width="12.140625" style="116" customWidth="1"/>
    <col min="15121" max="15125" width="11.7109375" style="116" customWidth="1"/>
    <col min="15126" max="15126" width="8" style="116"/>
    <col min="15127" max="15131" width="11.7109375" style="116" customWidth="1"/>
    <col min="15132" max="15133" width="8" style="116"/>
    <col min="15134" max="15134" width="18.28515625" style="116" customWidth="1"/>
    <col min="15135" max="15359" width="8" style="116"/>
    <col min="15360" max="15360" width="29.7109375" style="116" customWidth="1"/>
    <col min="15361" max="15361" width="10.7109375" style="116" customWidth="1"/>
    <col min="15362" max="15362" width="12" style="116" customWidth="1"/>
    <col min="15363" max="15363" width="11" style="116" customWidth="1"/>
    <col min="15364" max="15364" width="10.7109375" style="116" customWidth="1"/>
    <col min="15365" max="15365" width="11.7109375" style="116" customWidth="1"/>
    <col min="15366" max="15366" width="11" style="116" customWidth="1"/>
    <col min="15367" max="15367" width="11.7109375" style="116" customWidth="1"/>
    <col min="15368" max="15368" width="11.140625" style="116" customWidth="1"/>
    <col min="15369" max="15369" width="10.5703125" style="116" customWidth="1"/>
    <col min="15370" max="15370" width="12.140625" style="116" customWidth="1"/>
    <col min="15371" max="15371" width="11.28515625" style="116" customWidth="1"/>
    <col min="15372" max="15372" width="10.7109375" style="116" customWidth="1"/>
    <col min="15373" max="15373" width="11.42578125" style="116" customWidth="1"/>
    <col min="15374" max="15374" width="10.85546875" style="116" customWidth="1"/>
    <col min="15375" max="15375" width="11.85546875" style="116" customWidth="1"/>
    <col min="15376" max="15376" width="12.140625" style="116" customWidth="1"/>
    <col min="15377" max="15381" width="11.7109375" style="116" customWidth="1"/>
    <col min="15382" max="15382" width="8" style="116"/>
    <col min="15383" max="15387" width="11.7109375" style="116" customWidth="1"/>
    <col min="15388" max="15389" width="8" style="116"/>
    <col min="15390" max="15390" width="18.28515625" style="116" customWidth="1"/>
    <col min="15391" max="15615" width="8" style="116"/>
    <col min="15616" max="15616" width="29.7109375" style="116" customWidth="1"/>
    <col min="15617" max="15617" width="10.7109375" style="116" customWidth="1"/>
    <col min="15618" max="15618" width="12" style="116" customWidth="1"/>
    <col min="15619" max="15619" width="11" style="116" customWidth="1"/>
    <col min="15620" max="15620" width="10.7109375" style="116" customWidth="1"/>
    <col min="15621" max="15621" width="11.7109375" style="116" customWidth="1"/>
    <col min="15622" max="15622" width="11" style="116" customWidth="1"/>
    <col min="15623" max="15623" width="11.7109375" style="116" customWidth="1"/>
    <col min="15624" max="15624" width="11.140625" style="116" customWidth="1"/>
    <col min="15625" max="15625" width="10.5703125" style="116" customWidth="1"/>
    <col min="15626" max="15626" width="12.140625" style="116" customWidth="1"/>
    <col min="15627" max="15627" width="11.28515625" style="116" customWidth="1"/>
    <col min="15628" max="15628" width="10.7109375" style="116" customWidth="1"/>
    <col min="15629" max="15629" width="11.42578125" style="116" customWidth="1"/>
    <col min="15630" max="15630" width="10.85546875" style="116" customWidth="1"/>
    <col min="15631" max="15631" width="11.85546875" style="116" customWidth="1"/>
    <col min="15632" max="15632" width="12.140625" style="116" customWidth="1"/>
    <col min="15633" max="15637" width="11.7109375" style="116" customWidth="1"/>
    <col min="15638" max="15638" width="8" style="116"/>
    <col min="15639" max="15643" width="11.7109375" style="116" customWidth="1"/>
    <col min="15644" max="15645" width="8" style="116"/>
    <col min="15646" max="15646" width="18.28515625" style="116" customWidth="1"/>
    <col min="15647" max="15871" width="8" style="116"/>
    <col min="15872" max="15872" width="29.7109375" style="116" customWidth="1"/>
    <col min="15873" max="15873" width="10.7109375" style="116" customWidth="1"/>
    <col min="15874" max="15874" width="12" style="116" customWidth="1"/>
    <col min="15875" max="15875" width="11" style="116" customWidth="1"/>
    <col min="15876" max="15876" width="10.7109375" style="116" customWidth="1"/>
    <col min="15877" max="15877" width="11.7109375" style="116" customWidth="1"/>
    <col min="15878" max="15878" width="11" style="116" customWidth="1"/>
    <col min="15879" max="15879" width="11.7109375" style="116" customWidth="1"/>
    <col min="15880" max="15880" width="11.140625" style="116" customWidth="1"/>
    <col min="15881" max="15881" width="10.5703125" style="116" customWidth="1"/>
    <col min="15882" max="15882" width="12.140625" style="116" customWidth="1"/>
    <col min="15883" max="15883" width="11.28515625" style="116" customWidth="1"/>
    <col min="15884" max="15884" width="10.7109375" style="116" customWidth="1"/>
    <col min="15885" max="15885" width="11.42578125" style="116" customWidth="1"/>
    <col min="15886" max="15886" width="10.85546875" style="116" customWidth="1"/>
    <col min="15887" max="15887" width="11.85546875" style="116" customWidth="1"/>
    <col min="15888" max="15888" width="12.140625" style="116" customWidth="1"/>
    <col min="15889" max="15893" width="11.7109375" style="116" customWidth="1"/>
    <col min="15894" max="15894" width="8" style="116"/>
    <col min="15895" max="15899" width="11.7109375" style="116" customWidth="1"/>
    <col min="15900" max="15901" width="8" style="116"/>
    <col min="15902" max="15902" width="18.28515625" style="116" customWidth="1"/>
    <col min="15903" max="16127" width="8" style="116"/>
    <col min="16128" max="16128" width="29.7109375" style="116" customWidth="1"/>
    <col min="16129" max="16129" width="10.7109375" style="116" customWidth="1"/>
    <col min="16130" max="16130" width="12" style="116" customWidth="1"/>
    <col min="16131" max="16131" width="11" style="116" customWidth="1"/>
    <col min="16132" max="16132" width="10.7109375" style="116" customWidth="1"/>
    <col min="16133" max="16133" width="11.7109375" style="116" customWidth="1"/>
    <col min="16134" max="16134" width="11" style="116" customWidth="1"/>
    <col min="16135" max="16135" width="11.7109375" style="116" customWidth="1"/>
    <col min="16136" max="16136" width="11.140625" style="116" customWidth="1"/>
    <col min="16137" max="16137" width="10.5703125" style="116" customWidth="1"/>
    <col min="16138" max="16138" width="12.140625" style="116" customWidth="1"/>
    <col min="16139" max="16139" width="11.28515625" style="116" customWidth="1"/>
    <col min="16140" max="16140" width="10.7109375" style="116" customWidth="1"/>
    <col min="16141" max="16141" width="11.42578125" style="116" customWidth="1"/>
    <col min="16142" max="16142" width="10.85546875" style="116" customWidth="1"/>
    <col min="16143" max="16143" width="11.85546875" style="116" customWidth="1"/>
    <col min="16144" max="16144" width="12.140625" style="116" customWidth="1"/>
    <col min="16145" max="16149" width="11.7109375" style="116" customWidth="1"/>
    <col min="16150" max="16150" width="8" style="116"/>
    <col min="16151" max="16155" width="11.7109375" style="116" customWidth="1"/>
    <col min="16156" max="16157" width="8" style="116"/>
    <col min="16158" max="16158" width="18.28515625" style="116" customWidth="1"/>
    <col min="16159" max="16384" width="8" style="116"/>
  </cols>
  <sheetData>
    <row r="1" spans="1:29" s="106" customFormat="1" ht="16.5" customHeight="1">
      <c r="A1" s="348" t="str">
        <f>[1]BYDEPT!A1</f>
        <v>CY 2018 PROGRAM, ALLOTMENT RELEASES, BALANCE</v>
      </c>
      <c r="B1" s="101"/>
      <c r="C1" s="100"/>
      <c r="D1" s="100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228"/>
      <c r="P1" s="390"/>
      <c r="Q1" s="104"/>
      <c r="R1" s="114"/>
      <c r="S1" s="114"/>
      <c r="T1" s="114"/>
      <c r="U1" s="114"/>
      <c r="V1" s="114"/>
      <c r="W1" s="104"/>
      <c r="X1" s="114"/>
      <c r="Y1" s="114"/>
      <c r="Z1" s="114"/>
      <c r="AA1" s="114"/>
      <c r="AB1" s="114"/>
    </row>
    <row r="2" spans="1:29" s="106" customFormat="1" ht="15" customHeight="1">
      <c r="A2" s="348" t="str">
        <f>[1]BYDEPT!A2</f>
        <v>JANUARY 1-FEBRUARY 28, 2018</v>
      </c>
      <c r="B2" s="108"/>
      <c r="C2" s="107"/>
      <c r="D2" s="107"/>
      <c r="E2" s="100"/>
      <c r="F2" s="100"/>
      <c r="G2" s="391"/>
      <c r="H2" s="391"/>
      <c r="I2" s="391"/>
      <c r="J2" s="391"/>
      <c r="K2" s="391"/>
      <c r="L2" s="391"/>
      <c r="M2" s="10"/>
      <c r="N2" s="10"/>
      <c r="O2" s="228"/>
      <c r="P2" s="228"/>
      <c r="Q2" s="104"/>
      <c r="R2" s="114"/>
      <c r="S2" s="114"/>
      <c r="T2" s="114"/>
      <c r="U2" s="114"/>
      <c r="V2" s="114"/>
      <c r="W2" s="104"/>
      <c r="X2" s="114"/>
      <c r="Y2" s="114"/>
      <c r="Z2" s="114"/>
      <c r="AA2" s="114"/>
      <c r="AB2" s="114"/>
    </row>
    <row r="3" spans="1:29" s="105" customFormat="1" ht="15.75" customHeight="1">
      <c r="A3" s="99" t="s">
        <v>1</v>
      </c>
      <c r="B3" s="112"/>
      <c r="C3" s="111"/>
      <c r="D3" s="111"/>
      <c r="E3" s="111"/>
      <c r="F3" s="111"/>
      <c r="G3" s="392"/>
      <c r="H3" s="392"/>
      <c r="I3" s="392"/>
      <c r="J3" s="392"/>
      <c r="K3" s="392"/>
      <c r="L3" s="392"/>
      <c r="M3" s="111"/>
      <c r="N3" s="111"/>
      <c r="O3" s="111"/>
      <c r="P3" s="111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</row>
    <row r="4" spans="1:29" s="393" customFormat="1" ht="9" customHeight="1">
      <c r="A4" s="483" t="s">
        <v>2</v>
      </c>
      <c r="B4" s="484" t="s">
        <v>3</v>
      </c>
      <c r="C4" s="485"/>
      <c r="D4" s="485"/>
      <c r="E4" s="485"/>
      <c r="F4" s="486"/>
      <c r="G4" s="490" t="s">
        <v>324</v>
      </c>
      <c r="H4" s="485"/>
      <c r="I4" s="485"/>
      <c r="J4" s="485"/>
      <c r="K4" s="486"/>
      <c r="L4" s="490" t="s">
        <v>48</v>
      </c>
      <c r="M4" s="492"/>
      <c r="N4" s="492"/>
      <c r="O4" s="492"/>
      <c r="P4" s="493"/>
      <c r="R4" s="482" t="s">
        <v>325</v>
      </c>
      <c r="S4" s="482"/>
      <c r="T4" s="482"/>
      <c r="U4" s="482"/>
      <c r="V4" s="482"/>
      <c r="X4" s="482" t="s">
        <v>326</v>
      </c>
      <c r="Y4" s="482"/>
      <c r="Z4" s="482"/>
      <c r="AA4" s="482"/>
      <c r="AB4" s="482"/>
    </row>
    <row r="5" spans="1:29" s="393" customFormat="1" ht="8.25" customHeight="1">
      <c r="A5" s="483"/>
      <c r="B5" s="487"/>
      <c r="C5" s="488"/>
      <c r="D5" s="488"/>
      <c r="E5" s="488"/>
      <c r="F5" s="489"/>
      <c r="G5" s="491"/>
      <c r="H5" s="488"/>
      <c r="I5" s="488"/>
      <c r="J5" s="488"/>
      <c r="K5" s="489"/>
      <c r="L5" s="494"/>
      <c r="M5" s="495"/>
      <c r="N5" s="495"/>
      <c r="O5" s="495"/>
      <c r="P5" s="496"/>
      <c r="R5" s="482"/>
      <c r="S5" s="482"/>
      <c r="T5" s="482"/>
      <c r="U5" s="482"/>
      <c r="V5" s="482"/>
      <c r="X5" s="482"/>
      <c r="Y5" s="482"/>
      <c r="Z5" s="482"/>
      <c r="AA5" s="482"/>
      <c r="AB5" s="482"/>
    </row>
    <row r="6" spans="1:29" s="393" customFormat="1" ht="14.25" customHeight="1">
      <c r="A6" s="483"/>
      <c r="B6" s="394" t="s">
        <v>213</v>
      </c>
      <c r="C6" s="394" t="s">
        <v>214</v>
      </c>
      <c r="D6" s="394" t="s">
        <v>327</v>
      </c>
      <c r="E6" s="394" t="s">
        <v>215</v>
      </c>
      <c r="F6" s="395" t="s">
        <v>40</v>
      </c>
      <c r="G6" s="394" t="s">
        <v>213</v>
      </c>
      <c r="H6" s="394" t="s">
        <v>214</v>
      </c>
      <c r="I6" s="394" t="s">
        <v>327</v>
      </c>
      <c r="J6" s="394" t="s">
        <v>215</v>
      </c>
      <c r="K6" s="395" t="s">
        <v>40</v>
      </c>
      <c r="L6" s="396" t="s">
        <v>213</v>
      </c>
      <c r="M6" s="394" t="s">
        <v>214</v>
      </c>
      <c r="N6" s="394" t="s">
        <v>327</v>
      </c>
      <c r="O6" s="394" t="s">
        <v>215</v>
      </c>
      <c r="P6" s="397" t="s">
        <v>40</v>
      </c>
      <c r="R6" s="394" t="s">
        <v>213</v>
      </c>
      <c r="S6" s="394" t="s">
        <v>214</v>
      </c>
      <c r="T6" s="394" t="s">
        <v>327</v>
      </c>
      <c r="U6" s="394" t="s">
        <v>215</v>
      </c>
      <c r="V6" s="394" t="s">
        <v>40</v>
      </c>
      <c r="X6" s="394" t="s">
        <v>213</v>
      </c>
      <c r="Y6" s="394" t="s">
        <v>214</v>
      </c>
      <c r="Z6" s="394" t="s">
        <v>327</v>
      </c>
      <c r="AA6" s="394" t="s">
        <v>215</v>
      </c>
      <c r="AB6" s="394" t="s">
        <v>40</v>
      </c>
    </row>
    <row r="7" spans="1:29" ht="15" customHeight="1">
      <c r="A7" s="117" t="s">
        <v>328</v>
      </c>
      <c r="B7" s="398">
        <f t="shared" ref="B7:P7" si="0">B8+B97</f>
        <v>1017075618</v>
      </c>
      <c r="C7" s="399">
        <f t="shared" si="0"/>
        <v>790840072</v>
      </c>
      <c r="D7" s="399">
        <f t="shared" si="0"/>
        <v>1643732</v>
      </c>
      <c r="E7" s="399">
        <f t="shared" si="0"/>
        <v>976628128</v>
      </c>
      <c r="F7" s="400">
        <f t="shared" si="0"/>
        <v>2786187550</v>
      </c>
      <c r="G7" s="398">
        <f t="shared" si="0"/>
        <v>764520729</v>
      </c>
      <c r="H7" s="399">
        <f t="shared" si="0"/>
        <v>554654688</v>
      </c>
      <c r="I7" s="399">
        <f t="shared" si="0"/>
        <v>1643646</v>
      </c>
      <c r="J7" s="399">
        <f t="shared" si="0"/>
        <v>789599814</v>
      </c>
      <c r="K7" s="400">
        <f t="shared" si="0"/>
        <v>2110418877</v>
      </c>
      <c r="L7" s="401">
        <f t="shared" si="0"/>
        <v>252554889</v>
      </c>
      <c r="M7" s="399">
        <f t="shared" si="0"/>
        <v>236185384</v>
      </c>
      <c r="N7" s="399">
        <f t="shared" si="0"/>
        <v>86</v>
      </c>
      <c r="O7" s="399">
        <f t="shared" si="0"/>
        <v>187028314</v>
      </c>
      <c r="P7" s="402">
        <f t="shared" si="0"/>
        <v>675768673</v>
      </c>
      <c r="Q7" s="144"/>
      <c r="R7" s="403">
        <v>677228362</v>
      </c>
      <c r="S7" s="403">
        <v>544449504</v>
      </c>
      <c r="T7" s="403">
        <v>1661892</v>
      </c>
      <c r="U7" s="403">
        <v>591208573</v>
      </c>
      <c r="V7" s="403">
        <v>1814548331</v>
      </c>
      <c r="X7" s="403">
        <f>G7-R7</f>
        <v>87292367</v>
      </c>
      <c r="Y7" s="403">
        <f>H7-S7</f>
        <v>10205184</v>
      </c>
      <c r="Z7" s="403">
        <f>I7-T7</f>
        <v>-18246</v>
      </c>
      <c r="AA7" s="403">
        <f>J7-U7</f>
        <v>198391241</v>
      </c>
      <c r="AB7" s="403">
        <f>K7-V7</f>
        <v>295870546</v>
      </c>
      <c r="AC7" s="403"/>
    </row>
    <row r="8" spans="1:29" s="131" customFormat="1" ht="15" customHeight="1">
      <c r="A8" s="125" t="s">
        <v>329</v>
      </c>
      <c r="B8" s="79">
        <f>SUM(B9:B15)+SUM(B18:B23)+SUM(B27:B29)+SUM(B32:B33)+SUM(B36:B52)+B26</f>
        <v>798308209</v>
      </c>
      <c r="C8" s="81">
        <f t="shared" ref="C8:P8" si="1">SUM(C9:C15)+SUM(C18:C23)+SUM(C27:C29)+SUM(C32:C33)+SUM(C36:C52)+C26</f>
        <v>546497331</v>
      </c>
      <c r="D8" s="81">
        <f t="shared" si="1"/>
        <v>1643732</v>
      </c>
      <c r="E8" s="81">
        <f t="shared" si="1"/>
        <v>948267564</v>
      </c>
      <c r="F8" s="404">
        <f t="shared" si="1"/>
        <v>2294716836</v>
      </c>
      <c r="G8" s="79">
        <f t="shared" si="1"/>
        <v>705636376</v>
      </c>
      <c r="H8" s="81">
        <f t="shared" si="1"/>
        <v>525921774</v>
      </c>
      <c r="I8" s="81">
        <f t="shared" si="1"/>
        <v>1643646</v>
      </c>
      <c r="J8" s="81">
        <f t="shared" si="1"/>
        <v>785733864</v>
      </c>
      <c r="K8" s="404">
        <f t="shared" si="1"/>
        <v>2018935660</v>
      </c>
      <c r="L8" s="405">
        <f t="shared" si="1"/>
        <v>92671833</v>
      </c>
      <c r="M8" s="81">
        <f t="shared" si="1"/>
        <v>20575557</v>
      </c>
      <c r="N8" s="81">
        <f t="shared" si="1"/>
        <v>86</v>
      </c>
      <c r="O8" s="81">
        <f t="shared" si="1"/>
        <v>162533700</v>
      </c>
      <c r="P8" s="80">
        <f t="shared" si="1"/>
        <v>275781176</v>
      </c>
      <c r="R8" s="403">
        <v>542220566</v>
      </c>
      <c r="S8" s="403">
        <v>414519423</v>
      </c>
      <c r="T8" s="403">
        <v>1661892</v>
      </c>
      <c r="U8" s="403">
        <v>579208527</v>
      </c>
      <c r="V8" s="403">
        <v>1537610408</v>
      </c>
      <c r="X8" s="403">
        <f t="shared" ref="X8:AB58" si="2">G8-R8</f>
        <v>163415810</v>
      </c>
      <c r="Y8" s="403">
        <f t="shared" si="2"/>
        <v>111402351</v>
      </c>
      <c r="Z8" s="403">
        <f t="shared" si="2"/>
        <v>-18246</v>
      </c>
      <c r="AA8" s="403">
        <f t="shared" si="2"/>
        <v>206525337</v>
      </c>
      <c r="AB8" s="403">
        <f t="shared" si="2"/>
        <v>481325252</v>
      </c>
    </row>
    <row r="9" spans="1:29" ht="15" customHeight="1">
      <c r="A9" s="133" t="s">
        <v>54</v>
      </c>
      <c r="B9" s="406">
        <f>[1]BYDEPT!AF9</f>
        <v>7968658</v>
      </c>
      <c r="C9" s="97">
        <f>[1]BYDEPT!AG9</f>
        <v>8456989</v>
      </c>
      <c r="D9" s="97">
        <f>[1]BYDEPT!AH9</f>
        <v>0</v>
      </c>
      <c r="E9" s="97">
        <f>[1]BYDEPT!AI9</f>
        <v>1785250</v>
      </c>
      <c r="F9" s="136">
        <f t="shared" ref="F9:F14" si="3">SUM(B9:E9)</f>
        <v>18210897</v>
      </c>
      <c r="G9" s="406">
        <f>[1]BYDEPT!AZ9</f>
        <v>7742713</v>
      </c>
      <c r="H9" s="407">
        <f>[1]BYDEPT!BA9</f>
        <v>8456989</v>
      </c>
      <c r="I9" s="97">
        <f>[1]BYDEPT!BB9</f>
        <v>0</v>
      </c>
      <c r="J9" s="97">
        <f>[1]BYDEPT!BC9</f>
        <v>1785250</v>
      </c>
      <c r="K9" s="136">
        <f t="shared" ref="K9:K14" si="4">SUM(G9:J9)</f>
        <v>17984952</v>
      </c>
      <c r="L9" s="408">
        <f t="shared" ref="L9:O14" si="5">B9-G9</f>
        <v>225945</v>
      </c>
      <c r="M9" s="97">
        <f t="shared" si="5"/>
        <v>0</v>
      </c>
      <c r="N9" s="97">
        <f t="shared" si="5"/>
        <v>0</v>
      </c>
      <c r="O9" s="97">
        <f t="shared" si="5"/>
        <v>0</v>
      </c>
      <c r="P9" s="191">
        <f t="shared" ref="P9:P14" si="6">SUM(L9:O9)</f>
        <v>225945</v>
      </c>
      <c r="R9" s="5">
        <v>5353290</v>
      </c>
      <c r="S9" s="5">
        <v>7074443</v>
      </c>
      <c r="T9" s="5">
        <v>0</v>
      </c>
      <c r="U9" s="5">
        <v>393709</v>
      </c>
      <c r="V9" s="5">
        <v>12821442</v>
      </c>
      <c r="X9" s="5">
        <f t="shared" si="2"/>
        <v>2389423</v>
      </c>
      <c r="Y9" s="5">
        <f t="shared" si="2"/>
        <v>1382546</v>
      </c>
      <c r="Z9" s="5">
        <f t="shared" si="2"/>
        <v>0</v>
      </c>
      <c r="AA9" s="5">
        <f t="shared" si="2"/>
        <v>1391541</v>
      </c>
      <c r="AB9" s="5">
        <f t="shared" si="2"/>
        <v>5163510</v>
      </c>
    </row>
    <row r="10" spans="1:29" ht="15" customHeight="1">
      <c r="A10" s="133" t="s">
        <v>55</v>
      </c>
      <c r="B10" s="406">
        <f>[1]BYDEPT!AF10</f>
        <v>994159</v>
      </c>
      <c r="C10" s="97">
        <f>[1]BYDEPT!AG10</f>
        <v>4666661</v>
      </c>
      <c r="D10" s="97">
        <f>[1]BYDEPT!AH10</f>
        <v>0</v>
      </c>
      <c r="E10" s="97">
        <f>[1]BYDEPT!AI10</f>
        <v>370190</v>
      </c>
      <c r="F10" s="136">
        <f t="shared" si="3"/>
        <v>6031010</v>
      </c>
      <c r="G10" s="406">
        <f>[1]BYDEPT!AZ10</f>
        <v>985806</v>
      </c>
      <c r="H10" s="97">
        <f>[1]BYDEPT!BA10</f>
        <v>4666661</v>
      </c>
      <c r="I10" s="97">
        <f>[1]BYDEPT!BB10</f>
        <v>0</v>
      </c>
      <c r="J10" s="97">
        <f>[1]BYDEPT!BC10</f>
        <v>370190</v>
      </c>
      <c r="K10" s="136">
        <f t="shared" si="4"/>
        <v>6022657</v>
      </c>
      <c r="L10" s="408">
        <f t="shared" si="5"/>
        <v>8353</v>
      </c>
      <c r="M10" s="97">
        <f t="shared" si="5"/>
        <v>0</v>
      </c>
      <c r="N10" s="97">
        <f t="shared" si="5"/>
        <v>0</v>
      </c>
      <c r="O10" s="97">
        <f t="shared" si="5"/>
        <v>0</v>
      </c>
      <c r="P10" s="191">
        <f t="shared" si="6"/>
        <v>8353</v>
      </c>
      <c r="R10" s="5">
        <v>642789</v>
      </c>
      <c r="S10" s="5">
        <v>1957333</v>
      </c>
      <c r="T10" s="5">
        <v>0</v>
      </c>
      <c r="U10" s="5">
        <v>96995</v>
      </c>
      <c r="V10" s="5">
        <v>2697117</v>
      </c>
      <c r="X10" s="139">
        <f t="shared" si="2"/>
        <v>343017</v>
      </c>
      <c r="Y10" s="139">
        <f t="shared" si="2"/>
        <v>2709328</v>
      </c>
      <c r="Z10" s="139">
        <f t="shared" si="2"/>
        <v>0</v>
      </c>
      <c r="AA10" s="139">
        <f t="shared" si="2"/>
        <v>273195</v>
      </c>
      <c r="AB10" s="139">
        <f t="shared" si="2"/>
        <v>3325540</v>
      </c>
    </row>
    <row r="11" spans="1:29" ht="15" customHeight="1">
      <c r="A11" s="133" t="s">
        <v>56</v>
      </c>
      <c r="B11" s="406">
        <f>[1]BYDEPT!AF11</f>
        <v>83577</v>
      </c>
      <c r="C11" s="97">
        <f>[1]BYDEPT!AG11</f>
        <v>449029</v>
      </c>
      <c r="D11" s="97">
        <f>[1]BYDEPT!AH11</f>
        <v>0</v>
      </c>
      <c r="E11" s="97">
        <f>[1]BYDEPT!AI11</f>
        <v>11340</v>
      </c>
      <c r="F11" s="136">
        <f t="shared" si="3"/>
        <v>543946</v>
      </c>
      <c r="G11" s="406">
        <f>[1]BYDEPT!AZ11</f>
        <v>82899</v>
      </c>
      <c r="H11" s="97">
        <f>[1]BYDEPT!BA11</f>
        <v>349029</v>
      </c>
      <c r="I11" s="97">
        <f>[1]BYDEPT!BB11</f>
        <v>0</v>
      </c>
      <c r="J11" s="97">
        <f>[1]BYDEPT!BC11</f>
        <v>11340</v>
      </c>
      <c r="K11" s="136">
        <f t="shared" si="4"/>
        <v>443268</v>
      </c>
      <c r="L11" s="408">
        <f t="shared" si="5"/>
        <v>678</v>
      </c>
      <c r="M11" s="97">
        <f t="shared" si="5"/>
        <v>100000</v>
      </c>
      <c r="N11" s="97">
        <f t="shared" si="5"/>
        <v>0</v>
      </c>
      <c r="O11" s="97">
        <f t="shared" si="5"/>
        <v>0</v>
      </c>
      <c r="P11" s="191">
        <f t="shared" si="6"/>
        <v>100678</v>
      </c>
      <c r="R11" s="5">
        <v>47918</v>
      </c>
      <c r="S11" s="5">
        <v>179722</v>
      </c>
      <c r="T11" s="5">
        <v>0</v>
      </c>
      <c r="U11" s="5">
        <v>2019</v>
      </c>
      <c r="V11" s="5">
        <v>229659</v>
      </c>
      <c r="X11" s="5">
        <f t="shared" si="2"/>
        <v>34981</v>
      </c>
      <c r="Y11" s="5">
        <f t="shared" si="2"/>
        <v>169307</v>
      </c>
      <c r="Z11" s="5">
        <f t="shared" si="2"/>
        <v>0</v>
      </c>
      <c r="AA11" s="5">
        <f t="shared" si="2"/>
        <v>9321</v>
      </c>
      <c r="AB11" s="5">
        <f t="shared" si="2"/>
        <v>213609</v>
      </c>
    </row>
    <row r="12" spans="1:29" ht="15" customHeight="1">
      <c r="A12" s="133" t="s">
        <v>57</v>
      </c>
      <c r="B12" s="406">
        <f>[1]BYDEPT!AF12</f>
        <v>3906283</v>
      </c>
      <c r="C12" s="97">
        <f>[1]BYDEPT!AG12</f>
        <v>4381921</v>
      </c>
      <c r="D12" s="97">
        <f>[1]BYDEPT!AH12</f>
        <v>0</v>
      </c>
      <c r="E12" s="97">
        <f>[1]BYDEPT!AI12</f>
        <v>1245226</v>
      </c>
      <c r="F12" s="136">
        <f t="shared" si="3"/>
        <v>9533430</v>
      </c>
      <c r="G12" s="406">
        <f>[1]BYDEPT!AZ12</f>
        <v>3843894</v>
      </c>
      <c r="H12" s="97">
        <f>[1]BYDEPT!BA12</f>
        <v>4371921</v>
      </c>
      <c r="I12" s="97">
        <f>[1]BYDEPT!BB12</f>
        <v>0</v>
      </c>
      <c r="J12" s="97">
        <f>[1]BYDEPT!BC12</f>
        <v>1245226</v>
      </c>
      <c r="K12" s="136">
        <f t="shared" si="4"/>
        <v>9461041</v>
      </c>
      <c r="L12" s="408">
        <f t="shared" si="5"/>
        <v>62389</v>
      </c>
      <c r="M12" s="97">
        <f t="shared" si="5"/>
        <v>10000</v>
      </c>
      <c r="N12" s="97">
        <f t="shared" si="5"/>
        <v>0</v>
      </c>
      <c r="O12" s="97">
        <f t="shared" si="5"/>
        <v>0</v>
      </c>
      <c r="P12" s="191">
        <f t="shared" si="6"/>
        <v>72389</v>
      </c>
      <c r="R12" s="5">
        <v>2765227</v>
      </c>
      <c r="S12" s="5">
        <v>6323540</v>
      </c>
      <c r="T12" s="5">
        <v>0</v>
      </c>
      <c r="U12" s="5">
        <v>911221</v>
      </c>
      <c r="V12" s="5">
        <v>9999988</v>
      </c>
      <c r="X12" s="5">
        <f t="shared" si="2"/>
        <v>1078667</v>
      </c>
      <c r="Y12" s="5">
        <f t="shared" si="2"/>
        <v>-1951619</v>
      </c>
      <c r="Z12" s="5">
        <f t="shared" si="2"/>
        <v>0</v>
      </c>
      <c r="AA12" s="5">
        <f t="shared" si="2"/>
        <v>334005</v>
      </c>
      <c r="AB12" s="5">
        <f t="shared" si="2"/>
        <v>-538947</v>
      </c>
    </row>
    <row r="13" spans="1:29" ht="15" customHeight="1">
      <c r="A13" s="133" t="s">
        <v>58</v>
      </c>
      <c r="B13" s="406">
        <f>[1]BYDEPT!AF13</f>
        <v>4287530</v>
      </c>
      <c r="C13" s="97">
        <f>[1]BYDEPT!AG13</f>
        <v>25724060</v>
      </c>
      <c r="D13" s="97">
        <f>[1]BYDEPT!AH13</f>
        <v>1958</v>
      </c>
      <c r="E13" s="97">
        <f>[1]BYDEPT!AI13</f>
        <v>13364211</v>
      </c>
      <c r="F13" s="136">
        <f t="shared" si="3"/>
        <v>43377759</v>
      </c>
      <c r="G13" s="406">
        <f>[1]BYDEPT!AZ13</f>
        <v>4204409</v>
      </c>
      <c r="H13" s="97">
        <f>[1]BYDEPT!BA13</f>
        <v>24887911</v>
      </c>
      <c r="I13" s="97">
        <f>[1]BYDEPT!BB13</f>
        <v>1872</v>
      </c>
      <c r="J13" s="97">
        <f>[1]BYDEPT!BC13</f>
        <v>11252311</v>
      </c>
      <c r="K13" s="136">
        <f t="shared" si="4"/>
        <v>40346503</v>
      </c>
      <c r="L13" s="408">
        <f t="shared" si="5"/>
        <v>83121</v>
      </c>
      <c r="M13" s="97">
        <f t="shared" si="5"/>
        <v>836149</v>
      </c>
      <c r="N13" s="97">
        <f t="shared" si="5"/>
        <v>86</v>
      </c>
      <c r="O13" s="97">
        <f t="shared" si="5"/>
        <v>2111900</v>
      </c>
      <c r="P13" s="191">
        <f t="shared" si="6"/>
        <v>3031256</v>
      </c>
      <c r="R13" s="5">
        <v>2767935</v>
      </c>
      <c r="S13" s="5">
        <v>24811279</v>
      </c>
      <c r="T13" s="5">
        <v>2042</v>
      </c>
      <c r="U13" s="5">
        <v>13431511</v>
      </c>
      <c r="V13" s="5">
        <v>41012767</v>
      </c>
      <c r="X13" s="5">
        <f t="shared" si="2"/>
        <v>1436474</v>
      </c>
      <c r="Y13" s="5">
        <f t="shared" si="2"/>
        <v>76632</v>
      </c>
      <c r="Z13" s="5">
        <f t="shared" si="2"/>
        <v>-170</v>
      </c>
      <c r="AA13" s="5">
        <f t="shared" si="2"/>
        <v>-2179200</v>
      </c>
      <c r="AB13" s="5">
        <f t="shared" si="2"/>
        <v>-666264</v>
      </c>
    </row>
    <row r="14" spans="1:29" ht="15" customHeight="1">
      <c r="A14" s="133" t="s">
        <v>59</v>
      </c>
      <c r="B14" s="406">
        <f>[1]BYDEPT!AF14</f>
        <v>749348</v>
      </c>
      <c r="C14" s="97">
        <f>[1]BYDEPT!AG14</f>
        <v>964946</v>
      </c>
      <c r="D14" s="97">
        <f>[1]BYDEPT!AH14</f>
        <v>107</v>
      </c>
      <c r="E14" s="97">
        <f>[1]BYDEPT!AI14</f>
        <v>468228</v>
      </c>
      <c r="F14" s="136">
        <f t="shared" si="3"/>
        <v>2182629</v>
      </c>
      <c r="G14" s="406">
        <f>[1]BYDEPT!AZ14</f>
        <v>724239</v>
      </c>
      <c r="H14" s="97">
        <f>[1]BYDEPT!BA14</f>
        <v>964946</v>
      </c>
      <c r="I14" s="97">
        <f>[1]BYDEPT!BB14</f>
        <v>107</v>
      </c>
      <c r="J14" s="97">
        <f>[1]BYDEPT!BC14</f>
        <v>468228</v>
      </c>
      <c r="K14" s="136">
        <f t="shared" si="4"/>
        <v>2157520</v>
      </c>
      <c r="L14" s="408">
        <f t="shared" si="5"/>
        <v>25109</v>
      </c>
      <c r="M14" s="97">
        <f t="shared" si="5"/>
        <v>0</v>
      </c>
      <c r="N14" s="97">
        <f t="shared" si="5"/>
        <v>0</v>
      </c>
      <c r="O14" s="97">
        <f t="shared" si="5"/>
        <v>0</v>
      </c>
      <c r="P14" s="191">
        <f t="shared" si="6"/>
        <v>25109</v>
      </c>
      <c r="R14" s="5">
        <v>901385</v>
      </c>
      <c r="S14" s="5">
        <v>657639</v>
      </c>
      <c r="T14" s="5">
        <v>108</v>
      </c>
      <c r="U14" s="5">
        <v>183387</v>
      </c>
      <c r="V14" s="5">
        <v>1742519</v>
      </c>
      <c r="X14" s="5">
        <f t="shared" si="2"/>
        <v>-177146</v>
      </c>
      <c r="Y14" s="5">
        <f t="shared" si="2"/>
        <v>307307</v>
      </c>
      <c r="Z14" s="5">
        <f t="shared" si="2"/>
        <v>-1</v>
      </c>
      <c r="AA14" s="5">
        <f t="shared" si="2"/>
        <v>284841</v>
      </c>
      <c r="AB14" s="5">
        <f t="shared" si="2"/>
        <v>415001</v>
      </c>
    </row>
    <row r="15" spans="1:29" ht="15" customHeight="1">
      <c r="A15" s="133" t="s">
        <v>330</v>
      </c>
      <c r="B15" s="406">
        <f t="shared" ref="B15:P15" si="7">SUM(B16:B17)</f>
        <v>353375316</v>
      </c>
      <c r="C15" s="97">
        <f t="shared" si="7"/>
        <v>77206750</v>
      </c>
      <c r="D15" s="97">
        <f t="shared" si="7"/>
        <v>0</v>
      </c>
      <c r="E15" s="97">
        <f t="shared" si="7"/>
        <v>34234110</v>
      </c>
      <c r="F15" s="136">
        <f t="shared" si="7"/>
        <v>464816176</v>
      </c>
      <c r="G15" s="406">
        <f t="shared" si="7"/>
        <v>307672587</v>
      </c>
      <c r="H15" s="97">
        <f t="shared" si="7"/>
        <v>72548739</v>
      </c>
      <c r="I15" s="97">
        <f t="shared" si="7"/>
        <v>0</v>
      </c>
      <c r="J15" s="97">
        <f t="shared" si="7"/>
        <v>31033571</v>
      </c>
      <c r="K15" s="136">
        <f t="shared" si="7"/>
        <v>411254897</v>
      </c>
      <c r="L15" s="408">
        <f t="shared" si="7"/>
        <v>45702729</v>
      </c>
      <c r="M15" s="97">
        <f t="shared" si="7"/>
        <v>4658011</v>
      </c>
      <c r="N15" s="97">
        <f t="shared" si="7"/>
        <v>0</v>
      </c>
      <c r="O15" s="97">
        <f t="shared" si="7"/>
        <v>3200539</v>
      </c>
      <c r="P15" s="191">
        <f t="shared" si="7"/>
        <v>53561279</v>
      </c>
      <c r="R15" s="5">
        <v>238105423</v>
      </c>
      <c r="S15" s="5">
        <v>59239390</v>
      </c>
      <c r="T15" s="5">
        <v>0</v>
      </c>
      <c r="U15" s="5">
        <v>23824047</v>
      </c>
      <c r="V15" s="5">
        <v>321168860</v>
      </c>
      <c r="X15" s="139">
        <f t="shared" si="2"/>
        <v>69567164</v>
      </c>
      <c r="Y15" s="139">
        <f t="shared" si="2"/>
        <v>13309349</v>
      </c>
      <c r="Z15" s="139">
        <f t="shared" si="2"/>
        <v>0</v>
      </c>
      <c r="AA15" s="139">
        <f t="shared" si="2"/>
        <v>7209524</v>
      </c>
      <c r="AB15" s="139">
        <f t="shared" si="2"/>
        <v>90086037</v>
      </c>
    </row>
    <row r="16" spans="1:29" ht="15" hidden="1" customHeight="1">
      <c r="A16" s="133" t="s">
        <v>61</v>
      </c>
      <c r="B16" s="406">
        <f>[1]BYDEPT!AF16</f>
        <v>5574095</v>
      </c>
      <c r="C16" s="97">
        <f>[1]BYDEPT!AG16</f>
        <v>47351155</v>
      </c>
      <c r="D16" s="97">
        <f>[1]BYDEPT!AH16</f>
        <v>0</v>
      </c>
      <c r="E16" s="97">
        <f>[1]BYDEPT!AI16</f>
        <v>33969110</v>
      </c>
      <c r="F16" s="136">
        <f t="shared" ref="F16:F22" si="8">SUM(B16:E16)</f>
        <v>86894360</v>
      </c>
      <c r="G16" s="406">
        <f>[1]BYDEPT!AZ16</f>
        <v>2888035</v>
      </c>
      <c r="H16" s="97">
        <f>[1]BYDEPT!BA16</f>
        <v>42693144</v>
      </c>
      <c r="I16" s="97">
        <f>[1]BYDEPT!BB16</f>
        <v>0</v>
      </c>
      <c r="J16" s="97">
        <f>[1]BYDEPT!BC16</f>
        <v>30798571</v>
      </c>
      <c r="K16" s="136">
        <f t="shared" ref="K16:K22" si="9">SUM(G16:J16)</f>
        <v>76379750</v>
      </c>
      <c r="L16" s="408">
        <f t="shared" ref="L16:O22" si="10">B16-G16</f>
        <v>2686060</v>
      </c>
      <c r="M16" s="97">
        <f t="shared" si="10"/>
        <v>4658011</v>
      </c>
      <c r="N16" s="97">
        <f t="shared" si="10"/>
        <v>0</v>
      </c>
      <c r="O16" s="97">
        <f t="shared" si="10"/>
        <v>3170539</v>
      </c>
      <c r="P16" s="191">
        <f t="shared" ref="P16:P22" si="11">SUM(L16:O16)</f>
        <v>10514610</v>
      </c>
      <c r="R16" s="5">
        <v>2060561</v>
      </c>
      <c r="S16" s="5">
        <v>34369550</v>
      </c>
      <c r="T16" s="5">
        <v>0</v>
      </c>
      <c r="U16" s="5">
        <v>23600047</v>
      </c>
      <c r="V16" s="5">
        <v>60030158</v>
      </c>
      <c r="X16" s="5">
        <f t="shared" si="2"/>
        <v>827474</v>
      </c>
      <c r="Y16" s="5">
        <f t="shared" si="2"/>
        <v>8323594</v>
      </c>
      <c r="Z16" s="5">
        <f t="shared" si="2"/>
        <v>0</v>
      </c>
      <c r="AA16" s="5">
        <f t="shared" si="2"/>
        <v>7198524</v>
      </c>
      <c r="AB16" s="5">
        <f t="shared" si="2"/>
        <v>16349592</v>
      </c>
    </row>
    <row r="17" spans="1:28" ht="15" hidden="1" customHeight="1">
      <c r="A17" s="133" t="s">
        <v>62</v>
      </c>
      <c r="B17" s="406">
        <f>[1]BYDEPT!AF17</f>
        <v>347801221</v>
      </c>
      <c r="C17" s="97">
        <f>[1]BYDEPT!AG17</f>
        <v>29855595</v>
      </c>
      <c r="D17" s="97">
        <f>[1]BYDEPT!AH17</f>
        <v>0</v>
      </c>
      <c r="E17" s="97">
        <f>[1]BYDEPT!AI17</f>
        <v>265000</v>
      </c>
      <c r="F17" s="136">
        <f t="shared" si="8"/>
        <v>377921816</v>
      </c>
      <c r="G17" s="406">
        <f>[1]BYDEPT!AZ17</f>
        <v>304784552</v>
      </c>
      <c r="H17" s="97">
        <f>[1]BYDEPT!BA17</f>
        <v>29855595</v>
      </c>
      <c r="I17" s="97">
        <f>[1]BYDEPT!BB17</f>
        <v>0</v>
      </c>
      <c r="J17" s="97">
        <f>[1]BYDEPT!BC17</f>
        <v>235000</v>
      </c>
      <c r="K17" s="136">
        <f t="shared" si="9"/>
        <v>334875147</v>
      </c>
      <c r="L17" s="408">
        <f t="shared" si="10"/>
        <v>43016669</v>
      </c>
      <c r="M17" s="97">
        <f t="shared" si="10"/>
        <v>0</v>
      </c>
      <c r="N17" s="97">
        <f t="shared" si="10"/>
        <v>0</v>
      </c>
      <c r="O17" s="97">
        <f t="shared" si="10"/>
        <v>30000</v>
      </c>
      <c r="P17" s="191">
        <f t="shared" si="11"/>
        <v>43046669</v>
      </c>
      <c r="R17" s="5">
        <v>236044862</v>
      </c>
      <c r="S17" s="5">
        <v>24869840</v>
      </c>
      <c r="T17" s="5">
        <v>0</v>
      </c>
      <c r="U17" s="5">
        <v>224000</v>
      </c>
      <c r="V17" s="5">
        <v>261138702</v>
      </c>
      <c r="X17" s="5">
        <f t="shared" si="2"/>
        <v>68739690</v>
      </c>
      <c r="Y17" s="5">
        <f t="shared" si="2"/>
        <v>4985755</v>
      </c>
      <c r="Z17" s="5">
        <f t="shared" si="2"/>
        <v>0</v>
      </c>
      <c r="AA17" s="5">
        <f t="shared" si="2"/>
        <v>11000</v>
      </c>
      <c r="AB17" s="5">
        <f t="shared" si="2"/>
        <v>73736445</v>
      </c>
    </row>
    <row r="18" spans="1:28" ht="15" customHeight="1">
      <c r="A18" s="133" t="s">
        <v>331</v>
      </c>
      <c r="B18" s="406">
        <f>[1]BYDEPT!AF18</f>
        <v>38168138</v>
      </c>
      <c r="C18" s="97">
        <f>[1]BYDEPT!AG18</f>
        <v>9772622</v>
      </c>
      <c r="D18" s="97">
        <f>[1]BYDEPT!AH18</f>
        <v>0</v>
      </c>
      <c r="E18" s="97">
        <f>[1]BYDEPT!AI18</f>
        <v>14174560</v>
      </c>
      <c r="F18" s="136">
        <f t="shared" si="8"/>
        <v>62115320</v>
      </c>
      <c r="G18" s="406">
        <f>[1]BYDEPT!AZ18</f>
        <v>35306909</v>
      </c>
      <c r="H18" s="97">
        <f>[1]BYDEPT!BA18</f>
        <v>9504182</v>
      </c>
      <c r="I18" s="97">
        <f>[1]BYDEPT!BB18</f>
        <v>0</v>
      </c>
      <c r="J18" s="97">
        <f>[1]BYDEPT!BC18</f>
        <v>10421843</v>
      </c>
      <c r="K18" s="136">
        <f t="shared" si="9"/>
        <v>55232934</v>
      </c>
      <c r="L18" s="408">
        <f t="shared" si="10"/>
        <v>2861229</v>
      </c>
      <c r="M18" s="97">
        <f t="shared" si="10"/>
        <v>268440</v>
      </c>
      <c r="N18" s="97">
        <f t="shared" si="10"/>
        <v>0</v>
      </c>
      <c r="O18" s="97">
        <f t="shared" si="10"/>
        <v>3752717</v>
      </c>
      <c r="P18" s="191">
        <f t="shared" si="11"/>
        <v>6882386</v>
      </c>
      <c r="R18" s="5">
        <v>24963761</v>
      </c>
      <c r="S18" s="5">
        <v>11245087</v>
      </c>
      <c r="T18" s="5">
        <v>0</v>
      </c>
      <c r="U18" s="5">
        <v>6781141</v>
      </c>
      <c r="V18" s="5">
        <v>42989989</v>
      </c>
      <c r="X18" s="5">
        <f t="shared" si="2"/>
        <v>10343148</v>
      </c>
      <c r="Y18" s="5">
        <f t="shared" si="2"/>
        <v>-1740905</v>
      </c>
      <c r="Z18" s="5">
        <f t="shared" si="2"/>
        <v>0</v>
      </c>
      <c r="AA18" s="5">
        <f t="shared" si="2"/>
        <v>3640702</v>
      </c>
      <c r="AB18" s="5">
        <f t="shared" si="2"/>
        <v>12242945</v>
      </c>
    </row>
    <row r="19" spans="1:28" ht="15" customHeight="1">
      <c r="A19" s="133" t="s">
        <v>64</v>
      </c>
      <c r="B19" s="406">
        <f>[1]BYDEPT!AF19</f>
        <v>472438</v>
      </c>
      <c r="C19" s="97">
        <f>[1]BYDEPT!AG19</f>
        <v>620024</v>
      </c>
      <c r="D19" s="97">
        <f>[1]BYDEPT!AH19</f>
        <v>0</v>
      </c>
      <c r="E19" s="97">
        <f>[1]BYDEPT!AI19</f>
        <v>170765</v>
      </c>
      <c r="F19" s="136">
        <f t="shared" si="8"/>
        <v>1263227</v>
      </c>
      <c r="G19" s="406">
        <f>[1]BYDEPT!AZ19</f>
        <v>467549</v>
      </c>
      <c r="H19" s="97">
        <f>[1]BYDEPT!BA19</f>
        <v>620024</v>
      </c>
      <c r="I19" s="97">
        <f>[1]BYDEPT!BB19</f>
        <v>0</v>
      </c>
      <c r="J19" s="97">
        <f>[1]BYDEPT!BC19</f>
        <v>170765</v>
      </c>
      <c r="K19" s="136">
        <f t="shared" si="9"/>
        <v>1258338</v>
      </c>
      <c r="L19" s="408">
        <f t="shared" si="10"/>
        <v>4889</v>
      </c>
      <c r="M19" s="97">
        <f t="shared" si="10"/>
        <v>0</v>
      </c>
      <c r="N19" s="97">
        <f t="shared" si="10"/>
        <v>0</v>
      </c>
      <c r="O19" s="97">
        <f t="shared" si="10"/>
        <v>0</v>
      </c>
      <c r="P19" s="191">
        <f t="shared" si="11"/>
        <v>4889</v>
      </c>
      <c r="R19" s="5">
        <v>306651</v>
      </c>
      <c r="S19" s="5">
        <v>425217</v>
      </c>
      <c r="T19" s="5">
        <v>0</v>
      </c>
      <c r="U19" s="5">
        <v>29441</v>
      </c>
      <c r="V19" s="5">
        <v>761309</v>
      </c>
      <c r="X19" s="5">
        <f t="shared" si="2"/>
        <v>160898</v>
      </c>
      <c r="Y19" s="5">
        <f t="shared" si="2"/>
        <v>194807</v>
      </c>
      <c r="Z19" s="5">
        <f t="shared" si="2"/>
        <v>0</v>
      </c>
      <c r="AA19" s="5">
        <f t="shared" si="2"/>
        <v>141324</v>
      </c>
      <c r="AB19" s="5">
        <f t="shared" si="2"/>
        <v>497029</v>
      </c>
    </row>
    <row r="20" spans="1:28" ht="15" customHeight="1">
      <c r="A20" s="133" t="s">
        <v>332</v>
      </c>
      <c r="B20" s="406">
        <f>[1]BYDEPT!AF20</f>
        <v>7726921</v>
      </c>
      <c r="C20" s="97">
        <f>[1]BYDEPT!AG20</f>
        <v>9403997</v>
      </c>
      <c r="D20" s="97">
        <f>[1]BYDEPT!AH20</f>
        <v>0</v>
      </c>
      <c r="E20" s="97">
        <f>[1]BYDEPT!AI20</f>
        <v>7779811</v>
      </c>
      <c r="F20" s="136">
        <f t="shared" si="8"/>
        <v>24910729</v>
      </c>
      <c r="G20" s="406">
        <f>[1]BYDEPT!AZ20</f>
        <v>7652028</v>
      </c>
      <c r="H20" s="97">
        <f>[1]BYDEPT!BA20</f>
        <v>9403997</v>
      </c>
      <c r="I20" s="97">
        <f>[1]BYDEPT!BB20</f>
        <v>0</v>
      </c>
      <c r="J20" s="97">
        <f>[1]BYDEPT!BC20</f>
        <v>7779811</v>
      </c>
      <c r="K20" s="136">
        <f t="shared" si="9"/>
        <v>24835836</v>
      </c>
      <c r="L20" s="408">
        <f t="shared" si="10"/>
        <v>74893</v>
      </c>
      <c r="M20" s="97">
        <f t="shared" si="10"/>
        <v>0</v>
      </c>
      <c r="N20" s="97">
        <f t="shared" si="10"/>
        <v>0</v>
      </c>
      <c r="O20" s="97">
        <f t="shared" si="10"/>
        <v>0</v>
      </c>
      <c r="P20" s="191">
        <f t="shared" si="11"/>
        <v>74893</v>
      </c>
      <c r="R20" s="5">
        <v>3691505</v>
      </c>
      <c r="S20" s="5">
        <v>9084068</v>
      </c>
      <c r="T20" s="5">
        <v>0</v>
      </c>
      <c r="U20" s="5">
        <v>9017253</v>
      </c>
      <c r="V20" s="5">
        <v>21792826</v>
      </c>
      <c r="X20" s="5">
        <f t="shared" si="2"/>
        <v>3960523</v>
      </c>
      <c r="Y20" s="5">
        <f t="shared" si="2"/>
        <v>319929</v>
      </c>
      <c r="Z20" s="5">
        <f t="shared" si="2"/>
        <v>0</v>
      </c>
      <c r="AA20" s="5">
        <f t="shared" si="2"/>
        <v>-1237442</v>
      </c>
      <c r="AB20" s="5">
        <f t="shared" si="2"/>
        <v>3043010</v>
      </c>
    </row>
    <row r="21" spans="1:28" ht="15" customHeight="1">
      <c r="A21" s="133" t="s">
        <v>66</v>
      </c>
      <c r="B21" s="406">
        <f>[1]BYDEPT!AF21</f>
        <v>7159885</v>
      </c>
      <c r="C21" s="97">
        <f>[1]BYDEPT!AG21</f>
        <v>5458588</v>
      </c>
      <c r="D21" s="97">
        <f>[1]BYDEPT!AH21</f>
        <v>822197</v>
      </c>
      <c r="E21" s="97">
        <f>[1]BYDEPT!AI21</f>
        <v>5876874</v>
      </c>
      <c r="F21" s="136">
        <f t="shared" si="8"/>
        <v>19317544</v>
      </c>
      <c r="G21" s="406">
        <f>[1]BYDEPT!AZ21</f>
        <v>6752540</v>
      </c>
      <c r="H21" s="97">
        <f>[1]BYDEPT!BA21</f>
        <v>5448588</v>
      </c>
      <c r="I21" s="97">
        <f>[1]BYDEPT!BB21</f>
        <v>822197</v>
      </c>
      <c r="J21" s="97">
        <f>[1]BYDEPT!BC21</f>
        <v>4443874</v>
      </c>
      <c r="K21" s="136">
        <f t="shared" si="9"/>
        <v>17467199</v>
      </c>
      <c r="L21" s="408">
        <f t="shared" si="10"/>
        <v>407345</v>
      </c>
      <c r="M21" s="97">
        <f t="shared" si="10"/>
        <v>10000</v>
      </c>
      <c r="N21" s="97">
        <f t="shared" si="10"/>
        <v>0</v>
      </c>
      <c r="O21" s="97">
        <f t="shared" si="10"/>
        <v>1433000</v>
      </c>
      <c r="P21" s="191">
        <f t="shared" si="11"/>
        <v>1850345</v>
      </c>
      <c r="R21" s="5">
        <v>5775115</v>
      </c>
      <c r="S21" s="5">
        <v>5698463</v>
      </c>
      <c r="T21" s="5">
        <v>849899</v>
      </c>
      <c r="U21" s="5">
        <v>6113641</v>
      </c>
      <c r="V21" s="5">
        <v>18437118</v>
      </c>
      <c r="X21" s="5">
        <f t="shared" si="2"/>
        <v>977425</v>
      </c>
      <c r="Y21" s="5">
        <f t="shared" si="2"/>
        <v>-249875</v>
      </c>
      <c r="Z21" s="5">
        <f t="shared" si="2"/>
        <v>-27702</v>
      </c>
      <c r="AA21" s="5">
        <f t="shared" si="2"/>
        <v>-1669767</v>
      </c>
      <c r="AB21" s="5">
        <f t="shared" si="2"/>
        <v>-969919</v>
      </c>
    </row>
    <row r="22" spans="1:28" ht="15" customHeight="1">
      <c r="A22" s="133" t="s">
        <v>67</v>
      </c>
      <c r="B22" s="406">
        <f>[1]BYDEPT!AF22</f>
        <v>7470987</v>
      </c>
      <c r="C22" s="97">
        <f>[1]BYDEPT!AG22</f>
        <v>10636706</v>
      </c>
      <c r="D22" s="97">
        <f>[1]BYDEPT!AH22</f>
        <v>21886</v>
      </c>
      <c r="E22" s="97">
        <f>[1]BYDEPT!AI22</f>
        <v>2190234</v>
      </c>
      <c r="F22" s="136">
        <f t="shared" si="8"/>
        <v>20319813</v>
      </c>
      <c r="G22" s="406">
        <f>[1]BYDEPT!AZ22</f>
        <v>7181486</v>
      </c>
      <c r="H22" s="97">
        <f>[1]BYDEPT!BA22</f>
        <v>10062411</v>
      </c>
      <c r="I22" s="97">
        <f>[1]BYDEPT!BB22</f>
        <v>21886</v>
      </c>
      <c r="J22" s="97">
        <f>[1]BYDEPT!BC22</f>
        <v>1521362</v>
      </c>
      <c r="K22" s="136">
        <f t="shared" si="9"/>
        <v>18787145</v>
      </c>
      <c r="L22" s="408">
        <f t="shared" si="10"/>
        <v>289501</v>
      </c>
      <c r="M22" s="97">
        <f t="shared" si="10"/>
        <v>574295</v>
      </c>
      <c r="N22" s="97">
        <f t="shared" si="10"/>
        <v>0</v>
      </c>
      <c r="O22" s="97">
        <f t="shared" si="10"/>
        <v>668872</v>
      </c>
      <c r="P22" s="191">
        <f t="shared" si="11"/>
        <v>1532668</v>
      </c>
      <c r="R22" s="5">
        <v>6392726</v>
      </c>
      <c r="S22" s="5">
        <v>10774563</v>
      </c>
      <c r="T22" s="5">
        <v>17892</v>
      </c>
      <c r="U22" s="5">
        <v>3298620</v>
      </c>
      <c r="V22" s="5">
        <v>20483801</v>
      </c>
      <c r="X22" s="5">
        <f t="shared" si="2"/>
        <v>788760</v>
      </c>
      <c r="Y22" s="5">
        <f t="shared" si="2"/>
        <v>-712152</v>
      </c>
      <c r="Z22" s="5">
        <f t="shared" si="2"/>
        <v>3994</v>
      </c>
      <c r="AA22" s="5">
        <f t="shared" si="2"/>
        <v>-1777258</v>
      </c>
      <c r="AB22" s="5">
        <f t="shared" si="2"/>
        <v>-1696656</v>
      </c>
    </row>
    <row r="23" spans="1:28" ht="15" customHeight="1">
      <c r="A23" s="133" t="s">
        <v>333</v>
      </c>
      <c r="B23" s="406">
        <f t="shared" ref="B23:P23" si="12">SUM(B24:B25)</f>
        <v>34154478</v>
      </c>
      <c r="C23" s="97">
        <f t="shared" si="12"/>
        <v>41841708</v>
      </c>
      <c r="D23" s="97">
        <f t="shared" si="12"/>
        <v>0</v>
      </c>
      <c r="E23" s="97">
        <f t="shared" si="12"/>
        <v>31303383</v>
      </c>
      <c r="F23" s="136">
        <f t="shared" si="12"/>
        <v>107299569</v>
      </c>
      <c r="G23" s="406">
        <f t="shared" si="12"/>
        <v>26322183</v>
      </c>
      <c r="H23" s="97">
        <f t="shared" si="12"/>
        <v>41057532</v>
      </c>
      <c r="I23" s="97">
        <f t="shared" si="12"/>
        <v>0</v>
      </c>
      <c r="J23" s="97">
        <f t="shared" si="12"/>
        <v>30007732</v>
      </c>
      <c r="K23" s="136">
        <f t="shared" si="12"/>
        <v>97387447</v>
      </c>
      <c r="L23" s="408">
        <f t="shared" si="12"/>
        <v>7832295</v>
      </c>
      <c r="M23" s="97">
        <f t="shared" si="12"/>
        <v>784176</v>
      </c>
      <c r="N23" s="97">
        <f t="shared" si="12"/>
        <v>0</v>
      </c>
      <c r="O23" s="97">
        <f t="shared" si="12"/>
        <v>1295651</v>
      </c>
      <c r="P23" s="191">
        <f t="shared" si="12"/>
        <v>9912122</v>
      </c>
      <c r="R23" s="5">
        <v>15806305</v>
      </c>
      <c r="S23" s="5">
        <v>30784649</v>
      </c>
      <c r="T23" s="5">
        <v>0</v>
      </c>
      <c r="U23" s="5">
        <v>23729656</v>
      </c>
      <c r="V23" s="5">
        <v>70320610</v>
      </c>
      <c r="X23" s="139">
        <f t="shared" si="2"/>
        <v>10515878</v>
      </c>
      <c r="Y23" s="139">
        <f t="shared" si="2"/>
        <v>10272883</v>
      </c>
      <c r="Z23" s="139">
        <f t="shared" si="2"/>
        <v>0</v>
      </c>
      <c r="AA23" s="139">
        <f t="shared" si="2"/>
        <v>6278076</v>
      </c>
      <c r="AB23" s="139">
        <f t="shared" si="2"/>
        <v>27066837</v>
      </c>
    </row>
    <row r="24" spans="1:28" ht="15" hidden="1" customHeight="1">
      <c r="A24" s="133" t="s">
        <v>61</v>
      </c>
      <c r="B24" s="406">
        <f>[1]BYDEPT!AF24</f>
        <v>16346340</v>
      </c>
      <c r="C24" s="97">
        <f>[1]BYDEPT!AG24</f>
        <v>28201915</v>
      </c>
      <c r="D24" s="97">
        <f>[1]BYDEPT!AH24</f>
        <v>0</v>
      </c>
      <c r="E24" s="97">
        <f>[1]BYDEPT!AI24</f>
        <v>7640307</v>
      </c>
      <c r="F24" s="136">
        <f>SUM(B24:E24)</f>
        <v>52188562</v>
      </c>
      <c r="G24" s="406">
        <f>[1]BYDEPT!AZ24</f>
        <v>8208965</v>
      </c>
      <c r="H24" s="97">
        <f>[1]BYDEPT!BA24</f>
        <v>27523739</v>
      </c>
      <c r="I24" s="97">
        <f>[1]BYDEPT!BB24</f>
        <v>0</v>
      </c>
      <c r="J24" s="97">
        <f>[1]BYDEPT!BC24</f>
        <v>6560406</v>
      </c>
      <c r="K24" s="136">
        <f>SUM(G24:J24)</f>
        <v>42293110</v>
      </c>
      <c r="L24" s="408">
        <f t="shared" ref="L24:O28" si="13">B24-G24</f>
        <v>8137375</v>
      </c>
      <c r="M24" s="97">
        <f t="shared" si="13"/>
        <v>678176</v>
      </c>
      <c r="N24" s="97">
        <f t="shared" si="13"/>
        <v>0</v>
      </c>
      <c r="O24" s="97">
        <f t="shared" si="13"/>
        <v>1079901</v>
      </c>
      <c r="P24" s="191">
        <f>SUM(L24:O24)</f>
        <v>9895452</v>
      </c>
      <c r="R24" s="5">
        <v>4517063</v>
      </c>
      <c r="S24" s="5">
        <v>17343847</v>
      </c>
      <c r="T24" s="5">
        <v>0</v>
      </c>
      <c r="U24" s="5">
        <v>689255</v>
      </c>
      <c r="V24" s="5">
        <v>22550165</v>
      </c>
      <c r="X24" s="5">
        <f t="shared" si="2"/>
        <v>3691902</v>
      </c>
      <c r="Y24" s="5">
        <f t="shared" si="2"/>
        <v>10179892</v>
      </c>
      <c r="Z24" s="5">
        <f t="shared" si="2"/>
        <v>0</v>
      </c>
      <c r="AA24" s="5">
        <f t="shared" si="2"/>
        <v>5871151</v>
      </c>
      <c r="AB24" s="5">
        <f t="shared" si="2"/>
        <v>19742945</v>
      </c>
    </row>
    <row r="25" spans="1:28" ht="15" hidden="1" customHeight="1">
      <c r="A25" s="133" t="s">
        <v>62</v>
      </c>
      <c r="B25" s="406">
        <f>[1]BYDEPT!AF25</f>
        <v>17808138</v>
      </c>
      <c r="C25" s="97">
        <f>[1]BYDEPT!AG25</f>
        <v>13639793</v>
      </c>
      <c r="D25" s="97">
        <f>[1]BYDEPT!AH25</f>
        <v>0</v>
      </c>
      <c r="E25" s="97">
        <f>[1]BYDEPT!AI25</f>
        <v>23663076</v>
      </c>
      <c r="F25" s="136">
        <f>SUM(B25:E25)</f>
        <v>55111007</v>
      </c>
      <c r="G25" s="406">
        <f>[1]BYDEPT!AZ25</f>
        <v>18113218</v>
      </c>
      <c r="H25" s="97">
        <f>[1]BYDEPT!BA25</f>
        <v>13533793</v>
      </c>
      <c r="I25" s="97">
        <f>[1]BYDEPT!BB25</f>
        <v>0</v>
      </c>
      <c r="J25" s="97">
        <f>[1]BYDEPT!BC25</f>
        <v>23447326</v>
      </c>
      <c r="K25" s="136">
        <f>SUM(G25:J25)</f>
        <v>55094337</v>
      </c>
      <c r="L25" s="408">
        <f t="shared" si="13"/>
        <v>-305080</v>
      </c>
      <c r="M25" s="97">
        <f t="shared" si="13"/>
        <v>106000</v>
      </c>
      <c r="N25" s="97">
        <f t="shared" si="13"/>
        <v>0</v>
      </c>
      <c r="O25" s="97">
        <f t="shared" si="13"/>
        <v>215750</v>
      </c>
      <c r="P25" s="191">
        <f>SUM(L25:O25)</f>
        <v>16670</v>
      </c>
      <c r="R25" s="5">
        <v>6149584</v>
      </c>
      <c r="S25" s="5">
        <v>8554210</v>
      </c>
      <c r="T25" s="5">
        <v>0</v>
      </c>
      <c r="U25" s="5">
        <v>1295441</v>
      </c>
      <c r="V25" s="5">
        <v>15999235</v>
      </c>
      <c r="X25" s="5">
        <f t="shared" si="2"/>
        <v>11963634</v>
      </c>
      <c r="Y25" s="5">
        <f t="shared" si="2"/>
        <v>4979583</v>
      </c>
      <c r="Z25" s="5">
        <f t="shared" si="2"/>
        <v>0</v>
      </c>
      <c r="AA25" s="5">
        <f t="shared" si="2"/>
        <v>22151885</v>
      </c>
      <c r="AB25" s="5">
        <f t="shared" si="2"/>
        <v>39095102</v>
      </c>
    </row>
    <row r="26" spans="1:28" ht="15" customHeight="1">
      <c r="A26" s="133" t="s">
        <v>69</v>
      </c>
      <c r="B26" s="406">
        <f>[1]BYDEPT!AF26</f>
        <v>830546</v>
      </c>
      <c r="C26" s="97">
        <f>[1]BYDEPT!AG26</f>
        <v>3394202</v>
      </c>
      <c r="D26" s="97">
        <f>[1]BYDEPT!AH26</f>
        <v>0</v>
      </c>
      <c r="E26" s="97">
        <f>[1]BYDEPT!AI26</f>
        <v>1147595</v>
      </c>
      <c r="F26" s="136">
        <f>SUM(B26:E26)</f>
        <v>5372343</v>
      </c>
      <c r="G26" s="406">
        <f>[1]BYDEPT!AZ26</f>
        <v>820522</v>
      </c>
      <c r="H26" s="97">
        <f>[1]BYDEPT!BA26</f>
        <v>3394202</v>
      </c>
      <c r="I26" s="97">
        <f>[1]BYDEPT!BB26</f>
        <v>0</v>
      </c>
      <c r="J26" s="97">
        <f>[1]BYDEPT!BC26</f>
        <v>1147595</v>
      </c>
      <c r="K26" s="136">
        <f>SUM(G26:J26)</f>
        <v>5362319</v>
      </c>
      <c r="L26" s="408">
        <f t="shared" si="13"/>
        <v>10024</v>
      </c>
      <c r="M26" s="97">
        <f t="shared" si="13"/>
        <v>0</v>
      </c>
      <c r="N26" s="97">
        <f t="shared" si="13"/>
        <v>0</v>
      </c>
      <c r="O26" s="97">
        <f t="shared" si="13"/>
        <v>0</v>
      </c>
      <c r="P26" s="191">
        <f>SUM(L26:O26)</f>
        <v>10024</v>
      </c>
      <c r="X26" s="5">
        <f t="shared" si="2"/>
        <v>820522</v>
      </c>
      <c r="Y26" s="5">
        <f t="shared" si="2"/>
        <v>3394202</v>
      </c>
      <c r="Z26" s="5">
        <f t="shared" si="2"/>
        <v>0</v>
      </c>
      <c r="AA26" s="5">
        <f t="shared" si="2"/>
        <v>1147595</v>
      </c>
      <c r="AB26" s="5">
        <f t="shared" si="2"/>
        <v>5362319</v>
      </c>
    </row>
    <row r="27" spans="1:28" ht="15" customHeight="1">
      <c r="A27" s="133" t="s">
        <v>70</v>
      </c>
      <c r="B27" s="406">
        <f>[1]BYDEPT!AF27</f>
        <v>137917530</v>
      </c>
      <c r="C27" s="97">
        <f>[1]BYDEPT!AG27</f>
        <v>24272768</v>
      </c>
      <c r="D27" s="97">
        <f>[1]BYDEPT!AH27</f>
        <v>0</v>
      </c>
      <c r="E27" s="97">
        <f>[1]BYDEPT!AI27</f>
        <v>8573567</v>
      </c>
      <c r="F27" s="136">
        <f>SUM(B27:E27)</f>
        <v>170763865</v>
      </c>
      <c r="G27" s="406">
        <f>[1]BYDEPT!AZ27</f>
        <v>114926521</v>
      </c>
      <c r="H27" s="97">
        <f>[1]BYDEPT!BA27</f>
        <v>22483039</v>
      </c>
      <c r="I27" s="97">
        <f>[1]BYDEPT!BB27</f>
        <v>0</v>
      </c>
      <c r="J27" s="97">
        <f>[1]BYDEPT!BC27</f>
        <v>7278739</v>
      </c>
      <c r="K27" s="136">
        <f>SUM(G27:J27)</f>
        <v>144688299</v>
      </c>
      <c r="L27" s="408">
        <f t="shared" si="13"/>
        <v>22991009</v>
      </c>
      <c r="M27" s="97">
        <f t="shared" si="13"/>
        <v>1789729</v>
      </c>
      <c r="N27" s="97">
        <f t="shared" si="13"/>
        <v>0</v>
      </c>
      <c r="O27" s="97">
        <f t="shared" si="13"/>
        <v>1294828</v>
      </c>
      <c r="P27" s="191">
        <f>SUM(L27:O27)</f>
        <v>26075566</v>
      </c>
      <c r="R27" s="5">
        <v>90029761</v>
      </c>
      <c r="S27" s="5">
        <v>24036891</v>
      </c>
      <c r="T27" s="5">
        <v>0</v>
      </c>
      <c r="U27" s="5">
        <v>5841495</v>
      </c>
      <c r="V27" s="5">
        <v>119908147</v>
      </c>
      <c r="X27" s="139">
        <f t="shared" si="2"/>
        <v>24896760</v>
      </c>
      <c r="Y27" s="139">
        <f t="shared" si="2"/>
        <v>-1553852</v>
      </c>
      <c r="Z27" s="139">
        <f t="shared" si="2"/>
        <v>0</v>
      </c>
      <c r="AA27" s="139">
        <f t="shared" si="2"/>
        <v>1437244</v>
      </c>
      <c r="AB27" s="139">
        <f t="shared" si="2"/>
        <v>24780152</v>
      </c>
    </row>
    <row r="28" spans="1:28" ht="15" customHeight="1">
      <c r="A28" s="133" t="s">
        <v>71</v>
      </c>
      <c r="B28" s="406">
        <f>[1]BYDEPT!AF28</f>
        <v>13113841</v>
      </c>
      <c r="C28" s="97">
        <f>[1]BYDEPT!AG28</f>
        <v>3994317</v>
      </c>
      <c r="D28" s="97">
        <f>[1]BYDEPT!AH28</f>
        <v>0</v>
      </c>
      <c r="E28" s="97">
        <f>[1]BYDEPT!AI28</f>
        <v>1357065</v>
      </c>
      <c r="F28" s="136">
        <f>SUM(B28:E28)</f>
        <v>18465223</v>
      </c>
      <c r="G28" s="406">
        <f>[1]BYDEPT!AZ28</f>
        <v>12746279</v>
      </c>
      <c r="H28" s="97">
        <f>[1]BYDEPT!BA28</f>
        <v>3874253</v>
      </c>
      <c r="I28" s="97">
        <f>[1]BYDEPT!BB28</f>
        <v>0</v>
      </c>
      <c r="J28" s="97">
        <f>[1]BYDEPT!BC28</f>
        <v>260294</v>
      </c>
      <c r="K28" s="136">
        <f>SUM(G28:J28)</f>
        <v>16880826</v>
      </c>
      <c r="L28" s="408">
        <f t="shared" si="13"/>
        <v>367562</v>
      </c>
      <c r="M28" s="97">
        <f t="shared" si="13"/>
        <v>120064</v>
      </c>
      <c r="N28" s="97">
        <f t="shared" si="13"/>
        <v>0</v>
      </c>
      <c r="O28" s="97">
        <f t="shared" si="13"/>
        <v>1096771</v>
      </c>
      <c r="P28" s="191">
        <f>SUM(L28:O28)</f>
        <v>1584397</v>
      </c>
      <c r="R28" s="5">
        <v>8345776</v>
      </c>
      <c r="S28" s="5">
        <v>3564628</v>
      </c>
      <c r="T28" s="5">
        <v>0</v>
      </c>
      <c r="U28" s="5">
        <v>616574</v>
      </c>
      <c r="V28" s="5">
        <v>12526978</v>
      </c>
      <c r="X28" s="5">
        <f t="shared" si="2"/>
        <v>4400503</v>
      </c>
      <c r="Y28" s="5">
        <f t="shared" si="2"/>
        <v>309625</v>
      </c>
      <c r="Z28" s="5">
        <f t="shared" si="2"/>
        <v>0</v>
      </c>
      <c r="AA28" s="5">
        <f t="shared" si="2"/>
        <v>-356280</v>
      </c>
      <c r="AB28" s="5">
        <f t="shared" si="2"/>
        <v>4353848</v>
      </c>
    </row>
    <row r="29" spans="1:28" ht="15" customHeight="1">
      <c r="A29" s="133" t="s">
        <v>334</v>
      </c>
      <c r="B29" s="406">
        <f t="shared" ref="B29:P29" si="14">SUM(B30:B31)</f>
        <v>4694960</v>
      </c>
      <c r="C29" s="97">
        <f t="shared" si="14"/>
        <v>6068034</v>
      </c>
      <c r="D29" s="97">
        <f t="shared" si="14"/>
        <v>3400</v>
      </c>
      <c r="E29" s="97">
        <f t="shared" si="14"/>
        <v>373890</v>
      </c>
      <c r="F29" s="136">
        <f t="shared" si="14"/>
        <v>11140284</v>
      </c>
      <c r="G29" s="406">
        <f t="shared" si="14"/>
        <v>4537810</v>
      </c>
      <c r="H29" s="97">
        <f t="shared" si="14"/>
        <v>5676104</v>
      </c>
      <c r="I29" s="97">
        <f t="shared" si="14"/>
        <v>3400</v>
      </c>
      <c r="J29" s="97">
        <f t="shared" si="14"/>
        <v>330140</v>
      </c>
      <c r="K29" s="136">
        <f t="shared" si="14"/>
        <v>10547454</v>
      </c>
      <c r="L29" s="408">
        <f t="shared" si="14"/>
        <v>157150</v>
      </c>
      <c r="M29" s="97">
        <f t="shared" si="14"/>
        <v>391930</v>
      </c>
      <c r="N29" s="97">
        <f t="shared" si="14"/>
        <v>0</v>
      </c>
      <c r="O29" s="97">
        <f t="shared" si="14"/>
        <v>43750</v>
      </c>
      <c r="P29" s="191">
        <f t="shared" si="14"/>
        <v>592830</v>
      </c>
      <c r="R29" s="5">
        <v>3809585</v>
      </c>
      <c r="S29" s="5">
        <v>13693461</v>
      </c>
      <c r="T29" s="5">
        <v>0</v>
      </c>
      <c r="U29" s="5">
        <v>706721</v>
      </c>
      <c r="V29" s="5">
        <v>18209767</v>
      </c>
      <c r="X29" s="5">
        <f t="shared" si="2"/>
        <v>728225</v>
      </c>
      <c r="Y29" s="5">
        <f t="shared" si="2"/>
        <v>-8017357</v>
      </c>
      <c r="Z29" s="5">
        <f t="shared" si="2"/>
        <v>3400</v>
      </c>
      <c r="AA29" s="5">
        <f t="shared" si="2"/>
        <v>-376581</v>
      </c>
      <c r="AB29" s="5">
        <f t="shared" si="2"/>
        <v>-7662313</v>
      </c>
    </row>
    <row r="30" spans="1:28" ht="15" hidden="1" customHeight="1">
      <c r="A30" s="133" t="s">
        <v>61</v>
      </c>
      <c r="B30" s="406">
        <f>[1]BYDEPT!AF30</f>
        <v>4694960</v>
      </c>
      <c r="C30" s="97">
        <f>[1]BYDEPT!AG30</f>
        <v>6068034</v>
      </c>
      <c r="D30" s="97">
        <f>[1]BYDEPT!AH30</f>
        <v>3400</v>
      </c>
      <c r="E30" s="97">
        <f>[1]BYDEPT!AI30</f>
        <v>373890</v>
      </c>
      <c r="F30" s="136">
        <f>SUM(B30:E30)</f>
        <v>11140284</v>
      </c>
      <c r="G30" s="406">
        <f>[1]BYDEPT!AZ30</f>
        <v>4537810</v>
      </c>
      <c r="H30" s="97">
        <f>[1]BYDEPT!BA30</f>
        <v>5676104</v>
      </c>
      <c r="I30" s="97">
        <f>[1]BYDEPT!BB30</f>
        <v>3400</v>
      </c>
      <c r="J30" s="97">
        <f>[1]BYDEPT!BC30</f>
        <v>330140</v>
      </c>
      <c r="K30" s="136">
        <f>SUM(G30:J30)</f>
        <v>10547454</v>
      </c>
      <c r="L30" s="408">
        <f t="shared" ref="L30:O32" si="15">B30-G30</f>
        <v>157150</v>
      </c>
      <c r="M30" s="97">
        <f t="shared" si="15"/>
        <v>391930</v>
      </c>
      <c r="N30" s="97">
        <f t="shared" si="15"/>
        <v>0</v>
      </c>
      <c r="O30" s="97">
        <f t="shared" si="15"/>
        <v>43750</v>
      </c>
      <c r="P30" s="191">
        <f>SUM(L30:O30)</f>
        <v>592830</v>
      </c>
      <c r="R30" s="5">
        <v>2631914</v>
      </c>
      <c r="S30" s="5">
        <v>10903945</v>
      </c>
      <c r="T30" s="5">
        <v>0</v>
      </c>
      <c r="U30" s="5">
        <v>706721</v>
      </c>
      <c r="V30" s="5">
        <v>14242580</v>
      </c>
      <c r="X30" s="5">
        <f t="shared" si="2"/>
        <v>1905896</v>
      </c>
      <c r="Y30" s="5">
        <f t="shared" si="2"/>
        <v>-5227841</v>
      </c>
      <c r="Z30" s="5">
        <f t="shared" si="2"/>
        <v>3400</v>
      </c>
      <c r="AA30" s="5">
        <f t="shared" si="2"/>
        <v>-376581</v>
      </c>
      <c r="AB30" s="5">
        <f t="shared" si="2"/>
        <v>-3695126</v>
      </c>
    </row>
    <row r="31" spans="1:28" ht="15" hidden="1" customHeight="1">
      <c r="A31" s="133" t="s">
        <v>62</v>
      </c>
      <c r="B31" s="406">
        <f>[1]BYDEPT!AF31</f>
        <v>0</v>
      </c>
      <c r="C31" s="97">
        <f>[1]BYDEPT!AG31</f>
        <v>0</v>
      </c>
      <c r="D31" s="97">
        <f>[1]BYDEPT!AH31</f>
        <v>0</v>
      </c>
      <c r="E31" s="97">
        <f>[1]BYDEPT!AI31</f>
        <v>0</v>
      </c>
      <c r="F31" s="136">
        <f>SUM(B31:E31)</f>
        <v>0</v>
      </c>
      <c r="G31" s="406">
        <f>[1]BYDEPT!AZ31</f>
        <v>0</v>
      </c>
      <c r="H31" s="97">
        <f>[1]BYDEPT!BA31</f>
        <v>0</v>
      </c>
      <c r="I31" s="97">
        <f>[1]BYDEPT!BB31</f>
        <v>0</v>
      </c>
      <c r="J31" s="97">
        <f>[1]BYDEPT!BC31</f>
        <v>0</v>
      </c>
      <c r="K31" s="136">
        <f>SUM(G31:J31)</f>
        <v>0</v>
      </c>
      <c r="L31" s="408">
        <f t="shared" si="15"/>
        <v>0</v>
      </c>
      <c r="M31" s="97">
        <f t="shared" si="15"/>
        <v>0</v>
      </c>
      <c r="N31" s="97">
        <f t="shared" si="15"/>
        <v>0</v>
      </c>
      <c r="O31" s="97">
        <f t="shared" si="15"/>
        <v>0</v>
      </c>
      <c r="P31" s="191">
        <f>SUM(L31:O31)</f>
        <v>0</v>
      </c>
      <c r="R31" s="5">
        <v>1177671</v>
      </c>
      <c r="S31" s="5">
        <v>2789516</v>
      </c>
      <c r="T31" s="5">
        <v>0</v>
      </c>
      <c r="U31" s="5">
        <v>0</v>
      </c>
      <c r="V31" s="5">
        <v>3967187</v>
      </c>
      <c r="X31" s="5">
        <f t="shared" si="2"/>
        <v>-1177671</v>
      </c>
      <c r="Y31" s="5">
        <f t="shared" si="2"/>
        <v>-2789516</v>
      </c>
      <c r="Z31" s="5">
        <f t="shared" si="2"/>
        <v>0</v>
      </c>
      <c r="AA31" s="5">
        <f t="shared" si="2"/>
        <v>0</v>
      </c>
      <c r="AB31" s="5">
        <f t="shared" si="2"/>
        <v>-3967187</v>
      </c>
    </row>
    <row r="32" spans="1:28" ht="15" customHeight="1">
      <c r="A32" s="133" t="s">
        <v>73</v>
      </c>
      <c r="B32" s="406">
        <f>[1]BYDEPT!AF32</f>
        <v>83367124</v>
      </c>
      <c r="C32" s="97">
        <f>[1]BYDEPT!AG32</f>
        <v>37136291</v>
      </c>
      <c r="D32" s="97">
        <f>[1]BYDEPT!AH32</f>
        <v>19</v>
      </c>
      <c r="E32" s="97">
        <f>[1]BYDEPT!AI32</f>
        <v>29195298</v>
      </c>
      <c r="F32" s="136">
        <f>SUM(B32:E32)</f>
        <v>149698732</v>
      </c>
      <c r="G32" s="406">
        <f>[1]BYDEPT!AZ32</f>
        <v>75648612</v>
      </c>
      <c r="H32" s="97">
        <f>[1]BYDEPT!BA32</f>
        <v>33651141</v>
      </c>
      <c r="I32" s="97">
        <f>[1]BYDEPT!BB32</f>
        <v>19</v>
      </c>
      <c r="J32" s="97">
        <f>[1]BYDEPT!BC32</f>
        <v>3798578</v>
      </c>
      <c r="K32" s="136">
        <f>SUM(G32:J32)</f>
        <v>113098350</v>
      </c>
      <c r="L32" s="408">
        <f t="shared" si="15"/>
        <v>7718512</v>
      </c>
      <c r="M32" s="97">
        <f t="shared" si="15"/>
        <v>3485150</v>
      </c>
      <c r="N32" s="97">
        <f t="shared" si="15"/>
        <v>0</v>
      </c>
      <c r="O32" s="97">
        <f t="shared" si="15"/>
        <v>25396720</v>
      </c>
      <c r="P32" s="191">
        <f>SUM(L32:O32)</f>
        <v>36600382</v>
      </c>
      <c r="R32" s="5">
        <v>61403538</v>
      </c>
      <c r="S32" s="5">
        <v>26797259</v>
      </c>
      <c r="T32" s="5">
        <v>19</v>
      </c>
      <c r="U32" s="5">
        <v>13239813</v>
      </c>
      <c r="V32" s="5">
        <v>101440629</v>
      </c>
      <c r="X32" s="139">
        <f t="shared" si="2"/>
        <v>14245074</v>
      </c>
      <c r="Y32" s="139">
        <f t="shared" si="2"/>
        <v>6853882</v>
      </c>
      <c r="Z32" s="139">
        <f t="shared" si="2"/>
        <v>0</v>
      </c>
      <c r="AA32" s="139">
        <f t="shared" si="2"/>
        <v>-9441235</v>
      </c>
      <c r="AB32" s="139">
        <f t="shared" si="2"/>
        <v>11657721</v>
      </c>
    </row>
    <row r="33" spans="1:28" ht="15" customHeight="1">
      <c r="A33" s="133" t="s">
        <v>335</v>
      </c>
      <c r="B33" s="406">
        <f t="shared" ref="B33:P33" si="16">SUM(B34:B35)</f>
        <v>8134731</v>
      </c>
      <c r="C33" s="97">
        <f t="shared" si="16"/>
        <v>16540729</v>
      </c>
      <c r="D33" s="97">
        <f t="shared" si="16"/>
        <v>0</v>
      </c>
      <c r="E33" s="97">
        <f t="shared" si="16"/>
        <v>716772895</v>
      </c>
      <c r="F33" s="136">
        <f t="shared" si="16"/>
        <v>741448355</v>
      </c>
      <c r="G33" s="406">
        <f t="shared" si="16"/>
        <v>7948882</v>
      </c>
      <c r="H33" s="97">
        <f t="shared" si="16"/>
        <v>16040802</v>
      </c>
      <c r="I33" s="97">
        <f t="shared" si="16"/>
        <v>0</v>
      </c>
      <c r="J33" s="97">
        <f t="shared" si="16"/>
        <v>598961128</v>
      </c>
      <c r="K33" s="136">
        <f t="shared" si="16"/>
        <v>622950812</v>
      </c>
      <c r="L33" s="408">
        <f t="shared" si="16"/>
        <v>185849</v>
      </c>
      <c r="M33" s="97">
        <f t="shared" si="16"/>
        <v>499927</v>
      </c>
      <c r="N33" s="97">
        <f t="shared" si="16"/>
        <v>0</v>
      </c>
      <c r="O33" s="97">
        <f t="shared" si="16"/>
        <v>117811767</v>
      </c>
      <c r="P33" s="191">
        <f t="shared" si="16"/>
        <v>118497543</v>
      </c>
      <c r="R33" s="5">
        <v>5647570</v>
      </c>
      <c r="S33" s="5">
        <v>13186217</v>
      </c>
      <c r="T33" s="5">
        <v>0</v>
      </c>
      <c r="U33" s="5">
        <v>422378316</v>
      </c>
      <c r="V33" s="5">
        <v>441212103</v>
      </c>
      <c r="X33" s="139">
        <f t="shared" si="2"/>
        <v>2301312</v>
      </c>
      <c r="Y33" s="139">
        <f t="shared" si="2"/>
        <v>2854585</v>
      </c>
      <c r="Z33" s="139">
        <f t="shared" si="2"/>
        <v>0</v>
      </c>
      <c r="AA33" s="139">
        <f t="shared" si="2"/>
        <v>176582812</v>
      </c>
      <c r="AB33" s="139">
        <f t="shared" si="2"/>
        <v>181738709</v>
      </c>
    </row>
    <row r="34" spans="1:28" ht="15" hidden="1" customHeight="1">
      <c r="A34" s="133" t="s">
        <v>61</v>
      </c>
      <c r="B34" s="406">
        <f>[1]BYDEPT!AF34</f>
        <v>1644495</v>
      </c>
      <c r="C34" s="97">
        <f>[1]BYDEPT!AG34</f>
        <v>16096767</v>
      </c>
      <c r="D34" s="97">
        <f>[1]BYDEPT!AH34</f>
        <v>0</v>
      </c>
      <c r="E34" s="97">
        <f>[1]BYDEPT!AI34</f>
        <v>495337001</v>
      </c>
      <c r="F34" s="136">
        <f t="shared" ref="F34:F50" si="17">SUM(B34:E34)</f>
        <v>513078263</v>
      </c>
      <c r="G34" s="406">
        <f>[1]BYDEPT!AZ34</f>
        <v>1454874</v>
      </c>
      <c r="H34" s="97">
        <f>[1]BYDEPT!BA34</f>
        <v>15596840</v>
      </c>
      <c r="I34" s="97">
        <f>[1]BYDEPT!BB34</f>
        <v>0</v>
      </c>
      <c r="J34" s="97">
        <f>[1]BYDEPT!BC34</f>
        <v>378099473</v>
      </c>
      <c r="K34" s="136">
        <f t="shared" ref="K34:K50" si="18">SUM(G34:J34)</f>
        <v>395151187</v>
      </c>
      <c r="L34" s="408">
        <f t="shared" ref="L34:O50" si="19">B34-G34</f>
        <v>189621</v>
      </c>
      <c r="M34" s="97">
        <f t="shared" si="19"/>
        <v>499927</v>
      </c>
      <c r="N34" s="97">
        <f t="shared" si="19"/>
        <v>0</v>
      </c>
      <c r="O34" s="97">
        <f t="shared" si="19"/>
        <v>117237528</v>
      </c>
      <c r="P34" s="191">
        <f t="shared" ref="P34:P50" si="20">SUM(L34:O34)</f>
        <v>117927076</v>
      </c>
      <c r="R34" s="5">
        <v>960454</v>
      </c>
      <c r="S34" s="5">
        <v>12750394</v>
      </c>
      <c r="T34" s="5">
        <v>0</v>
      </c>
      <c r="U34" s="5">
        <v>195453053</v>
      </c>
      <c r="V34" s="5">
        <v>209163901</v>
      </c>
      <c r="X34" s="5">
        <f t="shared" si="2"/>
        <v>494420</v>
      </c>
      <c r="Y34" s="5">
        <f t="shared" si="2"/>
        <v>2846446</v>
      </c>
      <c r="Z34" s="5">
        <f t="shared" si="2"/>
        <v>0</v>
      </c>
      <c r="AA34" s="5">
        <f t="shared" si="2"/>
        <v>182646420</v>
      </c>
      <c r="AB34" s="5">
        <f t="shared" si="2"/>
        <v>185987286</v>
      </c>
    </row>
    <row r="35" spans="1:28" ht="15" hidden="1" customHeight="1">
      <c r="A35" s="133" t="s">
        <v>62</v>
      </c>
      <c r="B35" s="406">
        <f>[1]BYDEPT!AF35</f>
        <v>6490236</v>
      </c>
      <c r="C35" s="97">
        <f>[1]BYDEPT!AG35</f>
        <v>443962</v>
      </c>
      <c r="D35" s="97">
        <f>[1]BYDEPT!AH35</f>
        <v>0</v>
      </c>
      <c r="E35" s="97">
        <f>[1]BYDEPT!AI35</f>
        <v>221435894</v>
      </c>
      <c r="F35" s="136">
        <f t="shared" si="17"/>
        <v>228370092</v>
      </c>
      <c r="G35" s="406">
        <f>[1]BYDEPT!AZ35</f>
        <v>6494008</v>
      </c>
      <c r="H35" s="97">
        <f>[1]BYDEPT!BA35</f>
        <v>443962</v>
      </c>
      <c r="I35" s="97">
        <f>[1]BYDEPT!BB35</f>
        <v>0</v>
      </c>
      <c r="J35" s="97">
        <f>[1]BYDEPT!BC35</f>
        <v>220861655</v>
      </c>
      <c r="K35" s="136">
        <f t="shared" si="18"/>
        <v>227799625</v>
      </c>
      <c r="L35" s="408">
        <f t="shared" si="19"/>
        <v>-3772</v>
      </c>
      <c r="M35" s="97">
        <f t="shared" si="19"/>
        <v>0</v>
      </c>
      <c r="N35" s="97">
        <f t="shared" si="19"/>
        <v>0</v>
      </c>
      <c r="O35" s="97">
        <f t="shared" si="19"/>
        <v>574239</v>
      </c>
      <c r="P35" s="191">
        <f t="shared" si="20"/>
        <v>570467</v>
      </c>
      <c r="R35" s="5">
        <v>4687116</v>
      </c>
      <c r="S35" s="5">
        <v>435823</v>
      </c>
      <c r="T35" s="5">
        <v>0</v>
      </c>
      <c r="U35" s="5">
        <v>226925263</v>
      </c>
      <c r="V35" s="5">
        <v>232048202</v>
      </c>
      <c r="X35" s="5">
        <f t="shared" si="2"/>
        <v>1806892</v>
      </c>
      <c r="Y35" s="5">
        <f t="shared" si="2"/>
        <v>8139</v>
      </c>
      <c r="Z35" s="5">
        <f t="shared" si="2"/>
        <v>0</v>
      </c>
      <c r="AA35" s="5">
        <f t="shared" si="2"/>
        <v>-6063608</v>
      </c>
      <c r="AB35" s="5">
        <f t="shared" si="2"/>
        <v>-4248577</v>
      </c>
    </row>
    <row r="36" spans="1:28" ht="14.45" customHeight="1">
      <c r="A36" s="133" t="s">
        <v>75</v>
      </c>
      <c r="B36" s="406">
        <f>[1]BYDEPT!AF36</f>
        <v>3331307</v>
      </c>
      <c r="C36" s="97">
        <f>[1]BYDEPT!AG36</f>
        <v>13182283</v>
      </c>
      <c r="D36" s="97">
        <f>[1]BYDEPT!AH36</f>
        <v>0</v>
      </c>
      <c r="E36" s="97">
        <f>[1]BYDEPT!AI36</f>
        <v>4506552</v>
      </c>
      <c r="F36" s="136">
        <f t="shared" si="17"/>
        <v>21020142</v>
      </c>
      <c r="G36" s="406">
        <f>[1]BYDEPT!AZ36</f>
        <v>3013430</v>
      </c>
      <c r="H36" s="97">
        <f>[1]BYDEPT!BA36</f>
        <v>13077670</v>
      </c>
      <c r="I36" s="97">
        <f>[1]BYDEPT!BB36</f>
        <v>0</v>
      </c>
      <c r="J36" s="97">
        <f>[1]BYDEPT!BC36</f>
        <v>4485049</v>
      </c>
      <c r="K36" s="136">
        <f t="shared" si="18"/>
        <v>20576149</v>
      </c>
      <c r="L36" s="408">
        <f t="shared" si="19"/>
        <v>317877</v>
      </c>
      <c r="M36" s="97">
        <f t="shared" si="19"/>
        <v>104613</v>
      </c>
      <c r="N36" s="97">
        <f t="shared" si="19"/>
        <v>0</v>
      </c>
      <c r="O36" s="97">
        <f t="shared" si="19"/>
        <v>21503</v>
      </c>
      <c r="P36" s="191">
        <f t="shared" si="20"/>
        <v>443993</v>
      </c>
      <c r="R36" s="5">
        <v>2791415</v>
      </c>
      <c r="S36" s="5">
        <v>12101186</v>
      </c>
      <c r="T36" s="5">
        <v>0</v>
      </c>
      <c r="U36" s="5">
        <v>3012160</v>
      </c>
      <c r="V36" s="5">
        <v>17904761</v>
      </c>
      <c r="X36" s="5">
        <f t="shared" si="2"/>
        <v>222015</v>
      </c>
      <c r="Y36" s="5">
        <f t="shared" si="2"/>
        <v>976484</v>
      </c>
      <c r="Z36" s="5">
        <f t="shared" si="2"/>
        <v>0</v>
      </c>
      <c r="AA36" s="5">
        <f t="shared" si="2"/>
        <v>1472889</v>
      </c>
      <c r="AB36" s="5">
        <f t="shared" si="2"/>
        <v>2671388</v>
      </c>
    </row>
    <row r="37" spans="1:28" ht="14.45" customHeight="1">
      <c r="A37" s="133" t="s">
        <v>76</v>
      </c>
      <c r="B37" s="406">
        <f>[1]BYDEPT!AF37</f>
        <v>5893299</v>
      </c>
      <c r="C37" s="97">
        <f>[1]BYDEPT!AG37</f>
        <v>133155363</v>
      </c>
      <c r="D37" s="97">
        <f>[1]BYDEPT!AH37</f>
        <v>781732</v>
      </c>
      <c r="E37" s="97">
        <f>[1]BYDEPT!AI37</f>
        <v>1984042</v>
      </c>
      <c r="F37" s="136">
        <f t="shared" si="17"/>
        <v>141814436</v>
      </c>
      <c r="G37" s="406">
        <f>[1]BYDEPT!AZ37</f>
        <v>5879624</v>
      </c>
      <c r="H37" s="97">
        <f>[1]BYDEPT!BA37</f>
        <v>128853015</v>
      </c>
      <c r="I37" s="97">
        <f>[1]BYDEPT!BB37</f>
        <v>781732</v>
      </c>
      <c r="J37" s="97">
        <f>[1]BYDEPT!BC37</f>
        <v>89217</v>
      </c>
      <c r="K37" s="136">
        <f t="shared" si="18"/>
        <v>135603588</v>
      </c>
      <c r="L37" s="408">
        <f t="shared" si="19"/>
        <v>13675</v>
      </c>
      <c r="M37" s="97">
        <f t="shared" si="19"/>
        <v>4302348</v>
      </c>
      <c r="N37" s="97">
        <f t="shared" si="19"/>
        <v>0</v>
      </c>
      <c r="O37" s="97">
        <f t="shared" si="19"/>
        <v>1894825</v>
      </c>
      <c r="P37" s="191">
        <f t="shared" si="20"/>
        <v>6210848</v>
      </c>
      <c r="R37" s="5">
        <v>4824479</v>
      </c>
      <c r="S37" s="5">
        <v>103283435</v>
      </c>
      <c r="T37" s="5">
        <v>781732</v>
      </c>
      <c r="U37" s="5">
        <v>1079532</v>
      </c>
      <c r="V37" s="5">
        <v>109969178</v>
      </c>
      <c r="X37" s="139">
        <f t="shared" si="2"/>
        <v>1055145</v>
      </c>
      <c r="Y37" s="139">
        <f t="shared" si="2"/>
        <v>25569580</v>
      </c>
      <c r="Z37" s="139">
        <f t="shared" si="2"/>
        <v>0</v>
      </c>
      <c r="AA37" s="139">
        <f t="shared" si="2"/>
        <v>-990315</v>
      </c>
      <c r="AB37" s="139">
        <f t="shared" si="2"/>
        <v>25634410</v>
      </c>
    </row>
    <row r="38" spans="1:28" ht="14.45" customHeight="1">
      <c r="A38" s="133" t="s">
        <v>77</v>
      </c>
      <c r="B38" s="406">
        <f>[1]BYDEPT!AF38</f>
        <v>546567</v>
      </c>
      <c r="C38" s="97">
        <f>[1]BYDEPT!AG38</f>
        <v>2794667</v>
      </c>
      <c r="D38" s="97">
        <f>[1]BYDEPT!AH38</f>
        <v>3580</v>
      </c>
      <c r="E38" s="97">
        <f>[1]BYDEPT!AI38</f>
        <v>138933</v>
      </c>
      <c r="F38" s="136">
        <f t="shared" si="17"/>
        <v>3483747</v>
      </c>
      <c r="G38" s="406">
        <f>[1]BYDEPT!AZ38</f>
        <v>533968</v>
      </c>
      <c r="H38" s="97">
        <f>[1]BYDEPT!BA38</f>
        <v>2668167</v>
      </c>
      <c r="I38" s="97">
        <f>[1]BYDEPT!BB38</f>
        <v>3580</v>
      </c>
      <c r="J38" s="97">
        <f>[1]BYDEPT!BC38</f>
        <v>118433</v>
      </c>
      <c r="K38" s="136">
        <f t="shared" si="18"/>
        <v>3324148</v>
      </c>
      <c r="L38" s="408">
        <f t="shared" si="19"/>
        <v>12599</v>
      </c>
      <c r="M38" s="97">
        <f t="shared" si="19"/>
        <v>126500</v>
      </c>
      <c r="N38" s="97">
        <f t="shared" si="19"/>
        <v>0</v>
      </c>
      <c r="O38" s="97">
        <f t="shared" si="19"/>
        <v>20500</v>
      </c>
      <c r="P38" s="191">
        <f t="shared" si="20"/>
        <v>159599</v>
      </c>
      <c r="R38" s="5">
        <v>359402</v>
      </c>
      <c r="S38" s="5">
        <v>2770817</v>
      </c>
      <c r="T38" s="5">
        <v>1522</v>
      </c>
      <c r="U38" s="5">
        <v>465115</v>
      </c>
      <c r="V38" s="5">
        <v>3596856</v>
      </c>
      <c r="X38" s="5">
        <f t="shared" si="2"/>
        <v>174566</v>
      </c>
      <c r="Y38" s="5">
        <f t="shared" si="2"/>
        <v>-102650</v>
      </c>
      <c r="Z38" s="5">
        <f t="shared" si="2"/>
        <v>2058</v>
      </c>
      <c r="AA38" s="5">
        <f t="shared" si="2"/>
        <v>-346682</v>
      </c>
      <c r="AB38" s="5">
        <f t="shared" si="2"/>
        <v>-272708</v>
      </c>
    </row>
    <row r="39" spans="1:28" ht="14.45" customHeight="1">
      <c r="A39" s="133" t="s">
        <v>78</v>
      </c>
      <c r="B39" s="406">
        <f>[1]BYDEPT!AF39</f>
        <v>1758069</v>
      </c>
      <c r="C39" s="97">
        <f>[1]BYDEPT!AG39</f>
        <v>2980896</v>
      </c>
      <c r="D39" s="97">
        <f>[1]BYDEPT!AH39</f>
        <v>1202</v>
      </c>
      <c r="E39" s="97">
        <f>[1]BYDEPT!AI39</f>
        <v>1121672</v>
      </c>
      <c r="F39" s="136">
        <f t="shared" si="17"/>
        <v>5861839</v>
      </c>
      <c r="G39" s="406">
        <f>[1]BYDEPT!AZ39</f>
        <v>1744381</v>
      </c>
      <c r="H39" s="97">
        <f>[1]BYDEPT!BA39</f>
        <v>2890896</v>
      </c>
      <c r="I39" s="97">
        <f>[1]BYDEPT!BB39</f>
        <v>1202</v>
      </c>
      <c r="J39" s="97">
        <f>[1]BYDEPT!BC39</f>
        <v>321672</v>
      </c>
      <c r="K39" s="136">
        <f t="shared" si="18"/>
        <v>4958151</v>
      </c>
      <c r="L39" s="408">
        <f t="shared" si="19"/>
        <v>13688</v>
      </c>
      <c r="M39" s="97">
        <f t="shared" si="19"/>
        <v>90000</v>
      </c>
      <c r="N39" s="97">
        <f t="shared" si="19"/>
        <v>0</v>
      </c>
      <c r="O39" s="97">
        <f t="shared" si="19"/>
        <v>800000</v>
      </c>
      <c r="P39" s="191">
        <f t="shared" si="20"/>
        <v>903688</v>
      </c>
      <c r="R39" s="5">
        <v>1150071</v>
      </c>
      <c r="S39" s="5">
        <v>2834430</v>
      </c>
      <c r="T39" s="5">
        <v>1215</v>
      </c>
      <c r="U39" s="5">
        <v>168895</v>
      </c>
      <c r="V39" s="5">
        <v>4154611</v>
      </c>
      <c r="X39" s="5">
        <f t="shared" si="2"/>
        <v>594310</v>
      </c>
      <c r="Y39" s="5">
        <f t="shared" si="2"/>
        <v>56466</v>
      </c>
      <c r="Z39" s="5">
        <f t="shared" si="2"/>
        <v>-13</v>
      </c>
      <c r="AA39" s="5">
        <f t="shared" si="2"/>
        <v>152777</v>
      </c>
      <c r="AB39" s="5">
        <f t="shared" si="2"/>
        <v>803540</v>
      </c>
    </row>
    <row r="40" spans="1:28" ht="14.45" customHeight="1">
      <c r="A40" s="133" t="s">
        <v>79</v>
      </c>
      <c r="B40" s="406">
        <f>[1]BYDEPT!AF40</f>
        <v>6534385</v>
      </c>
      <c r="C40" s="97">
        <f>[1]BYDEPT!AG40</f>
        <v>14016751</v>
      </c>
      <c r="D40" s="97">
        <f>[1]BYDEPT!AH40</f>
        <v>7620</v>
      </c>
      <c r="E40" s="97">
        <f>[1]BYDEPT!AI40</f>
        <v>45781061</v>
      </c>
      <c r="F40" s="136">
        <f t="shared" si="17"/>
        <v>66339817</v>
      </c>
      <c r="G40" s="406">
        <f>[1]BYDEPT!AZ40</f>
        <v>6351093</v>
      </c>
      <c r="H40" s="97">
        <f>[1]BYDEPT!BA40</f>
        <v>14006751</v>
      </c>
      <c r="I40" s="97">
        <f>[1]BYDEPT!BB40</f>
        <v>7620</v>
      </c>
      <c r="J40" s="97">
        <f>[1]BYDEPT!BC40</f>
        <v>45781061</v>
      </c>
      <c r="K40" s="136">
        <f t="shared" si="18"/>
        <v>66146525</v>
      </c>
      <c r="L40" s="408">
        <f t="shared" si="19"/>
        <v>183292</v>
      </c>
      <c r="M40" s="97">
        <f t="shared" si="19"/>
        <v>10000</v>
      </c>
      <c r="N40" s="97">
        <f t="shared" si="19"/>
        <v>0</v>
      </c>
      <c r="O40" s="97">
        <f t="shared" si="19"/>
        <v>0</v>
      </c>
      <c r="P40" s="191">
        <f t="shared" si="20"/>
        <v>193292</v>
      </c>
      <c r="R40" s="5">
        <v>4887504</v>
      </c>
      <c r="S40" s="5">
        <v>12360665</v>
      </c>
      <c r="T40" s="5">
        <v>7220</v>
      </c>
      <c r="U40" s="5">
        <v>24603390</v>
      </c>
      <c r="V40" s="5">
        <v>41858779</v>
      </c>
      <c r="X40" s="139">
        <f t="shared" si="2"/>
        <v>1463589</v>
      </c>
      <c r="Y40" s="139">
        <f t="shared" si="2"/>
        <v>1646086</v>
      </c>
      <c r="Z40" s="139">
        <f t="shared" si="2"/>
        <v>400</v>
      </c>
      <c r="AA40" s="139">
        <f t="shared" si="2"/>
        <v>21177671</v>
      </c>
      <c r="AB40" s="139">
        <f t="shared" si="2"/>
        <v>24287746</v>
      </c>
    </row>
    <row r="41" spans="1:28" ht="14.45" customHeight="1">
      <c r="A41" s="133" t="s">
        <v>80</v>
      </c>
      <c r="B41" s="406">
        <f>[1]BYDEPT!AF41</f>
        <v>1820319</v>
      </c>
      <c r="C41" s="97">
        <f>[1]BYDEPT!AG41</f>
        <v>4619886</v>
      </c>
      <c r="D41" s="97">
        <f>[1]BYDEPT!AH41</f>
        <v>8</v>
      </c>
      <c r="E41" s="97">
        <f>[1]BYDEPT!AI41</f>
        <v>2489029</v>
      </c>
      <c r="F41" s="136">
        <f t="shared" si="17"/>
        <v>8929242</v>
      </c>
      <c r="G41" s="406">
        <f>[1]BYDEPT!AZ41</f>
        <v>1778682</v>
      </c>
      <c r="H41" s="97">
        <f>[1]BYDEPT!BA41</f>
        <v>4448494</v>
      </c>
      <c r="I41" s="97">
        <f>[1]BYDEPT!BB41</f>
        <v>8</v>
      </c>
      <c r="J41" s="97">
        <f>[1]BYDEPT!BC41</f>
        <v>2489029</v>
      </c>
      <c r="K41" s="136">
        <f t="shared" si="18"/>
        <v>8716213</v>
      </c>
      <c r="L41" s="408">
        <f t="shared" si="19"/>
        <v>41637</v>
      </c>
      <c r="M41" s="97">
        <f t="shared" si="19"/>
        <v>171392</v>
      </c>
      <c r="N41" s="97">
        <f t="shared" si="19"/>
        <v>0</v>
      </c>
      <c r="O41" s="97">
        <f t="shared" si="19"/>
        <v>0</v>
      </c>
      <c r="P41" s="191">
        <f t="shared" si="20"/>
        <v>213029</v>
      </c>
      <c r="R41" s="5">
        <v>1601351</v>
      </c>
      <c r="S41" s="5">
        <v>3032700</v>
      </c>
      <c r="T41" s="5">
        <v>218</v>
      </c>
      <c r="U41" s="5">
        <v>648180</v>
      </c>
      <c r="V41" s="5">
        <v>5282449</v>
      </c>
      <c r="X41" s="5">
        <f t="shared" si="2"/>
        <v>177331</v>
      </c>
      <c r="Y41" s="5">
        <f t="shared" si="2"/>
        <v>1415794</v>
      </c>
      <c r="Z41" s="5">
        <f t="shared" si="2"/>
        <v>-210</v>
      </c>
      <c r="AA41" s="5">
        <f t="shared" si="2"/>
        <v>1840849</v>
      </c>
      <c r="AB41" s="5">
        <f t="shared" si="2"/>
        <v>3433764</v>
      </c>
    </row>
    <row r="42" spans="1:28" ht="14.45" customHeight="1">
      <c r="A42" s="133" t="s">
        <v>81</v>
      </c>
      <c r="B42" s="406">
        <f>[1]BYDEPT!AF42</f>
        <v>703813</v>
      </c>
      <c r="C42" s="97">
        <f>[1]BYDEPT!AG42</f>
        <v>648362</v>
      </c>
      <c r="D42" s="97">
        <f>[1]BYDEPT!AH42</f>
        <v>0</v>
      </c>
      <c r="E42" s="97">
        <f>[1]BYDEPT!AI42</f>
        <v>28818</v>
      </c>
      <c r="F42" s="136">
        <f t="shared" si="17"/>
        <v>1380993</v>
      </c>
      <c r="G42" s="406">
        <f>[1]BYDEPT!AZ42</f>
        <v>586056</v>
      </c>
      <c r="H42" s="97">
        <f>[1]BYDEPT!BA42</f>
        <v>648362</v>
      </c>
      <c r="I42" s="97">
        <f>[1]BYDEPT!BB42</f>
        <v>0</v>
      </c>
      <c r="J42" s="97">
        <f>[1]BYDEPT!BC42</f>
        <v>28818</v>
      </c>
      <c r="K42" s="136">
        <f t="shared" si="18"/>
        <v>1263236</v>
      </c>
      <c r="L42" s="408">
        <f t="shared" si="19"/>
        <v>117757</v>
      </c>
      <c r="M42" s="97">
        <f t="shared" si="19"/>
        <v>0</v>
      </c>
      <c r="N42" s="97">
        <f t="shared" si="19"/>
        <v>0</v>
      </c>
      <c r="O42" s="97">
        <f t="shared" si="19"/>
        <v>0</v>
      </c>
      <c r="P42" s="191">
        <f t="shared" si="20"/>
        <v>117757</v>
      </c>
      <c r="R42" s="5">
        <v>481059</v>
      </c>
      <c r="S42" s="5">
        <v>528577</v>
      </c>
      <c r="T42" s="5">
        <v>0</v>
      </c>
      <c r="U42" s="5">
        <v>44097</v>
      </c>
      <c r="V42" s="5">
        <v>1053733</v>
      </c>
      <c r="X42" s="5">
        <f t="shared" si="2"/>
        <v>104997</v>
      </c>
      <c r="Y42" s="5">
        <f t="shared" si="2"/>
        <v>119785</v>
      </c>
      <c r="Z42" s="5">
        <f t="shared" si="2"/>
        <v>0</v>
      </c>
      <c r="AA42" s="5">
        <f t="shared" si="2"/>
        <v>-15279</v>
      </c>
      <c r="AB42" s="5">
        <f t="shared" si="2"/>
        <v>209503</v>
      </c>
    </row>
    <row r="43" spans="1:28" ht="14.45" customHeight="1">
      <c r="A43" s="133" t="s">
        <v>82</v>
      </c>
      <c r="B43" s="406">
        <f>[1]BYDEPT!AF43</f>
        <v>13492506</v>
      </c>
      <c r="C43" s="97">
        <f>[1]BYDEPT!AG43</f>
        <v>4774997</v>
      </c>
      <c r="D43" s="97">
        <f>[1]BYDEPT!AH43</f>
        <v>0</v>
      </c>
      <c r="E43" s="97">
        <f>[1]BYDEPT!AI43</f>
        <v>14741999</v>
      </c>
      <c r="F43" s="136">
        <f t="shared" si="17"/>
        <v>33009502</v>
      </c>
      <c r="G43" s="406">
        <f>[1]BYDEPT!AZ43</f>
        <v>12088290</v>
      </c>
      <c r="H43" s="97">
        <f>[1]BYDEPT!BA43</f>
        <v>4218671</v>
      </c>
      <c r="I43" s="97">
        <f>[1]BYDEPT!BB43</f>
        <v>0</v>
      </c>
      <c r="J43" s="97">
        <f>[1]BYDEPT!BC43</f>
        <v>14042410</v>
      </c>
      <c r="K43" s="136">
        <f t="shared" si="18"/>
        <v>30349371</v>
      </c>
      <c r="L43" s="408">
        <f t="shared" si="19"/>
        <v>1404216</v>
      </c>
      <c r="M43" s="97">
        <f t="shared" si="19"/>
        <v>556326</v>
      </c>
      <c r="N43" s="97">
        <f t="shared" si="19"/>
        <v>0</v>
      </c>
      <c r="O43" s="97">
        <f t="shared" si="19"/>
        <v>699589</v>
      </c>
      <c r="P43" s="191">
        <f t="shared" si="20"/>
        <v>2660131</v>
      </c>
      <c r="R43" s="5">
        <v>9777219</v>
      </c>
      <c r="S43" s="5">
        <v>5228029</v>
      </c>
      <c r="T43" s="5">
        <v>0</v>
      </c>
      <c r="U43" s="5">
        <v>13116925</v>
      </c>
      <c r="V43" s="5">
        <v>28122173</v>
      </c>
      <c r="X43" s="5">
        <f t="shared" si="2"/>
        <v>2311071</v>
      </c>
      <c r="Y43" s="5">
        <f t="shared" si="2"/>
        <v>-1009358</v>
      </c>
      <c r="Z43" s="5">
        <f t="shared" si="2"/>
        <v>0</v>
      </c>
      <c r="AA43" s="5">
        <f t="shared" si="2"/>
        <v>925485</v>
      </c>
      <c r="AB43" s="5">
        <f t="shared" si="2"/>
        <v>2227198</v>
      </c>
    </row>
    <row r="44" spans="1:28" ht="14.45" customHeight="1">
      <c r="A44" s="133" t="s">
        <v>83</v>
      </c>
      <c r="B44" s="406">
        <f>[1]BYDEPT!AF44</f>
        <v>3064</v>
      </c>
      <c r="C44" s="97">
        <f>[1]BYDEPT!AG44</f>
        <v>545</v>
      </c>
      <c r="D44" s="97">
        <f>[1]BYDEPT!AH44</f>
        <v>0</v>
      </c>
      <c r="E44" s="97">
        <f>[1]BYDEPT!AI44</f>
        <v>0</v>
      </c>
      <c r="F44" s="136">
        <f t="shared" si="17"/>
        <v>3609</v>
      </c>
      <c r="G44" s="406">
        <f>[1]BYDEPT!AZ44</f>
        <v>3064</v>
      </c>
      <c r="H44" s="97">
        <f>[1]BYDEPT!BA44</f>
        <v>545</v>
      </c>
      <c r="I44" s="97">
        <f>[1]BYDEPT!BB44</f>
        <v>0</v>
      </c>
      <c r="J44" s="97">
        <f>[1]BYDEPT!BC44</f>
        <v>0</v>
      </c>
      <c r="K44" s="136">
        <f t="shared" si="18"/>
        <v>3609</v>
      </c>
      <c r="L44" s="408">
        <f t="shared" si="19"/>
        <v>0</v>
      </c>
      <c r="M44" s="97">
        <f t="shared" si="19"/>
        <v>0</v>
      </c>
      <c r="N44" s="97">
        <f t="shared" si="19"/>
        <v>0</v>
      </c>
      <c r="O44" s="97">
        <f t="shared" si="19"/>
        <v>0</v>
      </c>
      <c r="P44" s="191">
        <f t="shared" si="20"/>
        <v>0</v>
      </c>
      <c r="R44" s="5">
        <v>2351</v>
      </c>
      <c r="S44" s="5">
        <v>532</v>
      </c>
      <c r="T44" s="5">
        <v>0</v>
      </c>
      <c r="U44" s="5">
        <v>0</v>
      </c>
      <c r="V44" s="5">
        <v>2883</v>
      </c>
      <c r="X44" s="5">
        <f t="shared" si="2"/>
        <v>713</v>
      </c>
      <c r="Y44" s="5">
        <f t="shared" si="2"/>
        <v>13</v>
      </c>
      <c r="Z44" s="5">
        <f t="shared" si="2"/>
        <v>0</v>
      </c>
      <c r="AA44" s="5">
        <f t="shared" si="2"/>
        <v>0</v>
      </c>
      <c r="AB44" s="5">
        <f t="shared" si="2"/>
        <v>726</v>
      </c>
    </row>
    <row r="45" spans="1:28" ht="14.45" customHeight="1">
      <c r="A45" s="133" t="s">
        <v>336</v>
      </c>
      <c r="B45" s="406">
        <f>[1]BYDEPT!AF45</f>
        <v>25215779</v>
      </c>
      <c r="C45" s="97">
        <f>[1]BYDEPT!AG45</f>
        <v>5757209</v>
      </c>
      <c r="D45" s="97">
        <f>[1]BYDEPT!AH45</f>
        <v>0</v>
      </c>
      <c r="E45" s="97">
        <f>[1]BYDEPT!AI45</f>
        <v>3390611</v>
      </c>
      <c r="F45" s="136">
        <f t="shared" si="17"/>
        <v>34363599</v>
      </c>
      <c r="G45" s="406">
        <f>[1]BYDEPT!AZ45</f>
        <v>24367223</v>
      </c>
      <c r="H45" s="97">
        <f>[1]BYDEPT!BA45</f>
        <v>5757209</v>
      </c>
      <c r="I45" s="97">
        <f>[1]BYDEPT!BB45</f>
        <v>0</v>
      </c>
      <c r="J45" s="97">
        <f>[1]BYDEPT!BC45</f>
        <v>3390611</v>
      </c>
      <c r="K45" s="136">
        <f t="shared" si="18"/>
        <v>33515043</v>
      </c>
      <c r="L45" s="408">
        <f t="shared" si="19"/>
        <v>848556</v>
      </c>
      <c r="M45" s="97">
        <f t="shared" si="19"/>
        <v>0</v>
      </c>
      <c r="N45" s="97">
        <f t="shared" si="19"/>
        <v>0</v>
      </c>
      <c r="O45" s="97">
        <f t="shared" si="19"/>
        <v>0</v>
      </c>
      <c r="P45" s="191">
        <f t="shared" si="20"/>
        <v>848556</v>
      </c>
      <c r="R45" s="5">
        <v>17128525</v>
      </c>
      <c r="S45" s="5">
        <v>5369840</v>
      </c>
      <c r="T45" s="5">
        <v>0</v>
      </c>
      <c r="U45" s="5">
        <v>3269658</v>
      </c>
      <c r="V45" s="5">
        <v>25768023</v>
      </c>
      <c r="X45" s="5">
        <f t="shared" si="2"/>
        <v>7238698</v>
      </c>
      <c r="Y45" s="5">
        <f t="shared" si="2"/>
        <v>387369</v>
      </c>
      <c r="Z45" s="5">
        <f t="shared" si="2"/>
        <v>0</v>
      </c>
      <c r="AA45" s="5">
        <f t="shared" si="2"/>
        <v>120953</v>
      </c>
      <c r="AB45" s="5">
        <f t="shared" si="2"/>
        <v>7747020</v>
      </c>
    </row>
    <row r="46" spans="1:28" ht="14.45" customHeight="1">
      <c r="A46" s="133" t="s">
        <v>337</v>
      </c>
      <c r="B46" s="406">
        <f>[1]BYDEPT!AF46</f>
        <v>1094265</v>
      </c>
      <c r="C46" s="97">
        <f>[1]BYDEPT!AG46</f>
        <v>310470</v>
      </c>
      <c r="D46" s="97">
        <f>[1]BYDEPT!AH46</f>
        <v>13</v>
      </c>
      <c r="E46" s="97">
        <f>[1]BYDEPT!AI46</f>
        <v>156812</v>
      </c>
      <c r="F46" s="136">
        <f t="shared" si="17"/>
        <v>1561560</v>
      </c>
      <c r="G46" s="406">
        <f>[1]BYDEPT!AZ46</f>
        <v>1085863</v>
      </c>
      <c r="H46" s="97">
        <f>[1]BYDEPT!BA46</f>
        <v>310470</v>
      </c>
      <c r="I46" s="97">
        <f>[1]BYDEPT!BB46</f>
        <v>13</v>
      </c>
      <c r="J46" s="97">
        <f>[1]BYDEPT!BC46</f>
        <v>84942</v>
      </c>
      <c r="K46" s="136">
        <f t="shared" si="18"/>
        <v>1481288</v>
      </c>
      <c r="L46" s="408">
        <f t="shared" si="19"/>
        <v>8402</v>
      </c>
      <c r="M46" s="97">
        <f t="shared" si="19"/>
        <v>0</v>
      </c>
      <c r="N46" s="97">
        <f t="shared" si="19"/>
        <v>0</v>
      </c>
      <c r="O46" s="97">
        <f t="shared" si="19"/>
        <v>71870</v>
      </c>
      <c r="P46" s="191">
        <f t="shared" si="20"/>
        <v>80272</v>
      </c>
      <c r="R46" s="5">
        <v>782203</v>
      </c>
      <c r="S46" s="5">
        <v>286852</v>
      </c>
      <c r="T46" s="5">
        <v>13</v>
      </c>
      <c r="U46" s="5">
        <v>183478</v>
      </c>
      <c r="V46" s="5">
        <v>1252546</v>
      </c>
      <c r="X46" s="5">
        <f t="shared" si="2"/>
        <v>303660</v>
      </c>
      <c r="Y46" s="5">
        <f t="shared" si="2"/>
        <v>23618</v>
      </c>
      <c r="Z46" s="5">
        <f t="shared" si="2"/>
        <v>0</v>
      </c>
      <c r="AA46" s="5">
        <f t="shared" si="2"/>
        <v>-98536</v>
      </c>
      <c r="AB46" s="5">
        <f t="shared" si="2"/>
        <v>228742</v>
      </c>
    </row>
    <row r="47" spans="1:28" ht="14.45" customHeight="1">
      <c r="A47" s="133" t="s">
        <v>338</v>
      </c>
      <c r="B47" s="406">
        <f>[1]BYDEPT!AF47</f>
        <v>10435933</v>
      </c>
      <c r="C47" s="97">
        <f>[1]BYDEPT!AG47</f>
        <v>480878</v>
      </c>
      <c r="D47" s="97">
        <f>[1]BYDEPT!AH47</f>
        <v>0</v>
      </c>
      <c r="E47" s="97">
        <f>[1]BYDEPT!AI47</f>
        <v>311541</v>
      </c>
      <c r="F47" s="136">
        <f t="shared" si="17"/>
        <v>11228352</v>
      </c>
      <c r="G47" s="406">
        <f>[1]BYDEPT!AZ47</f>
        <v>10025391</v>
      </c>
      <c r="H47" s="97">
        <f>[1]BYDEPT!BA47</f>
        <v>480878</v>
      </c>
      <c r="I47" s="97">
        <f>[1]BYDEPT!BB47</f>
        <v>0</v>
      </c>
      <c r="J47" s="97">
        <f>[1]BYDEPT!BC47</f>
        <v>271541</v>
      </c>
      <c r="K47" s="136">
        <f t="shared" si="18"/>
        <v>10777810</v>
      </c>
      <c r="L47" s="408">
        <f t="shared" si="19"/>
        <v>410542</v>
      </c>
      <c r="M47" s="97">
        <f t="shared" si="19"/>
        <v>0</v>
      </c>
      <c r="N47" s="97">
        <f t="shared" si="19"/>
        <v>0</v>
      </c>
      <c r="O47" s="97">
        <f t="shared" si="19"/>
        <v>40000</v>
      </c>
      <c r="P47" s="191">
        <f t="shared" si="20"/>
        <v>450542</v>
      </c>
      <c r="R47" s="5">
        <v>7698748</v>
      </c>
      <c r="S47" s="5">
        <v>338675</v>
      </c>
      <c r="T47" s="5">
        <v>0</v>
      </c>
      <c r="U47" s="5">
        <v>273944</v>
      </c>
      <c r="V47" s="5">
        <v>8311367</v>
      </c>
      <c r="X47" s="5">
        <f t="shared" si="2"/>
        <v>2326643</v>
      </c>
      <c r="Y47" s="5">
        <f t="shared" si="2"/>
        <v>142203</v>
      </c>
      <c r="Z47" s="5">
        <f t="shared" si="2"/>
        <v>0</v>
      </c>
      <c r="AA47" s="5">
        <f t="shared" si="2"/>
        <v>-2403</v>
      </c>
      <c r="AB47" s="5">
        <f t="shared" si="2"/>
        <v>2466443</v>
      </c>
    </row>
    <row r="48" spans="1:28" ht="14.45" customHeight="1">
      <c r="A48" s="133" t="s">
        <v>339</v>
      </c>
      <c r="B48" s="406">
        <f>[1]BYDEPT!AF48</f>
        <v>3318790</v>
      </c>
      <c r="C48" s="97">
        <f>[1]BYDEPT!AG48</f>
        <v>12457778</v>
      </c>
      <c r="D48" s="97">
        <f>[1]BYDEPT!AH48</f>
        <v>0</v>
      </c>
      <c r="E48" s="97">
        <f>[1]BYDEPT!AI48</f>
        <v>155979</v>
      </c>
      <c r="F48" s="136">
        <f t="shared" si="17"/>
        <v>15932547</v>
      </c>
      <c r="G48" s="406">
        <f>[1]BYDEPT!AZ48</f>
        <v>3293598</v>
      </c>
      <c r="H48" s="97">
        <f>[1]BYDEPT!BA48</f>
        <v>12457778</v>
      </c>
      <c r="I48" s="97">
        <f>[1]BYDEPT!BB48</f>
        <v>0</v>
      </c>
      <c r="J48" s="97">
        <f>[1]BYDEPT!BC48</f>
        <v>155979</v>
      </c>
      <c r="K48" s="136">
        <f t="shared" si="18"/>
        <v>15907355</v>
      </c>
      <c r="L48" s="408">
        <f t="shared" si="19"/>
        <v>25192</v>
      </c>
      <c r="M48" s="97">
        <f t="shared" si="19"/>
        <v>0</v>
      </c>
      <c r="N48" s="97">
        <f t="shared" si="19"/>
        <v>0</v>
      </c>
      <c r="O48" s="97">
        <f t="shared" si="19"/>
        <v>0</v>
      </c>
      <c r="P48" s="191">
        <f t="shared" si="20"/>
        <v>25192</v>
      </c>
      <c r="R48" s="5">
        <v>8641552</v>
      </c>
      <c r="S48" s="5">
        <v>7361296</v>
      </c>
      <c r="T48" s="5">
        <v>0</v>
      </c>
      <c r="U48" s="5">
        <v>2000</v>
      </c>
      <c r="V48" s="5">
        <v>16004848</v>
      </c>
      <c r="X48" s="5">
        <f t="shared" si="2"/>
        <v>-5347954</v>
      </c>
      <c r="Y48" s="5">
        <f t="shared" si="2"/>
        <v>5096482</v>
      </c>
      <c r="Z48" s="5">
        <f t="shared" si="2"/>
        <v>0</v>
      </c>
      <c r="AA48" s="5">
        <f t="shared" si="2"/>
        <v>153979</v>
      </c>
      <c r="AB48" s="5">
        <f t="shared" si="2"/>
        <v>-97493</v>
      </c>
    </row>
    <row r="49" spans="1:28" ht="14.45" customHeight="1">
      <c r="A49" s="133" t="s">
        <v>340</v>
      </c>
      <c r="B49" s="406">
        <f>[1]BYDEPT!AF49</f>
        <v>2102618</v>
      </c>
      <c r="C49" s="97">
        <f>[1]BYDEPT!AG49</f>
        <v>417822</v>
      </c>
      <c r="D49" s="97">
        <f>[1]BYDEPT!AH49</f>
        <v>0</v>
      </c>
      <c r="E49" s="97">
        <f>[1]BYDEPT!AI49</f>
        <v>130411</v>
      </c>
      <c r="F49" s="136">
        <f t="shared" si="17"/>
        <v>2650851</v>
      </c>
      <c r="G49" s="406">
        <f>[1]BYDEPT!AZ49</f>
        <v>2097973</v>
      </c>
      <c r="H49" s="97">
        <f>[1]BYDEPT!BA49</f>
        <v>417822</v>
      </c>
      <c r="I49" s="97">
        <f>[1]BYDEPT!BB49</f>
        <v>0</v>
      </c>
      <c r="J49" s="97">
        <f>[1]BYDEPT!BC49</f>
        <v>130411</v>
      </c>
      <c r="K49" s="136">
        <f t="shared" si="18"/>
        <v>2646206</v>
      </c>
      <c r="L49" s="408">
        <f t="shared" si="19"/>
        <v>4645</v>
      </c>
      <c r="M49" s="97">
        <f t="shared" si="19"/>
        <v>0</v>
      </c>
      <c r="N49" s="97">
        <f t="shared" si="19"/>
        <v>0</v>
      </c>
      <c r="O49" s="97">
        <f t="shared" si="19"/>
        <v>0</v>
      </c>
      <c r="P49" s="191">
        <f t="shared" si="20"/>
        <v>4645</v>
      </c>
      <c r="R49" s="5">
        <v>1434556</v>
      </c>
      <c r="S49" s="5">
        <v>386276</v>
      </c>
      <c r="T49" s="5">
        <v>0</v>
      </c>
      <c r="U49" s="5">
        <v>175816</v>
      </c>
      <c r="V49" s="5">
        <v>1996648</v>
      </c>
      <c r="X49" s="5">
        <f t="shared" si="2"/>
        <v>663417</v>
      </c>
      <c r="Y49" s="5">
        <f t="shared" si="2"/>
        <v>31546</v>
      </c>
      <c r="Z49" s="5">
        <f t="shared" si="2"/>
        <v>0</v>
      </c>
      <c r="AA49" s="5">
        <f t="shared" si="2"/>
        <v>-45405</v>
      </c>
      <c r="AB49" s="5">
        <f t="shared" si="2"/>
        <v>649558</v>
      </c>
    </row>
    <row r="50" spans="1:28" ht="14.45" customHeight="1">
      <c r="A50" s="133" t="s">
        <v>341</v>
      </c>
      <c r="B50" s="406">
        <f>[1]BYDEPT!AF50</f>
        <v>321512</v>
      </c>
      <c r="C50" s="97">
        <f>[1]BYDEPT!AG50</f>
        <v>292341</v>
      </c>
      <c r="D50" s="97">
        <f>[1]BYDEPT!AH50</f>
        <v>10</v>
      </c>
      <c r="E50" s="97">
        <f>[1]BYDEPT!AI50</f>
        <v>81641</v>
      </c>
      <c r="F50" s="136">
        <f t="shared" si="17"/>
        <v>695504</v>
      </c>
      <c r="G50" s="406">
        <f>[1]BYDEPT!AZ50</f>
        <v>315956</v>
      </c>
      <c r="H50" s="97">
        <f>[1]BYDEPT!BA50</f>
        <v>292341</v>
      </c>
      <c r="I50" s="97">
        <f>[1]BYDEPT!BB50</f>
        <v>10</v>
      </c>
      <c r="J50" s="97">
        <f>[1]BYDEPT!BC50</f>
        <v>81641</v>
      </c>
      <c r="K50" s="136">
        <f t="shared" si="18"/>
        <v>689948</v>
      </c>
      <c r="L50" s="408">
        <f t="shared" si="19"/>
        <v>5556</v>
      </c>
      <c r="M50" s="97">
        <f t="shared" si="19"/>
        <v>0</v>
      </c>
      <c r="N50" s="97">
        <f t="shared" si="19"/>
        <v>0</v>
      </c>
      <c r="O50" s="97">
        <f t="shared" si="19"/>
        <v>0</v>
      </c>
      <c r="P50" s="191">
        <f t="shared" si="20"/>
        <v>5556</v>
      </c>
      <c r="R50" s="5">
        <v>222636</v>
      </c>
      <c r="S50" s="5">
        <v>165689</v>
      </c>
      <c r="T50" s="5">
        <v>10</v>
      </c>
      <c r="U50" s="5">
        <v>27044</v>
      </c>
      <c r="V50" s="5">
        <v>415379</v>
      </c>
      <c r="X50" s="5">
        <f t="shared" si="2"/>
        <v>93320</v>
      </c>
      <c r="Y50" s="5">
        <f t="shared" si="2"/>
        <v>126652</v>
      </c>
      <c r="Z50" s="5">
        <f t="shared" si="2"/>
        <v>0</v>
      </c>
      <c r="AA50" s="5">
        <f t="shared" si="2"/>
        <v>54597</v>
      </c>
      <c r="AB50" s="5">
        <f t="shared" si="2"/>
        <v>274569</v>
      </c>
    </row>
    <row r="51" spans="1:28" ht="14.45" hidden="1" customHeight="1">
      <c r="A51" s="133"/>
      <c r="B51" s="406"/>
      <c r="C51" s="97"/>
      <c r="D51" s="97"/>
      <c r="E51" s="97"/>
      <c r="F51" s="136"/>
      <c r="G51" s="406"/>
      <c r="H51" s="97"/>
      <c r="I51" s="97"/>
      <c r="J51" s="97"/>
      <c r="K51" s="136"/>
      <c r="L51" s="408"/>
      <c r="M51" s="97"/>
      <c r="N51" s="97"/>
      <c r="O51" s="97"/>
      <c r="P51" s="191"/>
      <c r="X51" s="5">
        <f t="shared" si="2"/>
        <v>0</v>
      </c>
      <c r="Y51" s="5">
        <f t="shared" si="2"/>
        <v>0</v>
      </c>
      <c r="Z51" s="5">
        <f t="shared" si="2"/>
        <v>0</v>
      </c>
      <c r="AA51" s="5">
        <f t="shared" si="2"/>
        <v>0</v>
      </c>
      <c r="AB51" s="5">
        <f t="shared" si="2"/>
        <v>0</v>
      </c>
    </row>
    <row r="52" spans="1:28" ht="14.45" customHeight="1">
      <c r="A52" s="409" t="s">
        <v>342</v>
      </c>
      <c r="B52" s="203">
        <f>SUM(B53:B56)+SUM(B59:B72)+SUM(B77:B93)</f>
        <v>7159533</v>
      </c>
      <c r="C52" s="410">
        <f t="shared" ref="C52:P52" si="21">SUM(C53:C56)+SUM(C59:C72)+SUM(C77:C93)</f>
        <v>59616741</v>
      </c>
      <c r="D52" s="410">
        <f t="shared" si="21"/>
        <v>0</v>
      </c>
      <c r="E52" s="410">
        <f t="shared" si="21"/>
        <v>2853971</v>
      </c>
      <c r="F52" s="141">
        <f t="shared" si="21"/>
        <v>69630245</v>
      </c>
      <c r="G52" s="203">
        <f t="shared" si="21"/>
        <v>6903916</v>
      </c>
      <c r="H52" s="410">
        <f t="shared" si="21"/>
        <v>57930234</v>
      </c>
      <c r="I52" s="410">
        <f t="shared" si="21"/>
        <v>0</v>
      </c>
      <c r="J52" s="410">
        <f t="shared" si="21"/>
        <v>1975073</v>
      </c>
      <c r="K52" s="141">
        <f t="shared" si="21"/>
        <v>66809223</v>
      </c>
      <c r="L52" s="411">
        <f t="shared" si="21"/>
        <v>255617</v>
      </c>
      <c r="M52" s="410">
        <f t="shared" si="21"/>
        <v>1686507</v>
      </c>
      <c r="N52" s="410">
        <f t="shared" si="21"/>
        <v>0</v>
      </c>
      <c r="O52" s="410">
        <f t="shared" si="21"/>
        <v>878898</v>
      </c>
      <c r="P52" s="204">
        <f t="shared" si="21"/>
        <v>2821022</v>
      </c>
      <c r="Q52" s="116" t="s">
        <v>342</v>
      </c>
      <c r="R52" s="5">
        <v>3681235</v>
      </c>
      <c r="S52" s="5">
        <v>8936575</v>
      </c>
      <c r="T52" s="5">
        <v>2</v>
      </c>
      <c r="U52" s="5">
        <v>1542733</v>
      </c>
      <c r="V52" s="5">
        <v>14160545</v>
      </c>
      <c r="X52" s="5">
        <f t="shared" si="2"/>
        <v>3222681</v>
      </c>
      <c r="Y52" s="5">
        <f t="shared" si="2"/>
        <v>48993659</v>
      </c>
      <c r="Z52" s="5">
        <f t="shared" si="2"/>
        <v>-2</v>
      </c>
      <c r="AA52" s="5">
        <f t="shared" si="2"/>
        <v>432340</v>
      </c>
      <c r="AB52" s="5">
        <f t="shared" si="2"/>
        <v>52648678</v>
      </c>
    </row>
    <row r="53" spans="1:28" ht="14.45" customHeight="1">
      <c r="A53" s="409" t="s">
        <v>91</v>
      </c>
      <c r="B53" s="406">
        <f>[1]BYDEPT!AF53</f>
        <v>0</v>
      </c>
      <c r="C53" s="407">
        <f>[1]BYDEPT!AG53</f>
        <v>40466</v>
      </c>
      <c r="D53" s="407">
        <f>[1]BYDEPT!AH53</f>
        <v>0</v>
      </c>
      <c r="E53" s="407">
        <f>[1]BYDEPT!AI53</f>
        <v>34591</v>
      </c>
      <c r="F53" s="136">
        <f>SUM(B53:E53)</f>
        <v>75057</v>
      </c>
      <c r="G53" s="406">
        <f>[1]BYDEPT!AZ53</f>
        <v>0</v>
      </c>
      <c r="H53" s="97">
        <f>[1]BYDEPT!BA53</f>
        <v>40466</v>
      </c>
      <c r="I53" s="97">
        <f>[1]BYDEPT!BB53</f>
        <v>0</v>
      </c>
      <c r="J53" s="97">
        <f>[1]BYDEPT!BC53</f>
        <v>34591</v>
      </c>
      <c r="K53" s="136">
        <f>SUM(G53:J53)</f>
        <v>75057</v>
      </c>
      <c r="L53" s="408">
        <f t="shared" ref="L53:O55" si="22">B53-G53</f>
        <v>0</v>
      </c>
      <c r="M53" s="97">
        <f t="shared" si="22"/>
        <v>0</v>
      </c>
      <c r="N53" s="97">
        <f t="shared" si="22"/>
        <v>0</v>
      </c>
      <c r="O53" s="97">
        <f t="shared" si="22"/>
        <v>0</v>
      </c>
      <c r="P53" s="191">
        <f>SUM(L53:O53)</f>
        <v>0</v>
      </c>
      <c r="Q53" s="116" t="s">
        <v>91</v>
      </c>
      <c r="R53" s="5">
        <v>0</v>
      </c>
      <c r="S53" s="5">
        <v>50890</v>
      </c>
      <c r="T53" s="5">
        <v>0</v>
      </c>
      <c r="U53" s="5">
        <v>47343</v>
      </c>
      <c r="V53" s="5">
        <v>98233</v>
      </c>
      <c r="X53" s="5">
        <f t="shared" si="2"/>
        <v>0</v>
      </c>
      <c r="Y53" s="5">
        <f t="shared" si="2"/>
        <v>-10424</v>
      </c>
      <c r="Z53" s="5">
        <f t="shared" si="2"/>
        <v>0</v>
      </c>
      <c r="AA53" s="5">
        <f t="shared" si="2"/>
        <v>-12752</v>
      </c>
      <c r="AB53" s="5">
        <f t="shared" si="2"/>
        <v>-23176</v>
      </c>
    </row>
    <row r="54" spans="1:28" ht="14.45" customHeight="1">
      <c r="A54" s="409" t="s">
        <v>92</v>
      </c>
      <c r="B54" s="406">
        <f>[1]BYDEPT!AF54</f>
        <v>30669</v>
      </c>
      <c r="C54" s="97">
        <f>[1]BYDEPT!AG54</f>
        <v>129627</v>
      </c>
      <c r="D54" s="97">
        <f>[1]BYDEPT!AH54</f>
        <v>0</v>
      </c>
      <c r="E54" s="97">
        <f>[1]BYDEPT!AI54</f>
        <v>3400</v>
      </c>
      <c r="F54" s="136">
        <f>SUM(B54:E54)</f>
        <v>163696</v>
      </c>
      <c r="G54" s="406">
        <f>[1]BYDEPT!AZ54</f>
        <v>30669</v>
      </c>
      <c r="H54" s="97">
        <f>[1]BYDEPT!BA54</f>
        <v>129627</v>
      </c>
      <c r="I54" s="97">
        <f>[1]BYDEPT!BB54</f>
        <v>0</v>
      </c>
      <c r="J54" s="97">
        <f>[1]BYDEPT!BC54</f>
        <v>3400</v>
      </c>
      <c r="K54" s="136">
        <f>SUM(G54:J54)</f>
        <v>163696</v>
      </c>
      <c r="L54" s="408">
        <f t="shared" si="22"/>
        <v>0</v>
      </c>
      <c r="M54" s="97">
        <f t="shared" si="22"/>
        <v>0</v>
      </c>
      <c r="N54" s="97">
        <f t="shared" si="22"/>
        <v>0</v>
      </c>
      <c r="O54" s="97">
        <f t="shared" si="22"/>
        <v>0</v>
      </c>
      <c r="P54" s="191">
        <f>SUM(L54:O54)</f>
        <v>0</v>
      </c>
      <c r="Q54" s="116" t="s">
        <v>92</v>
      </c>
      <c r="R54" s="5">
        <v>18105</v>
      </c>
      <c r="S54" s="5">
        <v>75351</v>
      </c>
      <c r="T54" s="5">
        <v>0</v>
      </c>
      <c r="U54" s="5">
        <v>496</v>
      </c>
      <c r="V54" s="5">
        <v>93952</v>
      </c>
      <c r="X54" s="5">
        <f t="shared" si="2"/>
        <v>12564</v>
      </c>
      <c r="Y54" s="5">
        <f t="shared" si="2"/>
        <v>54276</v>
      </c>
      <c r="Z54" s="5">
        <f t="shared" si="2"/>
        <v>0</v>
      </c>
      <c r="AA54" s="5">
        <f t="shared" si="2"/>
        <v>2904</v>
      </c>
      <c r="AB54" s="5">
        <f t="shared" si="2"/>
        <v>69744</v>
      </c>
    </row>
    <row r="55" spans="1:28" ht="14.45" customHeight="1">
      <c r="A55" s="409" t="s">
        <v>93</v>
      </c>
      <c r="B55" s="406">
        <f>[1]BYDEPT!AF55</f>
        <v>30082</v>
      </c>
      <c r="C55" s="97">
        <f>[1]BYDEPT!AG55</f>
        <v>49609</v>
      </c>
      <c r="D55" s="97">
        <f>[1]BYDEPT!AH55</f>
        <v>0</v>
      </c>
      <c r="E55" s="97">
        <f>[1]BYDEPT!AI55</f>
        <v>2738</v>
      </c>
      <c r="F55" s="136">
        <f>SUM(B55:E55)</f>
        <v>82429</v>
      </c>
      <c r="G55" s="406">
        <f>[1]BYDEPT!AZ55</f>
        <v>30082</v>
      </c>
      <c r="H55" s="97">
        <f>[1]BYDEPT!BA55</f>
        <v>49609</v>
      </c>
      <c r="I55" s="97">
        <f>[1]BYDEPT!BB55</f>
        <v>0</v>
      </c>
      <c r="J55" s="97">
        <f>[1]BYDEPT!BC55</f>
        <v>2738</v>
      </c>
      <c r="K55" s="136">
        <f>SUM(G55:J55)</f>
        <v>82429</v>
      </c>
      <c r="L55" s="408">
        <f t="shared" si="22"/>
        <v>0</v>
      </c>
      <c r="M55" s="97">
        <f t="shared" si="22"/>
        <v>0</v>
      </c>
      <c r="N55" s="97">
        <f t="shared" si="22"/>
        <v>0</v>
      </c>
      <c r="O55" s="97">
        <f t="shared" si="22"/>
        <v>0</v>
      </c>
      <c r="P55" s="191">
        <f>SUM(L55:O55)</f>
        <v>0</v>
      </c>
      <c r="Q55" s="116" t="s">
        <v>93</v>
      </c>
      <c r="R55" s="5">
        <v>26832</v>
      </c>
      <c r="S55" s="5">
        <v>49303</v>
      </c>
      <c r="T55" s="5">
        <v>2</v>
      </c>
      <c r="U55" s="5">
        <v>7677</v>
      </c>
      <c r="V55" s="5">
        <v>83814</v>
      </c>
      <c r="X55" s="5">
        <f t="shared" si="2"/>
        <v>3250</v>
      </c>
      <c r="Y55" s="5">
        <f t="shared" si="2"/>
        <v>306</v>
      </c>
      <c r="Z55" s="5">
        <f t="shared" si="2"/>
        <v>-2</v>
      </c>
      <c r="AA55" s="5">
        <f t="shared" si="2"/>
        <v>-4939</v>
      </c>
      <c r="AB55" s="5">
        <f t="shared" si="2"/>
        <v>-1385</v>
      </c>
    </row>
    <row r="56" spans="1:28" ht="14.45" customHeight="1">
      <c r="A56" s="409" t="s">
        <v>94</v>
      </c>
      <c r="B56" s="406">
        <f>SUM(B57:B58)</f>
        <v>374617</v>
      </c>
      <c r="C56" s="97">
        <f>SUM(C57:C58)</f>
        <v>48681803</v>
      </c>
      <c r="D56" s="97">
        <f>SUM(D57:D58)</f>
        <v>0</v>
      </c>
      <c r="E56" s="97">
        <f>SUM(E57:E58)</f>
        <v>369767</v>
      </c>
      <c r="F56" s="136">
        <f>SUM(B56:E56)</f>
        <v>49426187</v>
      </c>
      <c r="G56" s="406">
        <f>SUM(G57:G58)</f>
        <v>372234</v>
      </c>
      <c r="H56" s="97">
        <f>SUM(H57:H58)</f>
        <v>48423803</v>
      </c>
      <c r="I56" s="97">
        <f>SUM(I57:I58)</f>
        <v>0</v>
      </c>
      <c r="J56" s="97">
        <f>SUM(J57:J58)</f>
        <v>369767</v>
      </c>
      <c r="K56" s="136">
        <f t="shared" ref="K56:K71" si="23">SUM(G56:J56)</f>
        <v>49165804</v>
      </c>
      <c r="L56" s="408">
        <f>SUM(L57:L58)</f>
        <v>2383</v>
      </c>
      <c r="M56" s="97">
        <f>SUM(M57:M58)</f>
        <v>258000</v>
      </c>
      <c r="N56" s="97">
        <f>SUM(N57:N58)</f>
        <v>0</v>
      </c>
      <c r="O56" s="97">
        <f>SUM(O57:O58)</f>
        <v>0</v>
      </c>
      <c r="P56" s="191">
        <f>SUM(P57:P58)</f>
        <v>260383</v>
      </c>
      <c r="Q56" s="116" t="s">
        <v>94</v>
      </c>
      <c r="R56" s="5">
        <v>238033</v>
      </c>
      <c r="S56" s="5">
        <v>5137472</v>
      </c>
      <c r="T56" s="5">
        <v>0</v>
      </c>
      <c r="U56" s="5">
        <v>136374</v>
      </c>
      <c r="V56" s="5">
        <v>5511879</v>
      </c>
      <c r="X56" s="139">
        <f t="shared" si="2"/>
        <v>134201</v>
      </c>
      <c r="Y56" s="139">
        <f t="shared" si="2"/>
        <v>43286331</v>
      </c>
      <c r="Z56" s="139">
        <f t="shared" si="2"/>
        <v>0</v>
      </c>
      <c r="AA56" s="139">
        <f t="shared" si="2"/>
        <v>233393</v>
      </c>
      <c r="AB56" s="139">
        <f t="shared" si="2"/>
        <v>43653925</v>
      </c>
    </row>
    <row r="57" spans="1:28" ht="14.1" hidden="1" customHeight="1">
      <c r="A57" s="409" t="s">
        <v>95</v>
      </c>
      <c r="B57" s="406">
        <f>[1]BYDEPT!AF57</f>
        <v>139776</v>
      </c>
      <c r="C57" s="97">
        <f>[1]BYDEPT!AG57</f>
        <v>48596887</v>
      </c>
      <c r="D57" s="97">
        <f>[1]BYDEPT!AH57</f>
        <v>0</v>
      </c>
      <c r="E57" s="97">
        <f>[1]BYDEPT!AI57</f>
        <v>369767</v>
      </c>
      <c r="F57" s="136">
        <f t="shared" ref="F57:F71" si="24">SUM(B57:E57)</f>
        <v>49106430</v>
      </c>
      <c r="G57" s="406">
        <f>[1]BYDEPT!AZ57</f>
        <v>139572</v>
      </c>
      <c r="H57" s="97">
        <f>[1]BYDEPT!BA57</f>
        <v>48338887</v>
      </c>
      <c r="I57" s="97">
        <f>[1]BYDEPT!BB57</f>
        <v>0</v>
      </c>
      <c r="J57" s="97">
        <f>[1]BYDEPT!BC57</f>
        <v>369767</v>
      </c>
      <c r="K57" s="136">
        <f t="shared" si="23"/>
        <v>48848226</v>
      </c>
      <c r="L57" s="408">
        <f t="shared" ref="L57:O71" si="25">B57-G57</f>
        <v>204</v>
      </c>
      <c r="M57" s="97">
        <f t="shared" si="25"/>
        <v>258000</v>
      </c>
      <c r="N57" s="97">
        <f t="shared" si="25"/>
        <v>0</v>
      </c>
      <c r="O57" s="97">
        <f t="shared" si="25"/>
        <v>0</v>
      </c>
      <c r="P57" s="191">
        <f t="shared" ref="P57:P71" si="26">SUM(L57:O57)</f>
        <v>258204</v>
      </c>
      <c r="Q57" s="116" t="s">
        <v>343</v>
      </c>
      <c r="X57" s="5">
        <f t="shared" si="2"/>
        <v>139572</v>
      </c>
      <c r="Y57" s="5">
        <f t="shared" si="2"/>
        <v>48338887</v>
      </c>
      <c r="Z57" s="5">
        <f t="shared" si="2"/>
        <v>0</v>
      </c>
      <c r="AA57" s="5">
        <f t="shared" si="2"/>
        <v>369767</v>
      </c>
      <c r="AB57" s="5">
        <f t="shared" si="2"/>
        <v>48848226</v>
      </c>
    </row>
    <row r="58" spans="1:28" ht="14.1" hidden="1" customHeight="1">
      <c r="A58" s="409" t="s">
        <v>96</v>
      </c>
      <c r="B58" s="406">
        <f>[1]BYDEPT!AF58</f>
        <v>234841</v>
      </c>
      <c r="C58" s="97">
        <f>[1]BYDEPT!AG58</f>
        <v>84916</v>
      </c>
      <c r="D58" s="97">
        <f>[1]BYDEPT!AH58</f>
        <v>0</v>
      </c>
      <c r="E58" s="97">
        <f>[1]BYDEPT!AI58</f>
        <v>0</v>
      </c>
      <c r="F58" s="136">
        <f t="shared" si="24"/>
        <v>319757</v>
      </c>
      <c r="G58" s="406">
        <f>[1]BYDEPT!AZ58</f>
        <v>232662</v>
      </c>
      <c r="H58" s="97">
        <f>[1]BYDEPT!BA58</f>
        <v>84916</v>
      </c>
      <c r="I58" s="97">
        <f>[1]BYDEPT!BB58</f>
        <v>0</v>
      </c>
      <c r="J58" s="97">
        <f>[1]BYDEPT!BC58</f>
        <v>0</v>
      </c>
      <c r="K58" s="136">
        <f t="shared" si="23"/>
        <v>317578</v>
      </c>
      <c r="L58" s="408">
        <f t="shared" si="25"/>
        <v>2179</v>
      </c>
      <c r="M58" s="97">
        <f t="shared" si="25"/>
        <v>0</v>
      </c>
      <c r="N58" s="97">
        <f t="shared" si="25"/>
        <v>0</v>
      </c>
      <c r="O58" s="97">
        <f t="shared" si="25"/>
        <v>0</v>
      </c>
      <c r="P58" s="191">
        <f t="shared" si="26"/>
        <v>2179</v>
      </c>
      <c r="Q58" s="116" t="s">
        <v>344</v>
      </c>
      <c r="X58" s="5">
        <f t="shared" si="2"/>
        <v>232662</v>
      </c>
      <c r="Y58" s="5">
        <f t="shared" si="2"/>
        <v>84916</v>
      </c>
      <c r="Z58" s="5">
        <f t="shared" si="2"/>
        <v>0</v>
      </c>
      <c r="AA58" s="5">
        <f t="shared" si="2"/>
        <v>0</v>
      </c>
      <c r="AB58" s="5">
        <f t="shared" si="2"/>
        <v>317578</v>
      </c>
    </row>
    <row r="59" spans="1:28" ht="14.1" customHeight="1">
      <c r="A59" s="409" t="s">
        <v>97</v>
      </c>
      <c r="B59" s="406">
        <f>[1]BYDEPT!AF59</f>
        <v>46523</v>
      </c>
      <c r="C59" s="97">
        <f>[1]BYDEPT!AG59</f>
        <v>50757</v>
      </c>
      <c r="D59" s="97">
        <f>[1]BYDEPT!AH59</f>
        <v>0</v>
      </c>
      <c r="E59" s="97">
        <f>[1]BYDEPT!AI59</f>
        <v>10250</v>
      </c>
      <c r="F59" s="136">
        <f t="shared" si="24"/>
        <v>107530</v>
      </c>
      <c r="G59" s="406">
        <f>[1]BYDEPT!AZ59</f>
        <v>40160</v>
      </c>
      <c r="H59" s="97">
        <f>[1]BYDEPT!BA59</f>
        <v>27507</v>
      </c>
      <c r="I59" s="97">
        <f>[1]BYDEPT!BB59</f>
        <v>0</v>
      </c>
      <c r="J59" s="97">
        <f>[1]BYDEPT!BC59</f>
        <v>8500</v>
      </c>
      <c r="K59" s="136">
        <f t="shared" si="23"/>
        <v>76167</v>
      </c>
      <c r="L59" s="408">
        <f t="shared" si="25"/>
        <v>6363</v>
      </c>
      <c r="M59" s="97">
        <f t="shared" si="25"/>
        <v>23250</v>
      </c>
      <c r="N59" s="97">
        <f t="shared" si="25"/>
        <v>0</v>
      </c>
      <c r="O59" s="97">
        <f t="shared" si="25"/>
        <v>1750</v>
      </c>
      <c r="P59" s="191">
        <f t="shared" si="26"/>
        <v>31363</v>
      </c>
      <c r="Q59" s="116" t="s">
        <v>97</v>
      </c>
      <c r="R59" s="5">
        <v>27490</v>
      </c>
      <c r="S59" s="5">
        <v>34403</v>
      </c>
      <c r="T59" s="5">
        <v>0</v>
      </c>
      <c r="U59" s="5">
        <v>1200</v>
      </c>
      <c r="V59" s="5">
        <v>63093</v>
      </c>
      <c r="X59" s="5">
        <f t="shared" ref="X59:AB109" si="27">G59-R59</f>
        <v>12670</v>
      </c>
      <c r="Y59" s="5">
        <f t="shared" si="27"/>
        <v>-6896</v>
      </c>
      <c r="Z59" s="5">
        <f t="shared" si="27"/>
        <v>0</v>
      </c>
      <c r="AA59" s="5">
        <f t="shared" si="27"/>
        <v>7300</v>
      </c>
      <c r="AB59" s="5">
        <f t="shared" si="27"/>
        <v>13074</v>
      </c>
    </row>
    <row r="60" spans="1:28" ht="14.1" customHeight="1">
      <c r="A60" s="409" t="s">
        <v>98</v>
      </c>
      <c r="B60" s="406">
        <f>[1]BYDEPT!AF60</f>
        <v>326179</v>
      </c>
      <c r="C60" s="97">
        <f>[1]BYDEPT!AG60</f>
        <v>163865</v>
      </c>
      <c r="D60" s="97">
        <f>[1]BYDEPT!AH60</f>
        <v>0</v>
      </c>
      <c r="E60" s="97">
        <f>[1]BYDEPT!AI60</f>
        <v>36987</v>
      </c>
      <c r="F60" s="136">
        <f t="shared" si="24"/>
        <v>527031</v>
      </c>
      <c r="G60" s="406">
        <f>[1]BYDEPT!AZ60</f>
        <v>318758</v>
      </c>
      <c r="H60" s="97">
        <f>[1]BYDEPT!BA60</f>
        <v>110865</v>
      </c>
      <c r="I60" s="97">
        <f>[1]BYDEPT!BB60</f>
        <v>0</v>
      </c>
      <c r="J60" s="97">
        <f>[1]BYDEPT!BC60</f>
        <v>36987</v>
      </c>
      <c r="K60" s="136">
        <f t="shared" si="23"/>
        <v>466610</v>
      </c>
      <c r="L60" s="408">
        <f t="shared" si="25"/>
        <v>7421</v>
      </c>
      <c r="M60" s="97">
        <f t="shared" si="25"/>
        <v>53000</v>
      </c>
      <c r="N60" s="97">
        <f t="shared" si="25"/>
        <v>0</v>
      </c>
      <c r="O60" s="97">
        <f t="shared" si="25"/>
        <v>0</v>
      </c>
      <c r="P60" s="191">
        <f t="shared" si="26"/>
        <v>60421</v>
      </c>
      <c r="Q60" s="116" t="s">
        <v>99</v>
      </c>
      <c r="X60" s="5">
        <f t="shared" si="27"/>
        <v>318758</v>
      </c>
      <c r="Y60" s="5">
        <f t="shared" si="27"/>
        <v>110865</v>
      </c>
      <c r="Z60" s="5">
        <f t="shared" si="27"/>
        <v>0</v>
      </c>
      <c r="AA60" s="5">
        <f t="shared" si="27"/>
        <v>36987</v>
      </c>
      <c r="AB60" s="5">
        <f t="shared" si="27"/>
        <v>466610</v>
      </c>
    </row>
    <row r="61" spans="1:28" ht="14.1" customHeight="1">
      <c r="A61" s="409" t="s">
        <v>99</v>
      </c>
      <c r="B61" s="406">
        <f>[1]BYDEPT!AF61</f>
        <v>49233</v>
      </c>
      <c r="C61" s="97">
        <f>[1]BYDEPT!AG61</f>
        <v>90894</v>
      </c>
      <c r="D61" s="97">
        <f>[1]BYDEPT!AH61</f>
        <v>0</v>
      </c>
      <c r="E61" s="97">
        <f>[1]BYDEPT!AI61</f>
        <v>10800</v>
      </c>
      <c r="F61" s="136">
        <f t="shared" si="24"/>
        <v>150927</v>
      </c>
      <c r="G61" s="406">
        <f>[1]BYDEPT!AZ61</f>
        <v>49233</v>
      </c>
      <c r="H61" s="97">
        <f>[1]BYDEPT!BA61</f>
        <v>90894</v>
      </c>
      <c r="I61" s="97">
        <f>[1]BYDEPT!BB61</f>
        <v>0</v>
      </c>
      <c r="J61" s="97">
        <f>[1]BYDEPT!BC61</f>
        <v>10800</v>
      </c>
      <c r="K61" s="136">
        <f t="shared" si="23"/>
        <v>150927</v>
      </c>
      <c r="L61" s="408">
        <f t="shared" si="25"/>
        <v>0</v>
      </c>
      <c r="M61" s="97">
        <f t="shared" si="25"/>
        <v>0</v>
      </c>
      <c r="N61" s="97">
        <f t="shared" si="25"/>
        <v>0</v>
      </c>
      <c r="O61" s="97">
        <f t="shared" si="25"/>
        <v>0</v>
      </c>
      <c r="P61" s="191">
        <f t="shared" si="26"/>
        <v>0</v>
      </c>
      <c r="Q61" s="116" t="s">
        <v>100</v>
      </c>
      <c r="X61" s="5">
        <f t="shared" si="27"/>
        <v>49233</v>
      </c>
      <c r="Y61" s="5">
        <f t="shared" si="27"/>
        <v>90894</v>
      </c>
      <c r="Z61" s="5">
        <f t="shared" si="27"/>
        <v>0</v>
      </c>
      <c r="AA61" s="5">
        <f t="shared" si="27"/>
        <v>10800</v>
      </c>
      <c r="AB61" s="5">
        <f t="shared" si="27"/>
        <v>150927</v>
      </c>
    </row>
    <row r="62" spans="1:28" ht="14.1" customHeight="1">
      <c r="A62" s="409" t="s">
        <v>100</v>
      </c>
      <c r="B62" s="406">
        <f>[1]BYDEPT!AF62</f>
        <v>167262</v>
      </c>
      <c r="C62" s="97">
        <f>[1]BYDEPT!AG62</f>
        <v>189377</v>
      </c>
      <c r="D62" s="97">
        <f>[1]BYDEPT!AH62</f>
        <v>0</v>
      </c>
      <c r="E62" s="97">
        <f>[1]BYDEPT!AI62</f>
        <v>42922</v>
      </c>
      <c r="F62" s="136">
        <f t="shared" si="24"/>
        <v>399561</v>
      </c>
      <c r="G62" s="406">
        <f>[1]BYDEPT!AZ62</f>
        <v>147943</v>
      </c>
      <c r="H62" s="97">
        <f>[1]BYDEPT!BA62</f>
        <v>189377</v>
      </c>
      <c r="I62" s="97">
        <f>[1]BYDEPT!BB62</f>
        <v>0</v>
      </c>
      <c r="J62" s="97">
        <f>[1]BYDEPT!BC62</f>
        <v>42922</v>
      </c>
      <c r="K62" s="136">
        <f t="shared" si="23"/>
        <v>380242</v>
      </c>
      <c r="L62" s="408">
        <f t="shared" si="25"/>
        <v>19319</v>
      </c>
      <c r="M62" s="97">
        <f t="shared" si="25"/>
        <v>0</v>
      </c>
      <c r="N62" s="97">
        <f t="shared" si="25"/>
        <v>0</v>
      </c>
      <c r="O62" s="97">
        <f t="shared" si="25"/>
        <v>0</v>
      </c>
      <c r="P62" s="191">
        <f t="shared" si="26"/>
        <v>19319</v>
      </c>
      <c r="Q62" s="116" t="s">
        <v>101</v>
      </c>
      <c r="X62" s="5">
        <f t="shared" si="27"/>
        <v>147943</v>
      </c>
      <c r="Y62" s="5">
        <f t="shared" si="27"/>
        <v>189377</v>
      </c>
      <c r="Z62" s="5">
        <f t="shared" si="27"/>
        <v>0</v>
      </c>
      <c r="AA62" s="5">
        <f t="shared" si="27"/>
        <v>42922</v>
      </c>
      <c r="AB62" s="5">
        <f t="shared" si="27"/>
        <v>380242</v>
      </c>
    </row>
    <row r="63" spans="1:28" ht="14.1" customHeight="1">
      <c r="A63" s="409" t="s">
        <v>101</v>
      </c>
      <c r="B63" s="406">
        <f>[1]BYDEPT!AF63</f>
        <v>19920</v>
      </c>
      <c r="C63" s="97">
        <f>[1]BYDEPT!AG63</f>
        <v>87024</v>
      </c>
      <c r="D63" s="97">
        <f>[1]BYDEPT!AH63</f>
        <v>0</v>
      </c>
      <c r="E63" s="97">
        <f>[1]BYDEPT!AI63</f>
        <v>12298</v>
      </c>
      <c r="F63" s="136">
        <f t="shared" si="24"/>
        <v>119242</v>
      </c>
      <c r="G63" s="406">
        <f>[1]BYDEPT!AZ63</f>
        <v>19438</v>
      </c>
      <c r="H63" s="97">
        <f>[1]BYDEPT!BA63</f>
        <v>80024</v>
      </c>
      <c r="I63" s="97">
        <f>[1]BYDEPT!BB63</f>
        <v>0</v>
      </c>
      <c r="J63" s="97">
        <f>[1]BYDEPT!BC63</f>
        <v>1100</v>
      </c>
      <c r="K63" s="136">
        <f t="shared" si="23"/>
        <v>100562</v>
      </c>
      <c r="L63" s="408">
        <f t="shared" si="25"/>
        <v>482</v>
      </c>
      <c r="M63" s="97">
        <f t="shared" si="25"/>
        <v>7000</v>
      </c>
      <c r="N63" s="97">
        <f t="shared" si="25"/>
        <v>0</v>
      </c>
      <c r="O63" s="97">
        <f t="shared" si="25"/>
        <v>11198</v>
      </c>
      <c r="P63" s="191">
        <f t="shared" si="26"/>
        <v>18680</v>
      </c>
      <c r="Q63" s="116" t="s">
        <v>102</v>
      </c>
      <c r="X63" s="5">
        <f t="shared" si="27"/>
        <v>19438</v>
      </c>
      <c r="Y63" s="5">
        <f t="shared" si="27"/>
        <v>80024</v>
      </c>
      <c r="Z63" s="5">
        <f t="shared" si="27"/>
        <v>0</v>
      </c>
      <c r="AA63" s="5">
        <f t="shared" si="27"/>
        <v>1100</v>
      </c>
      <c r="AB63" s="5">
        <f t="shared" si="27"/>
        <v>100562</v>
      </c>
    </row>
    <row r="64" spans="1:28" ht="14.1" customHeight="1">
      <c r="A64" s="409" t="s">
        <v>102</v>
      </c>
      <c r="B64" s="406">
        <f>[1]BYDEPT!AF64</f>
        <v>54163</v>
      </c>
      <c r="C64" s="97">
        <f>[1]BYDEPT!AG64</f>
        <v>52630</v>
      </c>
      <c r="D64" s="97">
        <f>[1]BYDEPT!AH64</f>
        <v>0</v>
      </c>
      <c r="E64" s="97">
        <f>[1]BYDEPT!AI64</f>
        <v>22382</v>
      </c>
      <c r="F64" s="136">
        <f t="shared" si="24"/>
        <v>129175</v>
      </c>
      <c r="G64" s="406">
        <f>[1]BYDEPT!AZ64</f>
        <v>49174</v>
      </c>
      <c r="H64" s="97">
        <f>[1]BYDEPT!BA64</f>
        <v>47630</v>
      </c>
      <c r="I64" s="97">
        <f>[1]BYDEPT!BB64</f>
        <v>0</v>
      </c>
      <c r="J64" s="97">
        <f>[1]BYDEPT!BC64</f>
        <v>22382</v>
      </c>
      <c r="K64" s="136">
        <f t="shared" si="23"/>
        <v>119186</v>
      </c>
      <c r="L64" s="408">
        <f t="shared" si="25"/>
        <v>4989</v>
      </c>
      <c r="M64" s="97">
        <f t="shared" si="25"/>
        <v>5000</v>
      </c>
      <c r="N64" s="97">
        <f t="shared" si="25"/>
        <v>0</v>
      </c>
      <c r="O64" s="97">
        <f t="shared" si="25"/>
        <v>0</v>
      </c>
      <c r="P64" s="191">
        <f t="shared" si="26"/>
        <v>9989</v>
      </c>
      <c r="Q64" s="116" t="s">
        <v>103</v>
      </c>
      <c r="X64" s="5">
        <f t="shared" si="27"/>
        <v>49174</v>
      </c>
      <c r="Y64" s="5">
        <f t="shared" si="27"/>
        <v>47630</v>
      </c>
      <c r="Z64" s="5">
        <f t="shared" si="27"/>
        <v>0</v>
      </c>
      <c r="AA64" s="5">
        <f t="shared" si="27"/>
        <v>22382</v>
      </c>
      <c r="AB64" s="5">
        <f t="shared" si="27"/>
        <v>119186</v>
      </c>
    </row>
    <row r="65" spans="1:28" ht="14.1" customHeight="1">
      <c r="A65" s="409" t="s">
        <v>103</v>
      </c>
      <c r="B65" s="406">
        <f>[1]BYDEPT!AF65</f>
        <v>71752</v>
      </c>
      <c r="C65" s="97">
        <f>[1]BYDEPT!AG65</f>
        <v>61622</v>
      </c>
      <c r="D65" s="97">
        <f>[1]BYDEPT!AH65</f>
        <v>0</v>
      </c>
      <c r="E65" s="97">
        <f>[1]BYDEPT!AI65</f>
        <v>15917</v>
      </c>
      <c r="F65" s="136">
        <f t="shared" si="24"/>
        <v>149291</v>
      </c>
      <c r="G65" s="406">
        <f>[1]BYDEPT!AZ65</f>
        <v>71026</v>
      </c>
      <c r="H65" s="97">
        <f>[1]BYDEPT!BA65</f>
        <v>41622</v>
      </c>
      <c r="I65" s="97">
        <f>[1]BYDEPT!BB65</f>
        <v>0</v>
      </c>
      <c r="J65" s="97">
        <f>[1]BYDEPT!BC65</f>
        <v>15917</v>
      </c>
      <c r="K65" s="136">
        <f t="shared" si="23"/>
        <v>128565</v>
      </c>
      <c r="L65" s="408">
        <f t="shared" si="25"/>
        <v>726</v>
      </c>
      <c r="M65" s="97">
        <f t="shared" si="25"/>
        <v>20000</v>
      </c>
      <c r="N65" s="97">
        <f t="shared" si="25"/>
        <v>0</v>
      </c>
      <c r="O65" s="97">
        <f t="shared" si="25"/>
        <v>0</v>
      </c>
      <c r="P65" s="191">
        <f t="shared" si="26"/>
        <v>20726</v>
      </c>
      <c r="Q65" s="116" t="s">
        <v>104</v>
      </c>
      <c r="X65" s="5">
        <f t="shared" si="27"/>
        <v>71026</v>
      </c>
      <c r="Y65" s="5">
        <f t="shared" si="27"/>
        <v>41622</v>
      </c>
      <c r="Z65" s="5">
        <f t="shared" si="27"/>
        <v>0</v>
      </c>
      <c r="AA65" s="5">
        <f t="shared" si="27"/>
        <v>15917</v>
      </c>
      <c r="AB65" s="5">
        <f t="shared" si="27"/>
        <v>128565</v>
      </c>
    </row>
    <row r="66" spans="1:28" ht="14.1" customHeight="1">
      <c r="A66" s="409" t="s">
        <v>104</v>
      </c>
      <c r="B66" s="406">
        <f>[1]BYDEPT!AF66</f>
        <v>63971</v>
      </c>
      <c r="C66" s="97">
        <f>[1]BYDEPT!AG66</f>
        <v>76526</v>
      </c>
      <c r="D66" s="97">
        <f>[1]BYDEPT!AH66</f>
        <v>0</v>
      </c>
      <c r="E66" s="97">
        <f>[1]BYDEPT!AI66</f>
        <v>10260</v>
      </c>
      <c r="F66" s="136">
        <f t="shared" si="24"/>
        <v>150757</v>
      </c>
      <c r="G66" s="406">
        <f>[1]BYDEPT!AZ66</f>
        <v>63971</v>
      </c>
      <c r="H66" s="97">
        <f>[1]BYDEPT!BA66</f>
        <v>76526</v>
      </c>
      <c r="I66" s="97">
        <f>[1]BYDEPT!BB66</f>
        <v>0</v>
      </c>
      <c r="J66" s="97">
        <f>[1]BYDEPT!BC66</f>
        <v>10260</v>
      </c>
      <c r="K66" s="136">
        <f t="shared" si="23"/>
        <v>150757</v>
      </c>
      <c r="L66" s="408">
        <f t="shared" si="25"/>
        <v>0</v>
      </c>
      <c r="M66" s="97">
        <f t="shared" si="25"/>
        <v>0</v>
      </c>
      <c r="N66" s="97">
        <f t="shared" si="25"/>
        <v>0</v>
      </c>
      <c r="O66" s="97">
        <f t="shared" si="25"/>
        <v>0</v>
      </c>
      <c r="P66" s="191">
        <f t="shared" si="26"/>
        <v>0</v>
      </c>
      <c r="Q66" s="116" t="s">
        <v>105</v>
      </c>
      <c r="X66" s="5">
        <f t="shared" si="27"/>
        <v>63971</v>
      </c>
      <c r="Y66" s="5">
        <f t="shared" si="27"/>
        <v>76526</v>
      </c>
      <c r="Z66" s="5">
        <f t="shared" si="27"/>
        <v>0</v>
      </c>
      <c r="AA66" s="5">
        <f t="shared" si="27"/>
        <v>10260</v>
      </c>
      <c r="AB66" s="5">
        <f t="shared" si="27"/>
        <v>150757</v>
      </c>
    </row>
    <row r="67" spans="1:28" ht="14.1" customHeight="1">
      <c r="A67" s="409" t="s">
        <v>105</v>
      </c>
      <c r="B67" s="406">
        <f>[1]BYDEPT!AF67</f>
        <v>251473</v>
      </c>
      <c r="C67" s="97">
        <f>[1]BYDEPT!AG67</f>
        <v>0</v>
      </c>
      <c r="D67" s="97">
        <f>[1]BYDEPT!AH67</f>
        <v>0</v>
      </c>
      <c r="E67" s="97">
        <f>[1]BYDEPT!AI67</f>
        <v>0</v>
      </c>
      <c r="F67" s="136">
        <f t="shared" si="24"/>
        <v>251473</v>
      </c>
      <c r="G67" s="406">
        <f>[1]BYDEPT!AZ67</f>
        <v>239202</v>
      </c>
      <c r="H67" s="97">
        <f>[1]BYDEPT!BA67</f>
        <v>0</v>
      </c>
      <c r="I67" s="97">
        <f>[1]BYDEPT!BB67</f>
        <v>0</v>
      </c>
      <c r="J67" s="97">
        <f>[1]BYDEPT!BC67</f>
        <v>0</v>
      </c>
      <c r="K67" s="136">
        <f t="shared" si="23"/>
        <v>239202</v>
      </c>
      <c r="L67" s="408">
        <f t="shared" si="25"/>
        <v>12271</v>
      </c>
      <c r="M67" s="97">
        <f t="shared" si="25"/>
        <v>0</v>
      </c>
      <c r="N67" s="97">
        <f t="shared" si="25"/>
        <v>0</v>
      </c>
      <c r="O67" s="97">
        <f t="shared" si="25"/>
        <v>0</v>
      </c>
      <c r="P67" s="191">
        <f t="shared" si="26"/>
        <v>12271</v>
      </c>
      <c r="Q67" s="116" t="s">
        <v>106</v>
      </c>
      <c r="X67" s="5">
        <f t="shared" si="27"/>
        <v>239202</v>
      </c>
      <c r="Y67" s="5">
        <f t="shared" si="27"/>
        <v>0</v>
      </c>
      <c r="Z67" s="5">
        <f t="shared" si="27"/>
        <v>0</v>
      </c>
      <c r="AA67" s="5">
        <f t="shared" si="27"/>
        <v>0</v>
      </c>
      <c r="AB67" s="5">
        <f t="shared" si="27"/>
        <v>239202</v>
      </c>
    </row>
    <row r="68" spans="1:28" ht="14.1" customHeight="1">
      <c r="A68" s="409" t="s">
        <v>106</v>
      </c>
      <c r="B68" s="406">
        <f>[1]BYDEPT!AF68</f>
        <v>53538</v>
      </c>
      <c r="C68" s="97">
        <f>[1]BYDEPT!AG68</f>
        <v>98214</v>
      </c>
      <c r="D68" s="97">
        <f>[1]BYDEPT!AH68</f>
        <v>0</v>
      </c>
      <c r="E68" s="97">
        <f>[1]BYDEPT!AI68</f>
        <v>13130</v>
      </c>
      <c r="F68" s="136">
        <f t="shared" si="24"/>
        <v>164882</v>
      </c>
      <c r="G68" s="406">
        <f>[1]BYDEPT!AZ68</f>
        <v>53538</v>
      </c>
      <c r="H68" s="97">
        <f>[1]BYDEPT!BA68</f>
        <v>87264</v>
      </c>
      <c r="I68" s="97">
        <f>[1]BYDEPT!BB68</f>
        <v>0</v>
      </c>
      <c r="J68" s="97">
        <f>[1]BYDEPT!BC68</f>
        <v>8130</v>
      </c>
      <c r="K68" s="136">
        <f t="shared" si="23"/>
        <v>148932</v>
      </c>
      <c r="L68" s="408">
        <f t="shared" si="25"/>
        <v>0</v>
      </c>
      <c r="M68" s="97">
        <f t="shared" si="25"/>
        <v>10950</v>
      </c>
      <c r="N68" s="97">
        <f t="shared" si="25"/>
        <v>0</v>
      </c>
      <c r="O68" s="97">
        <f t="shared" si="25"/>
        <v>5000</v>
      </c>
      <c r="P68" s="191">
        <f t="shared" si="26"/>
        <v>15950</v>
      </c>
      <c r="Q68" s="116" t="s">
        <v>107</v>
      </c>
      <c r="X68" s="5">
        <f t="shared" si="27"/>
        <v>53538</v>
      </c>
      <c r="Y68" s="5">
        <f t="shared" si="27"/>
        <v>87264</v>
      </c>
      <c r="Z68" s="5">
        <f t="shared" si="27"/>
        <v>0</v>
      </c>
      <c r="AA68" s="5">
        <f t="shared" si="27"/>
        <v>8130</v>
      </c>
      <c r="AB68" s="5">
        <f t="shared" si="27"/>
        <v>148932</v>
      </c>
    </row>
    <row r="69" spans="1:28" ht="14.1" customHeight="1">
      <c r="A69" s="409" t="s">
        <v>107</v>
      </c>
      <c r="B69" s="406">
        <f>[1]BYDEPT!AF69</f>
        <v>61881</v>
      </c>
      <c r="C69" s="97">
        <f>[1]BYDEPT!AG69</f>
        <v>95373</v>
      </c>
      <c r="D69" s="97">
        <f>[1]BYDEPT!AH69</f>
        <v>0</v>
      </c>
      <c r="E69" s="97">
        <f>[1]BYDEPT!AI69</f>
        <v>16283</v>
      </c>
      <c r="F69" s="136">
        <f t="shared" si="24"/>
        <v>173537</v>
      </c>
      <c r="G69" s="406">
        <f>[1]BYDEPT!AZ69</f>
        <v>61881</v>
      </c>
      <c r="H69" s="97">
        <f>[1]BYDEPT!BA69</f>
        <v>95373</v>
      </c>
      <c r="I69" s="97">
        <f>[1]BYDEPT!BB69</f>
        <v>0</v>
      </c>
      <c r="J69" s="97">
        <f>[1]BYDEPT!BC69</f>
        <v>12383</v>
      </c>
      <c r="K69" s="136">
        <f t="shared" si="23"/>
        <v>169637</v>
      </c>
      <c r="L69" s="408">
        <f t="shared" si="25"/>
        <v>0</v>
      </c>
      <c r="M69" s="97">
        <f t="shared" si="25"/>
        <v>0</v>
      </c>
      <c r="N69" s="97">
        <f t="shared" si="25"/>
        <v>0</v>
      </c>
      <c r="O69" s="97">
        <f t="shared" si="25"/>
        <v>3900</v>
      </c>
      <c r="P69" s="191">
        <f t="shared" si="26"/>
        <v>3900</v>
      </c>
      <c r="Q69" s="116" t="s">
        <v>108</v>
      </c>
      <c r="X69" s="5">
        <f t="shared" si="27"/>
        <v>61881</v>
      </c>
      <c r="Y69" s="5">
        <f t="shared" si="27"/>
        <v>95373</v>
      </c>
      <c r="Z69" s="5">
        <f t="shared" si="27"/>
        <v>0</v>
      </c>
      <c r="AA69" s="5">
        <f t="shared" si="27"/>
        <v>12383</v>
      </c>
      <c r="AB69" s="5">
        <f t="shared" si="27"/>
        <v>169637</v>
      </c>
    </row>
    <row r="70" spans="1:28" ht="14.1" customHeight="1">
      <c r="A70" s="409" t="s">
        <v>108</v>
      </c>
      <c r="B70" s="406">
        <f>[1]BYDEPT!AF70</f>
        <v>28732</v>
      </c>
      <c r="C70" s="97">
        <f>[1]BYDEPT!AG70</f>
        <v>0</v>
      </c>
      <c r="D70" s="97">
        <f>[1]BYDEPT!AH70</f>
        <v>0</v>
      </c>
      <c r="E70" s="97">
        <f>[1]BYDEPT!AI70</f>
        <v>10000</v>
      </c>
      <c r="F70" s="136">
        <f t="shared" si="24"/>
        <v>38732</v>
      </c>
      <c r="G70" s="406">
        <f>[1]BYDEPT!AZ70</f>
        <v>28732</v>
      </c>
      <c r="H70" s="97">
        <f>[1]BYDEPT!BA70</f>
        <v>0</v>
      </c>
      <c r="I70" s="97">
        <f>[1]BYDEPT!BB70</f>
        <v>0</v>
      </c>
      <c r="J70" s="97">
        <f>[1]BYDEPT!BC70</f>
        <v>0</v>
      </c>
      <c r="K70" s="136">
        <f t="shared" si="23"/>
        <v>28732</v>
      </c>
      <c r="L70" s="408">
        <f t="shared" si="25"/>
        <v>0</v>
      </c>
      <c r="M70" s="97">
        <f t="shared" si="25"/>
        <v>0</v>
      </c>
      <c r="N70" s="97">
        <f t="shared" si="25"/>
        <v>0</v>
      </c>
      <c r="O70" s="97">
        <f t="shared" si="25"/>
        <v>10000</v>
      </c>
      <c r="P70" s="191">
        <f t="shared" si="26"/>
        <v>10000</v>
      </c>
      <c r="Q70" s="116" t="s">
        <v>109</v>
      </c>
      <c r="X70" s="5">
        <f t="shared" si="27"/>
        <v>28732</v>
      </c>
      <c r="Y70" s="5">
        <f t="shared" si="27"/>
        <v>0</v>
      </c>
      <c r="Z70" s="5">
        <f t="shared" si="27"/>
        <v>0</v>
      </c>
      <c r="AA70" s="5">
        <f t="shared" si="27"/>
        <v>0</v>
      </c>
      <c r="AB70" s="5">
        <f t="shared" si="27"/>
        <v>28732</v>
      </c>
    </row>
    <row r="71" spans="1:28" ht="14.1" customHeight="1">
      <c r="A71" s="409" t="s">
        <v>109</v>
      </c>
      <c r="B71" s="406">
        <f>[1]BYDEPT!AF71</f>
        <v>59253</v>
      </c>
      <c r="C71" s="97">
        <f>[1]BYDEPT!AG71</f>
        <v>160705</v>
      </c>
      <c r="D71" s="97">
        <f>[1]BYDEPT!AH71</f>
        <v>0</v>
      </c>
      <c r="E71" s="97">
        <f>[1]BYDEPT!AI71</f>
        <v>3719</v>
      </c>
      <c r="F71" s="136">
        <f t="shared" si="24"/>
        <v>223677</v>
      </c>
      <c r="G71" s="406">
        <f>[1]BYDEPT!AZ71</f>
        <v>59253</v>
      </c>
      <c r="H71" s="97">
        <f>[1]BYDEPT!BA71</f>
        <v>160705</v>
      </c>
      <c r="I71" s="97">
        <f>[1]BYDEPT!BB71</f>
        <v>0</v>
      </c>
      <c r="J71" s="97">
        <f>[1]BYDEPT!BC71</f>
        <v>3719</v>
      </c>
      <c r="K71" s="136">
        <f t="shared" si="23"/>
        <v>223677</v>
      </c>
      <c r="L71" s="408">
        <f t="shared" si="25"/>
        <v>0</v>
      </c>
      <c r="M71" s="97">
        <f t="shared" si="25"/>
        <v>0</v>
      </c>
      <c r="N71" s="97">
        <f t="shared" si="25"/>
        <v>0</v>
      </c>
      <c r="O71" s="97">
        <f t="shared" si="25"/>
        <v>0</v>
      </c>
      <c r="P71" s="191">
        <f t="shared" si="26"/>
        <v>0</v>
      </c>
      <c r="Q71" s="116" t="s">
        <v>110</v>
      </c>
      <c r="X71" s="5">
        <f t="shared" si="27"/>
        <v>59253</v>
      </c>
      <c r="Y71" s="5">
        <f t="shared" si="27"/>
        <v>160705</v>
      </c>
      <c r="Z71" s="5">
        <f t="shared" si="27"/>
        <v>0</v>
      </c>
      <c r="AA71" s="5">
        <f t="shared" si="27"/>
        <v>3719</v>
      </c>
      <c r="AB71" s="5">
        <f t="shared" si="27"/>
        <v>223677</v>
      </c>
    </row>
    <row r="72" spans="1:28" ht="14.1" customHeight="1">
      <c r="A72" s="409" t="s">
        <v>110</v>
      </c>
      <c r="B72" s="203">
        <f t="shared" ref="B72:P72" si="28">SUM(B73:B76)</f>
        <v>207101</v>
      </c>
      <c r="C72" s="410">
        <f t="shared" si="28"/>
        <v>466208</v>
      </c>
      <c r="D72" s="410">
        <f t="shared" si="28"/>
        <v>0</v>
      </c>
      <c r="E72" s="410">
        <f t="shared" si="28"/>
        <v>857602</v>
      </c>
      <c r="F72" s="141">
        <f t="shared" si="28"/>
        <v>1530911</v>
      </c>
      <c r="G72" s="203">
        <f t="shared" si="28"/>
        <v>202499</v>
      </c>
      <c r="H72" s="410">
        <f t="shared" si="28"/>
        <v>254843</v>
      </c>
      <c r="I72" s="410">
        <f t="shared" si="28"/>
        <v>0</v>
      </c>
      <c r="J72" s="410">
        <f t="shared" si="28"/>
        <v>728302</v>
      </c>
      <c r="K72" s="141">
        <f t="shared" si="28"/>
        <v>1185644</v>
      </c>
      <c r="L72" s="411">
        <f t="shared" si="28"/>
        <v>4602</v>
      </c>
      <c r="M72" s="410">
        <f t="shared" si="28"/>
        <v>211365</v>
      </c>
      <c r="N72" s="410">
        <f t="shared" si="28"/>
        <v>0</v>
      </c>
      <c r="O72" s="410">
        <f t="shared" si="28"/>
        <v>129300</v>
      </c>
      <c r="P72" s="204">
        <f t="shared" si="28"/>
        <v>345267</v>
      </c>
      <c r="Q72" s="116" t="s">
        <v>111</v>
      </c>
      <c r="R72" s="5">
        <v>164934</v>
      </c>
      <c r="S72" s="5">
        <v>442209</v>
      </c>
      <c r="T72" s="5">
        <v>0</v>
      </c>
      <c r="U72" s="5">
        <v>894220</v>
      </c>
      <c r="V72" s="5">
        <v>1501363</v>
      </c>
      <c r="X72" s="5">
        <f t="shared" si="27"/>
        <v>37565</v>
      </c>
      <c r="Y72" s="5">
        <f t="shared" si="27"/>
        <v>-187366</v>
      </c>
      <c r="Z72" s="5">
        <f t="shared" si="27"/>
        <v>0</v>
      </c>
      <c r="AA72" s="5">
        <f t="shared" si="27"/>
        <v>-165918</v>
      </c>
      <c r="AB72" s="5">
        <f t="shared" si="27"/>
        <v>-315719</v>
      </c>
    </row>
    <row r="73" spans="1:28" ht="14.1" customHeight="1">
      <c r="A73" s="409" t="s">
        <v>111</v>
      </c>
      <c r="B73" s="406">
        <f>[1]BYDEPT!AF73</f>
        <v>21960</v>
      </c>
      <c r="C73" s="97">
        <f>[1]BYDEPT!AG73</f>
        <v>208500</v>
      </c>
      <c r="D73" s="97">
        <f>[1]BYDEPT!AH73</f>
        <v>0</v>
      </c>
      <c r="E73" s="97">
        <f>[1]BYDEPT!AI73</f>
        <v>0</v>
      </c>
      <c r="F73" s="136">
        <f t="shared" ref="F73:F92" si="29">SUM(B73:E73)</f>
        <v>230460</v>
      </c>
      <c r="G73" s="406">
        <f>[1]BYDEPT!AZ73</f>
        <v>21960</v>
      </c>
      <c r="H73" s="97">
        <f>[1]BYDEPT!BA73</f>
        <v>0</v>
      </c>
      <c r="I73" s="97">
        <f>[1]BYDEPT!BB73</f>
        <v>0</v>
      </c>
      <c r="J73" s="97">
        <f>[1]BYDEPT!BC73</f>
        <v>0</v>
      </c>
      <c r="K73" s="136">
        <f t="shared" ref="K73:K92" si="30">SUM(G73:J73)</f>
        <v>21960</v>
      </c>
      <c r="L73" s="408">
        <f t="shared" ref="L73:O92" si="31">B73-G73</f>
        <v>0</v>
      </c>
      <c r="M73" s="97">
        <f t="shared" si="31"/>
        <v>208500</v>
      </c>
      <c r="N73" s="97">
        <f t="shared" si="31"/>
        <v>0</v>
      </c>
      <c r="O73" s="97">
        <f t="shared" si="31"/>
        <v>0</v>
      </c>
      <c r="P73" s="191">
        <f t="shared" ref="P73:P92" si="32">SUM(L73:O73)</f>
        <v>208500</v>
      </c>
      <c r="Q73" s="116" t="s">
        <v>112</v>
      </c>
      <c r="R73" s="5">
        <v>16787</v>
      </c>
      <c r="S73" s="5">
        <v>163051</v>
      </c>
      <c r="T73" s="5">
        <v>0</v>
      </c>
      <c r="U73" s="5">
        <v>0</v>
      </c>
      <c r="V73" s="5">
        <v>179838</v>
      </c>
      <c r="X73" s="5">
        <f t="shared" si="27"/>
        <v>5173</v>
      </c>
      <c r="Y73" s="5">
        <f t="shared" si="27"/>
        <v>-163051</v>
      </c>
      <c r="Z73" s="5">
        <f t="shared" si="27"/>
        <v>0</v>
      </c>
      <c r="AA73" s="5">
        <f t="shared" si="27"/>
        <v>0</v>
      </c>
      <c r="AB73" s="5">
        <f t="shared" si="27"/>
        <v>-157878</v>
      </c>
    </row>
    <row r="74" spans="1:28" ht="14.1" customHeight="1">
      <c r="A74" s="409" t="s">
        <v>112</v>
      </c>
      <c r="B74" s="406">
        <f>[1]BYDEPT!AF74</f>
        <v>66713</v>
      </c>
      <c r="C74" s="97">
        <f>[1]BYDEPT!AG74</f>
        <v>94322</v>
      </c>
      <c r="D74" s="97">
        <f>[1]BYDEPT!AH74</f>
        <v>0</v>
      </c>
      <c r="E74" s="97">
        <f>[1]BYDEPT!AI74</f>
        <v>373850</v>
      </c>
      <c r="F74" s="136">
        <f t="shared" si="29"/>
        <v>534885</v>
      </c>
      <c r="G74" s="406">
        <f>[1]BYDEPT!AZ74</f>
        <v>66393</v>
      </c>
      <c r="H74" s="97">
        <f>[1]BYDEPT!BA74</f>
        <v>93062</v>
      </c>
      <c r="I74" s="97">
        <f>[1]BYDEPT!BB74</f>
        <v>0</v>
      </c>
      <c r="J74" s="97">
        <f>[1]BYDEPT!BC74</f>
        <v>244550</v>
      </c>
      <c r="K74" s="136">
        <f t="shared" si="30"/>
        <v>404005</v>
      </c>
      <c r="L74" s="408">
        <f t="shared" si="31"/>
        <v>320</v>
      </c>
      <c r="M74" s="97">
        <f t="shared" si="31"/>
        <v>1260</v>
      </c>
      <c r="N74" s="97">
        <f t="shared" si="31"/>
        <v>0</v>
      </c>
      <c r="O74" s="97">
        <f t="shared" si="31"/>
        <v>129300</v>
      </c>
      <c r="P74" s="191">
        <f t="shared" si="32"/>
        <v>130880</v>
      </c>
      <c r="Q74" s="116" t="s">
        <v>113</v>
      </c>
      <c r="R74" s="5">
        <v>50449</v>
      </c>
      <c r="S74" s="5">
        <v>105866</v>
      </c>
      <c r="T74" s="5">
        <v>0</v>
      </c>
      <c r="U74" s="5">
        <v>773885</v>
      </c>
      <c r="V74" s="5">
        <v>930200</v>
      </c>
      <c r="X74" s="5">
        <f t="shared" si="27"/>
        <v>15944</v>
      </c>
      <c r="Y74" s="5">
        <f t="shared" si="27"/>
        <v>-12804</v>
      </c>
      <c r="Z74" s="5">
        <f t="shared" si="27"/>
        <v>0</v>
      </c>
      <c r="AA74" s="5">
        <f t="shared" si="27"/>
        <v>-529335</v>
      </c>
      <c r="AB74" s="5">
        <f t="shared" si="27"/>
        <v>-526195</v>
      </c>
    </row>
    <row r="75" spans="1:28" ht="15" customHeight="1">
      <c r="A75" s="409" t="s">
        <v>113</v>
      </c>
      <c r="B75" s="406">
        <f>[1]BYDEPT!AF75</f>
        <v>63113</v>
      </c>
      <c r="C75" s="97">
        <f>[1]BYDEPT!AG75</f>
        <v>96951</v>
      </c>
      <c r="D75" s="97">
        <f>[1]BYDEPT!AH75</f>
        <v>0</v>
      </c>
      <c r="E75" s="97">
        <f>[1]BYDEPT!AI75</f>
        <v>170552</v>
      </c>
      <c r="F75" s="136">
        <f t="shared" si="29"/>
        <v>330616</v>
      </c>
      <c r="G75" s="406">
        <f>[1]BYDEPT!AZ75</f>
        <v>62092</v>
      </c>
      <c r="H75" s="97">
        <f>[1]BYDEPT!BA75</f>
        <v>96951</v>
      </c>
      <c r="I75" s="97">
        <f>[1]BYDEPT!BB75</f>
        <v>0</v>
      </c>
      <c r="J75" s="97">
        <f>[1]BYDEPT!BC75</f>
        <v>170552</v>
      </c>
      <c r="K75" s="136">
        <f t="shared" si="30"/>
        <v>329595</v>
      </c>
      <c r="L75" s="408">
        <f t="shared" si="31"/>
        <v>1021</v>
      </c>
      <c r="M75" s="97">
        <f t="shared" si="31"/>
        <v>0</v>
      </c>
      <c r="N75" s="97">
        <f t="shared" si="31"/>
        <v>0</v>
      </c>
      <c r="O75" s="97">
        <f t="shared" si="31"/>
        <v>0</v>
      </c>
      <c r="P75" s="191">
        <f t="shared" si="32"/>
        <v>1021</v>
      </c>
      <c r="Q75" s="116" t="s">
        <v>114</v>
      </c>
      <c r="R75" s="5">
        <v>55544</v>
      </c>
      <c r="S75" s="5">
        <v>98264</v>
      </c>
      <c r="T75" s="5">
        <v>0</v>
      </c>
      <c r="U75" s="5">
        <v>113055</v>
      </c>
      <c r="V75" s="5">
        <v>266863</v>
      </c>
      <c r="X75" s="5">
        <f t="shared" si="27"/>
        <v>6548</v>
      </c>
      <c r="Y75" s="5">
        <f t="shared" si="27"/>
        <v>-1313</v>
      </c>
      <c r="Z75" s="5">
        <f t="shared" si="27"/>
        <v>0</v>
      </c>
      <c r="AA75" s="5">
        <f t="shared" si="27"/>
        <v>57497</v>
      </c>
      <c r="AB75" s="5">
        <f t="shared" si="27"/>
        <v>62732</v>
      </c>
    </row>
    <row r="76" spans="1:28" ht="15" customHeight="1">
      <c r="A76" s="409" t="s">
        <v>114</v>
      </c>
      <c r="B76" s="406">
        <f>[1]BYDEPT!AF76</f>
        <v>55315</v>
      </c>
      <c r="C76" s="97">
        <f>[1]BYDEPT!AG76</f>
        <v>66435</v>
      </c>
      <c r="D76" s="97">
        <f>[1]BYDEPT!AH76</f>
        <v>0</v>
      </c>
      <c r="E76" s="97">
        <f>[1]BYDEPT!AI76</f>
        <v>313200</v>
      </c>
      <c r="F76" s="136">
        <f t="shared" si="29"/>
        <v>434950</v>
      </c>
      <c r="G76" s="406">
        <f>[1]BYDEPT!AZ76</f>
        <v>52054</v>
      </c>
      <c r="H76" s="97">
        <f>[1]BYDEPT!BA76</f>
        <v>64830</v>
      </c>
      <c r="I76" s="97">
        <f>[1]BYDEPT!BB76</f>
        <v>0</v>
      </c>
      <c r="J76" s="97">
        <f>[1]BYDEPT!BC76</f>
        <v>313200</v>
      </c>
      <c r="K76" s="136">
        <f t="shared" si="30"/>
        <v>430084</v>
      </c>
      <c r="L76" s="408">
        <f t="shared" si="31"/>
        <v>3261</v>
      </c>
      <c r="M76" s="97">
        <f t="shared" si="31"/>
        <v>1605</v>
      </c>
      <c r="N76" s="97">
        <f t="shared" si="31"/>
        <v>0</v>
      </c>
      <c r="O76" s="97">
        <f t="shared" si="31"/>
        <v>0</v>
      </c>
      <c r="P76" s="191">
        <f t="shared" si="32"/>
        <v>4866</v>
      </c>
      <c r="Q76" s="116" t="s">
        <v>115</v>
      </c>
      <c r="R76" s="5">
        <v>42154</v>
      </c>
      <c r="S76" s="5">
        <v>75028</v>
      </c>
      <c r="T76" s="5">
        <v>0</v>
      </c>
      <c r="U76" s="5">
        <v>7280</v>
      </c>
      <c r="V76" s="5">
        <v>124462</v>
      </c>
      <c r="X76" s="5">
        <f t="shared" si="27"/>
        <v>9900</v>
      </c>
      <c r="Y76" s="5">
        <f t="shared" si="27"/>
        <v>-10198</v>
      </c>
      <c r="Z76" s="5">
        <f t="shared" si="27"/>
        <v>0</v>
      </c>
      <c r="AA76" s="5">
        <f t="shared" si="27"/>
        <v>305920</v>
      </c>
      <c r="AB76" s="5">
        <f t="shared" si="27"/>
        <v>305622</v>
      </c>
    </row>
    <row r="77" spans="1:28" ht="15" customHeight="1">
      <c r="A77" s="409" t="s">
        <v>115</v>
      </c>
      <c r="B77" s="406">
        <f>[1]BYDEPT!AF77</f>
        <v>617509</v>
      </c>
      <c r="C77" s="97">
        <f>[1]BYDEPT!AG77</f>
        <v>342724</v>
      </c>
      <c r="D77" s="97">
        <f>[1]BYDEPT!AH77</f>
        <v>0</v>
      </c>
      <c r="E77" s="97">
        <f>[1]BYDEPT!AI77</f>
        <v>8202</v>
      </c>
      <c r="F77" s="136">
        <f t="shared" si="29"/>
        <v>968435</v>
      </c>
      <c r="G77" s="406">
        <f>[1]BYDEPT!AZ77</f>
        <v>614876</v>
      </c>
      <c r="H77" s="97">
        <f>[1]BYDEPT!BA77</f>
        <v>342724</v>
      </c>
      <c r="I77" s="97">
        <f>[1]BYDEPT!BB77</f>
        <v>0</v>
      </c>
      <c r="J77" s="97">
        <f>[1]BYDEPT!BC77</f>
        <v>8202</v>
      </c>
      <c r="K77" s="136">
        <f t="shared" si="30"/>
        <v>965802</v>
      </c>
      <c r="L77" s="408">
        <f t="shared" si="31"/>
        <v>2633</v>
      </c>
      <c r="M77" s="97">
        <f t="shared" si="31"/>
        <v>0</v>
      </c>
      <c r="N77" s="97">
        <f t="shared" si="31"/>
        <v>0</v>
      </c>
      <c r="O77" s="97">
        <f t="shared" si="31"/>
        <v>0</v>
      </c>
      <c r="P77" s="191">
        <f t="shared" si="32"/>
        <v>2633</v>
      </c>
      <c r="Q77" s="116" t="s">
        <v>345</v>
      </c>
      <c r="X77" s="5">
        <f t="shared" si="27"/>
        <v>614876</v>
      </c>
      <c r="Y77" s="5">
        <f t="shared" si="27"/>
        <v>342724</v>
      </c>
      <c r="Z77" s="5">
        <f t="shared" si="27"/>
        <v>0</v>
      </c>
      <c r="AA77" s="5">
        <f t="shared" si="27"/>
        <v>8202</v>
      </c>
      <c r="AB77" s="5">
        <f t="shared" si="27"/>
        <v>965802</v>
      </c>
    </row>
    <row r="78" spans="1:28" ht="15" customHeight="1">
      <c r="A78" s="409" t="s">
        <v>116</v>
      </c>
      <c r="B78" s="406">
        <f>[1]BYDEPT!AF78</f>
        <v>451120</v>
      </c>
      <c r="C78" s="97">
        <f>[1]BYDEPT!AG78</f>
        <v>84045</v>
      </c>
      <c r="D78" s="97">
        <f>[1]BYDEPT!AH78</f>
        <v>0</v>
      </c>
      <c r="E78" s="97">
        <f>[1]BYDEPT!AI78</f>
        <v>0</v>
      </c>
      <c r="F78" s="136">
        <f t="shared" si="29"/>
        <v>535165</v>
      </c>
      <c r="G78" s="406">
        <f>[1]BYDEPT!AZ78</f>
        <v>426155</v>
      </c>
      <c r="H78" s="97">
        <f>[1]BYDEPT!BA78</f>
        <v>84045</v>
      </c>
      <c r="I78" s="97">
        <f>[1]BYDEPT!BB78</f>
        <v>0</v>
      </c>
      <c r="J78" s="97">
        <f>[1]BYDEPT!BC78</f>
        <v>0</v>
      </c>
      <c r="K78" s="136">
        <f t="shared" si="30"/>
        <v>510200</v>
      </c>
      <c r="L78" s="408">
        <f t="shared" si="31"/>
        <v>24965</v>
      </c>
      <c r="M78" s="97">
        <f t="shared" si="31"/>
        <v>0</v>
      </c>
      <c r="N78" s="97">
        <f t="shared" si="31"/>
        <v>0</v>
      </c>
      <c r="O78" s="97">
        <f t="shared" si="31"/>
        <v>0</v>
      </c>
      <c r="P78" s="191">
        <f t="shared" si="32"/>
        <v>24965</v>
      </c>
      <c r="Q78" s="116" t="s">
        <v>117</v>
      </c>
      <c r="X78" s="5">
        <f t="shared" si="27"/>
        <v>426155</v>
      </c>
      <c r="Y78" s="5">
        <f t="shared" si="27"/>
        <v>84045</v>
      </c>
      <c r="Z78" s="5">
        <f t="shared" si="27"/>
        <v>0</v>
      </c>
      <c r="AA78" s="5">
        <f t="shared" si="27"/>
        <v>0</v>
      </c>
      <c r="AB78" s="5">
        <f t="shared" si="27"/>
        <v>510200</v>
      </c>
    </row>
    <row r="79" spans="1:28" ht="15" customHeight="1">
      <c r="A79" s="409" t="s">
        <v>117</v>
      </c>
      <c r="B79" s="406">
        <f>[1]BYDEPT!AF79</f>
        <v>528916</v>
      </c>
      <c r="C79" s="97">
        <f>[1]BYDEPT!AG79</f>
        <v>307926</v>
      </c>
      <c r="D79" s="97">
        <f>[1]BYDEPT!AH79</f>
        <v>0</v>
      </c>
      <c r="E79" s="97">
        <f>[1]BYDEPT!AI79</f>
        <v>31588</v>
      </c>
      <c r="F79" s="136">
        <f t="shared" si="29"/>
        <v>868430</v>
      </c>
      <c r="G79" s="406">
        <f>[1]BYDEPT!AZ79</f>
        <v>524013</v>
      </c>
      <c r="H79" s="97">
        <f>[1]BYDEPT!BA79</f>
        <v>307926</v>
      </c>
      <c r="I79" s="97">
        <f>[1]BYDEPT!BB79</f>
        <v>0</v>
      </c>
      <c r="J79" s="97">
        <f>[1]BYDEPT!BC79</f>
        <v>31588</v>
      </c>
      <c r="K79" s="136">
        <f t="shared" si="30"/>
        <v>863527</v>
      </c>
      <c r="L79" s="408">
        <f t="shared" si="31"/>
        <v>4903</v>
      </c>
      <c r="M79" s="97">
        <f t="shared" si="31"/>
        <v>0</v>
      </c>
      <c r="N79" s="97">
        <f t="shared" si="31"/>
        <v>0</v>
      </c>
      <c r="O79" s="97">
        <f t="shared" si="31"/>
        <v>0</v>
      </c>
      <c r="P79" s="191">
        <f t="shared" si="32"/>
        <v>4903</v>
      </c>
      <c r="Q79" s="116" t="s">
        <v>118</v>
      </c>
      <c r="X79" s="5">
        <f t="shared" si="27"/>
        <v>524013</v>
      </c>
      <c r="Y79" s="5">
        <f t="shared" si="27"/>
        <v>307926</v>
      </c>
      <c r="Z79" s="5">
        <f t="shared" si="27"/>
        <v>0</v>
      </c>
      <c r="AA79" s="5">
        <f t="shared" si="27"/>
        <v>31588</v>
      </c>
      <c r="AB79" s="5">
        <f t="shared" si="27"/>
        <v>863527</v>
      </c>
    </row>
    <row r="80" spans="1:28" ht="15" customHeight="1">
      <c r="A80" s="409" t="s">
        <v>118</v>
      </c>
      <c r="B80" s="406">
        <f>[1]BYDEPT!AF80</f>
        <v>73460</v>
      </c>
      <c r="C80" s="97">
        <f>[1]BYDEPT!AG80</f>
        <v>126723</v>
      </c>
      <c r="D80" s="97">
        <f>[1]BYDEPT!AH80</f>
        <v>0</v>
      </c>
      <c r="E80" s="97">
        <f>[1]BYDEPT!AI80</f>
        <v>60625</v>
      </c>
      <c r="F80" s="136">
        <f t="shared" si="29"/>
        <v>260808</v>
      </c>
      <c r="G80" s="406">
        <f>[1]BYDEPT!AZ80</f>
        <v>73460</v>
      </c>
      <c r="H80" s="97">
        <f>[1]BYDEPT!BA80</f>
        <v>70723</v>
      </c>
      <c r="I80" s="97">
        <f>[1]BYDEPT!BB80</f>
        <v>0</v>
      </c>
      <c r="J80" s="97">
        <f>[1]BYDEPT!BC80</f>
        <v>35625</v>
      </c>
      <c r="K80" s="136">
        <f t="shared" si="30"/>
        <v>179808</v>
      </c>
      <c r="L80" s="408">
        <f t="shared" si="31"/>
        <v>0</v>
      </c>
      <c r="M80" s="97">
        <f t="shared" si="31"/>
        <v>56000</v>
      </c>
      <c r="N80" s="97">
        <f t="shared" si="31"/>
        <v>0</v>
      </c>
      <c r="O80" s="97">
        <f t="shared" si="31"/>
        <v>25000</v>
      </c>
      <c r="P80" s="191">
        <f t="shared" si="32"/>
        <v>81000</v>
      </c>
      <c r="Q80" s="116" t="s">
        <v>346</v>
      </c>
      <c r="X80" s="5">
        <f t="shared" si="27"/>
        <v>73460</v>
      </c>
      <c r="Y80" s="5">
        <f t="shared" si="27"/>
        <v>70723</v>
      </c>
      <c r="Z80" s="5">
        <f t="shared" si="27"/>
        <v>0</v>
      </c>
      <c r="AA80" s="5">
        <f t="shared" si="27"/>
        <v>35625</v>
      </c>
      <c r="AB80" s="5">
        <f t="shared" si="27"/>
        <v>179808</v>
      </c>
    </row>
    <row r="81" spans="1:28" ht="15" customHeight="1">
      <c r="A81" s="409" t="s">
        <v>119</v>
      </c>
      <c r="B81" s="406">
        <f>[1]BYDEPT!AF81</f>
        <v>41417</v>
      </c>
      <c r="C81" s="97">
        <f>[1]BYDEPT!AG81</f>
        <v>120605</v>
      </c>
      <c r="D81" s="97">
        <f>[1]BYDEPT!AH81</f>
        <v>0</v>
      </c>
      <c r="E81" s="97">
        <f>[1]BYDEPT!AI81</f>
        <v>2545</v>
      </c>
      <c r="F81" s="136">
        <f t="shared" si="29"/>
        <v>164567</v>
      </c>
      <c r="G81" s="406">
        <f>[1]BYDEPT!AZ81</f>
        <v>41417</v>
      </c>
      <c r="H81" s="97">
        <f>[1]BYDEPT!BA81</f>
        <v>120605</v>
      </c>
      <c r="I81" s="97">
        <f>[1]BYDEPT!BB81</f>
        <v>0</v>
      </c>
      <c r="J81" s="97">
        <f>[1]BYDEPT!BC81</f>
        <v>2545</v>
      </c>
      <c r="K81" s="136">
        <f t="shared" si="30"/>
        <v>164567</v>
      </c>
      <c r="L81" s="408">
        <f t="shared" si="31"/>
        <v>0</v>
      </c>
      <c r="M81" s="97">
        <f t="shared" si="31"/>
        <v>0</v>
      </c>
      <c r="N81" s="97">
        <f t="shared" si="31"/>
        <v>0</v>
      </c>
      <c r="O81" s="97">
        <f t="shared" si="31"/>
        <v>0</v>
      </c>
      <c r="P81" s="191">
        <f t="shared" si="32"/>
        <v>0</v>
      </c>
      <c r="Q81" s="116" t="s">
        <v>120</v>
      </c>
      <c r="X81" s="5">
        <f t="shared" si="27"/>
        <v>41417</v>
      </c>
      <c r="Y81" s="5">
        <f t="shared" si="27"/>
        <v>120605</v>
      </c>
      <c r="Z81" s="5">
        <f t="shared" si="27"/>
        <v>0</v>
      </c>
      <c r="AA81" s="5">
        <f t="shared" si="27"/>
        <v>2545</v>
      </c>
      <c r="AB81" s="5">
        <f t="shared" si="27"/>
        <v>164567</v>
      </c>
    </row>
    <row r="82" spans="1:28" ht="15" customHeight="1">
      <c r="A82" s="133" t="s">
        <v>120</v>
      </c>
      <c r="B82" s="406">
        <f>[1]BYDEPT!AF82</f>
        <v>158615</v>
      </c>
      <c r="C82" s="97">
        <f>[1]BYDEPT!AG82</f>
        <v>503390</v>
      </c>
      <c r="D82" s="97">
        <f>[1]BYDEPT!AH82</f>
        <v>0</v>
      </c>
      <c r="E82" s="97">
        <f>[1]BYDEPT!AI82</f>
        <v>93102</v>
      </c>
      <c r="F82" s="136">
        <f t="shared" si="29"/>
        <v>755107</v>
      </c>
      <c r="G82" s="406">
        <f>[1]BYDEPT!AZ82</f>
        <v>158615</v>
      </c>
      <c r="H82" s="97">
        <f>[1]BYDEPT!BA82</f>
        <v>503390</v>
      </c>
      <c r="I82" s="97">
        <f>[1]BYDEPT!BB82</f>
        <v>0</v>
      </c>
      <c r="J82" s="97">
        <f>[1]BYDEPT!BC82</f>
        <v>93102</v>
      </c>
      <c r="K82" s="136">
        <f t="shared" si="30"/>
        <v>755107</v>
      </c>
      <c r="L82" s="408">
        <f t="shared" si="31"/>
        <v>0</v>
      </c>
      <c r="M82" s="97">
        <f t="shared" si="31"/>
        <v>0</v>
      </c>
      <c r="N82" s="97">
        <f t="shared" si="31"/>
        <v>0</v>
      </c>
      <c r="O82" s="97">
        <f t="shared" si="31"/>
        <v>0</v>
      </c>
      <c r="P82" s="191">
        <f t="shared" si="32"/>
        <v>0</v>
      </c>
      <c r="Q82" s="116" t="s">
        <v>318</v>
      </c>
      <c r="R82" s="5">
        <v>94290</v>
      </c>
      <c r="S82" s="5">
        <v>668623</v>
      </c>
      <c r="T82" s="5">
        <v>0</v>
      </c>
      <c r="U82" s="5">
        <v>5000</v>
      </c>
      <c r="V82" s="5">
        <v>767913</v>
      </c>
      <c r="X82" s="139">
        <f t="shared" si="27"/>
        <v>64325</v>
      </c>
      <c r="Y82" s="139">
        <f t="shared" si="27"/>
        <v>-165233</v>
      </c>
      <c r="Z82" s="139">
        <f t="shared" si="27"/>
        <v>0</v>
      </c>
      <c r="AA82" s="139">
        <f t="shared" si="27"/>
        <v>88102</v>
      </c>
      <c r="AB82" s="139">
        <f t="shared" si="27"/>
        <v>-12806</v>
      </c>
    </row>
    <row r="83" spans="1:28" ht="15" customHeight="1">
      <c r="A83" s="133" t="s">
        <v>294</v>
      </c>
      <c r="B83" s="406">
        <f>[1]BYDEPT!AF83</f>
        <v>34616</v>
      </c>
      <c r="C83" s="97">
        <f>[1]BYDEPT!AG83</f>
        <v>28184</v>
      </c>
      <c r="D83" s="97">
        <f>[1]BYDEPT!AH83</f>
        <v>0</v>
      </c>
      <c r="E83" s="97">
        <f>[1]BYDEPT!AI83</f>
        <v>3300</v>
      </c>
      <c r="F83" s="136">
        <f t="shared" si="29"/>
        <v>66100</v>
      </c>
      <c r="G83" s="406">
        <f>[1]BYDEPT!AZ83</f>
        <v>34556</v>
      </c>
      <c r="H83" s="97">
        <f>[1]BYDEPT!BA83</f>
        <v>28184</v>
      </c>
      <c r="I83" s="97">
        <f>[1]BYDEPT!BB83</f>
        <v>0</v>
      </c>
      <c r="J83" s="97">
        <f>[1]BYDEPT!BC83</f>
        <v>3300</v>
      </c>
      <c r="K83" s="136">
        <f t="shared" si="30"/>
        <v>66040</v>
      </c>
      <c r="L83" s="408">
        <f t="shared" si="31"/>
        <v>60</v>
      </c>
      <c r="M83" s="97">
        <f t="shared" si="31"/>
        <v>0</v>
      </c>
      <c r="N83" s="97">
        <f t="shared" si="31"/>
        <v>0</v>
      </c>
      <c r="O83" s="97">
        <f t="shared" si="31"/>
        <v>0</v>
      </c>
      <c r="P83" s="191">
        <f t="shared" si="32"/>
        <v>60</v>
      </c>
      <c r="Q83" s="116" t="s">
        <v>122</v>
      </c>
      <c r="X83" s="5">
        <f t="shared" si="27"/>
        <v>34556</v>
      </c>
      <c r="Y83" s="5">
        <f t="shared" si="27"/>
        <v>28184</v>
      </c>
      <c r="Z83" s="5">
        <f t="shared" si="27"/>
        <v>0</v>
      </c>
      <c r="AA83" s="5">
        <f t="shared" si="27"/>
        <v>3300</v>
      </c>
      <c r="AB83" s="5">
        <f t="shared" si="27"/>
        <v>66040</v>
      </c>
    </row>
    <row r="84" spans="1:28" ht="15" customHeight="1">
      <c r="A84" s="145" t="s">
        <v>122</v>
      </c>
      <c r="B84" s="406">
        <f>[1]BYDEPT!AF84</f>
        <v>15099</v>
      </c>
      <c r="C84" s="97">
        <f>[1]BYDEPT!AG84</f>
        <v>101280</v>
      </c>
      <c r="D84" s="97">
        <f>[1]BYDEPT!AH84</f>
        <v>0</v>
      </c>
      <c r="E84" s="97">
        <f>[1]BYDEPT!AI84</f>
        <v>114393</v>
      </c>
      <c r="F84" s="136">
        <f t="shared" si="29"/>
        <v>230772</v>
      </c>
      <c r="G84" s="406">
        <f>[1]BYDEPT!AZ84</f>
        <v>15099</v>
      </c>
      <c r="H84" s="97">
        <f>[1]BYDEPT!BA84</f>
        <v>101280</v>
      </c>
      <c r="I84" s="97">
        <f>[1]BYDEPT!BB84</f>
        <v>0</v>
      </c>
      <c r="J84" s="97">
        <f>[1]BYDEPT!BC84</f>
        <v>114393</v>
      </c>
      <c r="K84" s="136">
        <f t="shared" si="30"/>
        <v>230772</v>
      </c>
      <c r="L84" s="408">
        <f t="shared" si="31"/>
        <v>0</v>
      </c>
      <c r="M84" s="97">
        <f t="shared" si="31"/>
        <v>0</v>
      </c>
      <c r="N84" s="97">
        <f t="shared" si="31"/>
        <v>0</v>
      </c>
      <c r="O84" s="97">
        <f t="shared" si="31"/>
        <v>0</v>
      </c>
      <c r="P84" s="191">
        <f t="shared" si="32"/>
        <v>0</v>
      </c>
      <c r="Q84" s="116" t="s">
        <v>123</v>
      </c>
      <c r="X84" s="5">
        <f t="shared" si="27"/>
        <v>15099</v>
      </c>
      <c r="Y84" s="5">
        <f t="shared" si="27"/>
        <v>101280</v>
      </c>
      <c r="Z84" s="5">
        <f t="shared" si="27"/>
        <v>0</v>
      </c>
      <c r="AA84" s="5">
        <f t="shared" si="27"/>
        <v>114393</v>
      </c>
      <c r="AB84" s="5">
        <f t="shared" si="27"/>
        <v>230772</v>
      </c>
    </row>
    <row r="85" spans="1:28" ht="15" customHeight="1">
      <c r="A85" s="145" t="s">
        <v>123</v>
      </c>
      <c r="B85" s="406">
        <f>[1]BYDEPT!AF85</f>
        <v>33175</v>
      </c>
      <c r="C85" s="97">
        <f>[1]BYDEPT!AG85</f>
        <v>74595</v>
      </c>
      <c r="D85" s="97">
        <f>[1]BYDEPT!AH85</f>
        <v>0</v>
      </c>
      <c r="E85" s="97">
        <f>[1]BYDEPT!AI85</f>
        <v>4045</v>
      </c>
      <c r="F85" s="136">
        <f t="shared" si="29"/>
        <v>111815</v>
      </c>
      <c r="G85" s="406">
        <f>[1]BYDEPT!AZ85</f>
        <v>33175</v>
      </c>
      <c r="H85" s="97">
        <f>[1]BYDEPT!BA85</f>
        <v>54595</v>
      </c>
      <c r="I85" s="97">
        <f>[1]BYDEPT!BB85</f>
        <v>0</v>
      </c>
      <c r="J85" s="97">
        <f>[1]BYDEPT!BC85</f>
        <v>4045</v>
      </c>
      <c r="K85" s="136">
        <f t="shared" si="30"/>
        <v>91815</v>
      </c>
      <c r="L85" s="408">
        <f t="shared" si="31"/>
        <v>0</v>
      </c>
      <c r="M85" s="97">
        <f t="shared" si="31"/>
        <v>20000</v>
      </c>
      <c r="N85" s="97">
        <f t="shared" si="31"/>
        <v>0</v>
      </c>
      <c r="O85" s="97">
        <f t="shared" si="31"/>
        <v>0</v>
      </c>
      <c r="P85" s="191">
        <f t="shared" si="32"/>
        <v>20000</v>
      </c>
      <c r="Q85" s="116" t="s">
        <v>125</v>
      </c>
      <c r="X85" s="5">
        <f t="shared" si="27"/>
        <v>33175</v>
      </c>
      <c r="Y85" s="5">
        <f t="shared" si="27"/>
        <v>54595</v>
      </c>
      <c r="Z85" s="5">
        <f t="shared" si="27"/>
        <v>0</v>
      </c>
      <c r="AA85" s="5">
        <f t="shared" si="27"/>
        <v>4045</v>
      </c>
      <c r="AB85" s="5">
        <f t="shared" si="27"/>
        <v>91815</v>
      </c>
    </row>
    <row r="86" spans="1:28" ht="15" customHeight="1">
      <c r="A86" s="145" t="s">
        <v>124</v>
      </c>
      <c r="B86" s="406">
        <f>[1]BYDEPT!AF86</f>
        <v>168367</v>
      </c>
      <c r="C86" s="97">
        <f>[1]BYDEPT!AG86</f>
        <v>260986</v>
      </c>
      <c r="D86" s="97">
        <f>[1]BYDEPT!AH86</f>
        <v>0</v>
      </c>
      <c r="E86" s="97">
        <f>[1]BYDEPT!AI86</f>
        <v>11185</v>
      </c>
      <c r="F86" s="136">
        <f t="shared" si="29"/>
        <v>440538</v>
      </c>
      <c r="G86" s="406">
        <f>[1]BYDEPT!AZ86</f>
        <v>130095</v>
      </c>
      <c r="H86" s="97">
        <f>[1]BYDEPT!BA86</f>
        <v>260986</v>
      </c>
      <c r="I86" s="97">
        <f>[1]BYDEPT!BB86</f>
        <v>0</v>
      </c>
      <c r="J86" s="97">
        <f>[1]BYDEPT!BC86</f>
        <v>11185</v>
      </c>
      <c r="K86" s="136">
        <f t="shared" si="30"/>
        <v>402266</v>
      </c>
      <c r="L86" s="408">
        <f t="shared" si="31"/>
        <v>38272</v>
      </c>
      <c r="M86" s="97">
        <f t="shared" si="31"/>
        <v>0</v>
      </c>
      <c r="N86" s="97">
        <f t="shared" si="31"/>
        <v>0</v>
      </c>
      <c r="O86" s="97">
        <f t="shared" si="31"/>
        <v>0</v>
      </c>
      <c r="P86" s="191">
        <f t="shared" si="32"/>
        <v>38272</v>
      </c>
      <c r="Q86" s="116" t="s">
        <v>126</v>
      </c>
      <c r="X86" s="5">
        <f t="shared" si="27"/>
        <v>130095</v>
      </c>
      <c r="Y86" s="5">
        <f t="shared" si="27"/>
        <v>260986</v>
      </c>
      <c r="Z86" s="5">
        <f t="shared" si="27"/>
        <v>0</v>
      </c>
      <c r="AA86" s="5">
        <f t="shared" si="27"/>
        <v>11185</v>
      </c>
      <c r="AB86" s="5">
        <f t="shared" si="27"/>
        <v>402266</v>
      </c>
    </row>
    <row r="87" spans="1:28" ht="14.1" customHeight="1">
      <c r="A87" s="145" t="s">
        <v>125</v>
      </c>
      <c r="B87" s="406">
        <f>[1]BYDEPT!AF87</f>
        <v>841834</v>
      </c>
      <c r="C87" s="97">
        <f>[1]BYDEPT!AG87</f>
        <v>1139534</v>
      </c>
      <c r="D87" s="97">
        <f>[1]BYDEPT!AH87</f>
        <v>0</v>
      </c>
      <c r="E87" s="97">
        <f>[1]BYDEPT!AI87</f>
        <v>607395</v>
      </c>
      <c r="F87" s="136">
        <f t="shared" si="29"/>
        <v>2588763</v>
      </c>
      <c r="G87" s="406">
        <f>[1]BYDEPT!AZ87</f>
        <v>841834</v>
      </c>
      <c r="H87" s="97">
        <f>[1]BYDEPT!BA87</f>
        <v>720934</v>
      </c>
      <c r="I87" s="97">
        <f>[1]BYDEPT!BB87</f>
        <v>0</v>
      </c>
      <c r="J87" s="97">
        <f>[1]BYDEPT!BC87</f>
        <v>32404</v>
      </c>
      <c r="K87" s="136">
        <f t="shared" si="30"/>
        <v>1595172</v>
      </c>
      <c r="L87" s="408">
        <f t="shared" si="31"/>
        <v>0</v>
      </c>
      <c r="M87" s="97">
        <f t="shared" si="31"/>
        <v>418600</v>
      </c>
      <c r="N87" s="97">
        <f t="shared" si="31"/>
        <v>0</v>
      </c>
      <c r="O87" s="97">
        <f t="shared" si="31"/>
        <v>574991</v>
      </c>
      <c r="P87" s="191">
        <f t="shared" si="32"/>
        <v>993591</v>
      </c>
      <c r="Q87" s="116" t="s">
        <v>127</v>
      </c>
      <c r="X87" s="5">
        <f t="shared" si="27"/>
        <v>841834</v>
      </c>
      <c r="Y87" s="5">
        <f t="shared" si="27"/>
        <v>720934</v>
      </c>
      <c r="Z87" s="5">
        <f t="shared" si="27"/>
        <v>0</v>
      </c>
      <c r="AA87" s="5">
        <f t="shared" si="27"/>
        <v>32404</v>
      </c>
      <c r="AB87" s="5">
        <f t="shared" si="27"/>
        <v>1595172</v>
      </c>
    </row>
    <row r="88" spans="1:28" ht="14.1" customHeight="1">
      <c r="A88" s="145" t="s">
        <v>126</v>
      </c>
      <c r="B88" s="406">
        <f>[1]BYDEPT!AF88</f>
        <v>36004</v>
      </c>
      <c r="C88" s="97">
        <f>[1]BYDEPT!AG88</f>
        <v>147318</v>
      </c>
      <c r="D88" s="97">
        <f>[1]BYDEPT!AH88</f>
        <v>0</v>
      </c>
      <c r="E88" s="97">
        <f>[1]BYDEPT!AI88</f>
        <v>8280</v>
      </c>
      <c r="F88" s="136">
        <f t="shared" si="29"/>
        <v>191602</v>
      </c>
      <c r="G88" s="406">
        <f>[1]BYDEPT!AZ88</f>
        <v>36004</v>
      </c>
      <c r="H88" s="97">
        <f>[1]BYDEPT!BA88</f>
        <v>147318</v>
      </c>
      <c r="I88" s="97">
        <f>[1]BYDEPT!BB88</f>
        <v>0</v>
      </c>
      <c r="J88" s="97">
        <f>[1]BYDEPT!BC88</f>
        <v>8280</v>
      </c>
      <c r="K88" s="136">
        <f t="shared" si="30"/>
        <v>191602</v>
      </c>
      <c r="L88" s="408">
        <f t="shared" si="31"/>
        <v>0</v>
      </c>
      <c r="M88" s="97">
        <f t="shared" si="31"/>
        <v>0</v>
      </c>
      <c r="N88" s="97">
        <f t="shared" si="31"/>
        <v>0</v>
      </c>
      <c r="O88" s="97">
        <f t="shared" si="31"/>
        <v>0</v>
      </c>
      <c r="P88" s="191">
        <f t="shared" si="32"/>
        <v>0</v>
      </c>
      <c r="Q88" s="116" t="s">
        <v>128</v>
      </c>
      <c r="X88" s="5">
        <f t="shared" si="27"/>
        <v>36004</v>
      </c>
      <c r="Y88" s="5">
        <f t="shared" si="27"/>
        <v>147318</v>
      </c>
      <c r="Z88" s="5">
        <f t="shared" si="27"/>
        <v>0</v>
      </c>
      <c r="AA88" s="5">
        <f t="shared" si="27"/>
        <v>8280</v>
      </c>
      <c r="AB88" s="5">
        <f t="shared" si="27"/>
        <v>191602</v>
      </c>
    </row>
    <row r="89" spans="1:28" ht="14.1" customHeight="1">
      <c r="A89" s="145" t="s">
        <v>127</v>
      </c>
      <c r="B89" s="406">
        <f>[1]BYDEPT!AF89</f>
        <v>59301</v>
      </c>
      <c r="C89" s="97">
        <f>[1]BYDEPT!AG89</f>
        <v>140192</v>
      </c>
      <c r="D89" s="97">
        <f>[1]BYDEPT!AH89</f>
        <v>0</v>
      </c>
      <c r="E89" s="97">
        <f>[1]BYDEPT!AI89</f>
        <v>0</v>
      </c>
      <c r="F89" s="136">
        <f t="shared" si="29"/>
        <v>199493</v>
      </c>
      <c r="G89" s="406">
        <f>[1]BYDEPT!AZ89</f>
        <v>57800</v>
      </c>
      <c r="H89" s="97">
        <f>[1]BYDEPT!BA89</f>
        <v>140192</v>
      </c>
      <c r="I89" s="97">
        <f>[1]BYDEPT!BB89</f>
        <v>0</v>
      </c>
      <c r="J89" s="97">
        <f>[1]BYDEPT!BC89</f>
        <v>0</v>
      </c>
      <c r="K89" s="136">
        <f t="shared" si="30"/>
        <v>197992</v>
      </c>
      <c r="L89" s="408">
        <f t="shared" si="31"/>
        <v>1501</v>
      </c>
      <c r="M89" s="97">
        <f t="shared" si="31"/>
        <v>0</v>
      </c>
      <c r="N89" s="97">
        <f t="shared" si="31"/>
        <v>0</v>
      </c>
      <c r="O89" s="97">
        <f t="shared" si="31"/>
        <v>0</v>
      </c>
      <c r="P89" s="191">
        <f t="shared" si="32"/>
        <v>1501</v>
      </c>
      <c r="Q89" s="116" t="s">
        <v>347</v>
      </c>
      <c r="X89" s="5">
        <f t="shared" si="27"/>
        <v>57800</v>
      </c>
      <c r="Y89" s="5">
        <f t="shared" si="27"/>
        <v>140192</v>
      </c>
      <c r="Z89" s="5">
        <f t="shared" si="27"/>
        <v>0</v>
      </c>
      <c r="AA89" s="5">
        <f t="shared" si="27"/>
        <v>0</v>
      </c>
      <c r="AB89" s="5">
        <f t="shared" si="27"/>
        <v>197992</v>
      </c>
    </row>
    <row r="90" spans="1:28" ht="14.1" customHeight="1">
      <c r="A90" s="145" t="s">
        <v>128</v>
      </c>
      <c r="B90" s="406">
        <f>[1]BYDEPT!AF90</f>
        <v>81526</v>
      </c>
      <c r="C90" s="97">
        <f>[1]BYDEPT!AG90</f>
        <v>83561</v>
      </c>
      <c r="D90" s="97">
        <f>[1]BYDEPT!AH90</f>
        <v>0</v>
      </c>
      <c r="E90" s="97">
        <f>[1]BYDEPT!AI90</f>
        <v>3061</v>
      </c>
      <c r="F90" s="136">
        <f t="shared" si="29"/>
        <v>168148</v>
      </c>
      <c r="G90" s="406">
        <f>[1]BYDEPT!AZ90</f>
        <v>81117</v>
      </c>
      <c r="H90" s="97">
        <f>[1]BYDEPT!BA90</f>
        <v>83561</v>
      </c>
      <c r="I90" s="97">
        <f>[1]BYDEPT!BB90</f>
        <v>0</v>
      </c>
      <c r="J90" s="97">
        <f>[1]BYDEPT!BC90</f>
        <v>3061</v>
      </c>
      <c r="K90" s="136">
        <f t="shared" si="30"/>
        <v>167739</v>
      </c>
      <c r="L90" s="408">
        <f t="shared" si="31"/>
        <v>409</v>
      </c>
      <c r="M90" s="97">
        <f t="shared" si="31"/>
        <v>0</v>
      </c>
      <c r="N90" s="97">
        <f t="shared" si="31"/>
        <v>0</v>
      </c>
      <c r="O90" s="97">
        <f t="shared" si="31"/>
        <v>0</v>
      </c>
      <c r="P90" s="191">
        <f t="shared" si="32"/>
        <v>409</v>
      </c>
      <c r="Q90" s="116" t="s">
        <v>129</v>
      </c>
      <c r="X90" s="5">
        <f t="shared" si="27"/>
        <v>81117</v>
      </c>
      <c r="Y90" s="5">
        <f t="shared" si="27"/>
        <v>83561</v>
      </c>
      <c r="Z90" s="5">
        <f t="shared" si="27"/>
        <v>0</v>
      </c>
      <c r="AA90" s="5">
        <f t="shared" si="27"/>
        <v>3061</v>
      </c>
      <c r="AB90" s="5">
        <f t="shared" si="27"/>
        <v>167739</v>
      </c>
    </row>
    <row r="91" spans="1:28" ht="14.1" customHeight="1">
      <c r="A91" s="145" t="s">
        <v>129</v>
      </c>
      <c r="B91" s="406">
        <f>[1]BYDEPT!AF91</f>
        <v>34015</v>
      </c>
      <c r="C91" s="97">
        <f>[1]BYDEPT!AG91</f>
        <v>43482</v>
      </c>
      <c r="D91" s="97">
        <f>[1]BYDEPT!AH91</f>
        <v>0</v>
      </c>
      <c r="E91" s="97">
        <f>[1]BYDEPT!AI91</f>
        <v>3750</v>
      </c>
      <c r="F91" s="136">
        <f t="shared" si="29"/>
        <v>81247</v>
      </c>
      <c r="G91" s="406">
        <f>[1]BYDEPT!AZ91</f>
        <v>33744</v>
      </c>
      <c r="H91" s="97">
        <f>[1]BYDEPT!BA91</f>
        <v>43482</v>
      </c>
      <c r="I91" s="97">
        <f>[1]BYDEPT!BB91</f>
        <v>0</v>
      </c>
      <c r="J91" s="97">
        <f>[1]BYDEPT!BC91</f>
        <v>3750</v>
      </c>
      <c r="K91" s="136">
        <f t="shared" si="30"/>
        <v>80976</v>
      </c>
      <c r="L91" s="408">
        <f t="shared" si="31"/>
        <v>271</v>
      </c>
      <c r="M91" s="97">
        <f t="shared" si="31"/>
        <v>0</v>
      </c>
      <c r="N91" s="97">
        <f t="shared" si="31"/>
        <v>0</v>
      </c>
      <c r="O91" s="97">
        <f t="shared" si="31"/>
        <v>0</v>
      </c>
      <c r="P91" s="191">
        <f t="shared" si="32"/>
        <v>271</v>
      </c>
      <c r="Q91" s="116" t="s">
        <v>130</v>
      </c>
      <c r="X91" s="5">
        <f t="shared" si="27"/>
        <v>33744</v>
      </c>
      <c r="Y91" s="5">
        <f t="shared" si="27"/>
        <v>43482</v>
      </c>
      <c r="Z91" s="5">
        <f t="shared" si="27"/>
        <v>0</v>
      </c>
      <c r="AA91" s="5">
        <f t="shared" si="27"/>
        <v>3750</v>
      </c>
      <c r="AB91" s="5">
        <f t="shared" si="27"/>
        <v>80976</v>
      </c>
    </row>
    <row r="92" spans="1:28" ht="14.1" customHeight="1">
      <c r="A92" s="145" t="s">
        <v>130</v>
      </c>
      <c r="B92" s="406">
        <f>[1]BYDEPT!AF92</f>
        <v>209282</v>
      </c>
      <c r="C92" s="97">
        <f>[1]BYDEPT!AG92</f>
        <v>247858</v>
      </c>
      <c r="D92" s="97">
        <f>[1]BYDEPT!AH92</f>
        <v>0</v>
      </c>
      <c r="E92" s="97">
        <f>[1]BYDEPT!AI92</f>
        <v>117635</v>
      </c>
      <c r="F92" s="136">
        <f t="shared" si="29"/>
        <v>574775</v>
      </c>
      <c r="G92" s="406">
        <f>[1]BYDEPT!AZ92</f>
        <v>209282</v>
      </c>
      <c r="H92" s="97">
        <f>[1]BYDEPT!BA92</f>
        <v>219606</v>
      </c>
      <c r="I92" s="97">
        <f>[1]BYDEPT!BB92</f>
        <v>0</v>
      </c>
      <c r="J92" s="97">
        <f>[1]BYDEPT!BC92</f>
        <v>115976</v>
      </c>
      <c r="K92" s="136">
        <f t="shared" si="30"/>
        <v>544864</v>
      </c>
      <c r="L92" s="408">
        <f t="shared" si="31"/>
        <v>0</v>
      </c>
      <c r="M92" s="97">
        <f t="shared" si="31"/>
        <v>28252</v>
      </c>
      <c r="N92" s="97">
        <f t="shared" si="31"/>
        <v>0</v>
      </c>
      <c r="O92" s="97">
        <f t="shared" si="31"/>
        <v>1659</v>
      </c>
      <c r="P92" s="191">
        <f t="shared" si="32"/>
        <v>29911</v>
      </c>
      <c r="Q92" s="116" t="s">
        <v>187</v>
      </c>
      <c r="X92" s="5">
        <f t="shared" si="27"/>
        <v>209282</v>
      </c>
      <c r="Y92" s="5">
        <f t="shared" si="27"/>
        <v>219606</v>
      </c>
      <c r="Z92" s="5">
        <f t="shared" si="27"/>
        <v>0</v>
      </c>
      <c r="AA92" s="5">
        <f t="shared" si="27"/>
        <v>115976</v>
      </c>
      <c r="AB92" s="5">
        <f t="shared" si="27"/>
        <v>544864</v>
      </c>
    </row>
    <row r="93" spans="1:28" ht="14.1" customHeight="1">
      <c r="A93" s="145" t="s">
        <v>189</v>
      </c>
      <c r="B93" s="406">
        <f>SUM(B94:B95)</f>
        <v>1878928</v>
      </c>
      <c r="C93" s="97">
        <f t="shared" ref="C93:P93" si="33">SUM(C94:C95)</f>
        <v>5369638</v>
      </c>
      <c r="D93" s="97">
        <f t="shared" si="33"/>
        <v>0</v>
      </c>
      <c r="E93" s="97">
        <f t="shared" si="33"/>
        <v>311819</v>
      </c>
      <c r="F93" s="136">
        <f t="shared" si="33"/>
        <v>7560385</v>
      </c>
      <c r="G93" s="406">
        <f t="shared" si="33"/>
        <v>1754881</v>
      </c>
      <c r="H93" s="97">
        <f t="shared" si="33"/>
        <v>4794548</v>
      </c>
      <c r="I93" s="97">
        <f t="shared" si="33"/>
        <v>0</v>
      </c>
      <c r="J93" s="97">
        <f t="shared" si="33"/>
        <v>195719</v>
      </c>
      <c r="K93" s="136">
        <f t="shared" si="33"/>
        <v>6745148</v>
      </c>
      <c r="L93" s="408">
        <f t="shared" si="33"/>
        <v>124047</v>
      </c>
      <c r="M93" s="97">
        <f t="shared" si="33"/>
        <v>575090</v>
      </c>
      <c r="N93" s="97">
        <f t="shared" si="33"/>
        <v>0</v>
      </c>
      <c r="O93" s="97">
        <f t="shared" si="33"/>
        <v>116100</v>
      </c>
      <c r="P93" s="191">
        <f t="shared" si="33"/>
        <v>815237</v>
      </c>
      <c r="Q93" s="116" t="s">
        <v>189</v>
      </c>
      <c r="X93" s="5">
        <f t="shared" si="27"/>
        <v>1754881</v>
      </c>
      <c r="Y93" s="5">
        <f t="shared" si="27"/>
        <v>4794548</v>
      </c>
      <c r="Z93" s="5">
        <f t="shared" si="27"/>
        <v>0</v>
      </c>
      <c r="AA93" s="5">
        <f t="shared" si="27"/>
        <v>195719</v>
      </c>
      <c r="AB93" s="5">
        <f t="shared" si="27"/>
        <v>6745148</v>
      </c>
    </row>
    <row r="94" spans="1:28" ht="15" hidden="1" customHeight="1">
      <c r="A94" s="145" t="s">
        <v>132</v>
      </c>
      <c r="B94" s="406">
        <f>[1]BYDEPT!AF94</f>
        <v>296489</v>
      </c>
      <c r="C94" s="97">
        <f>[1]BYDEPT!AG94</f>
        <v>4334976</v>
      </c>
      <c r="D94" s="97">
        <f>[1]BYDEPT!AH94</f>
        <v>0</v>
      </c>
      <c r="E94" s="97">
        <f>[1]BYDEPT!AI94</f>
        <v>141819</v>
      </c>
      <c r="F94" s="136">
        <f>SUM(B94:E94)</f>
        <v>4773284</v>
      </c>
      <c r="G94" s="406">
        <f>[1]BYDEPT!AZ94</f>
        <v>169958</v>
      </c>
      <c r="H94" s="97">
        <f>[1]BYDEPT!BA94</f>
        <v>3795886</v>
      </c>
      <c r="I94" s="97">
        <f>[1]BYDEPT!BB94</f>
        <v>0</v>
      </c>
      <c r="J94" s="97">
        <f>[1]BYDEPT!BC94</f>
        <v>121819</v>
      </c>
      <c r="K94" s="136">
        <f>SUM(G94:J94)</f>
        <v>4087663</v>
      </c>
      <c r="L94" s="408">
        <f t="shared" ref="L94:O95" si="34">B94-G94</f>
        <v>126531</v>
      </c>
      <c r="M94" s="97">
        <f t="shared" si="34"/>
        <v>539090</v>
      </c>
      <c r="N94" s="97">
        <f t="shared" si="34"/>
        <v>0</v>
      </c>
      <c r="O94" s="97">
        <f t="shared" si="34"/>
        <v>20000</v>
      </c>
      <c r="P94" s="191">
        <f>SUM(L94:O94)</f>
        <v>685621</v>
      </c>
      <c r="Q94" s="116" t="s">
        <v>132</v>
      </c>
      <c r="X94" s="5">
        <f t="shared" si="27"/>
        <v>169958</v>
      </c>
      <c r="Y94" s="5">
        <f t="shared" si="27"/>
        <v>3795886</v>
      </c>
      <c r="Z94" s="5">
        <f t="shared" si="27"/>
        <v>0</v>
      </c>
      <c r="AA94" s="5">
        <f t="shared" si="27"/>
        <v>121819</v>
      </c>
      <c r="AB94" s="5">
        <f t="shared" si="27"/>
        <v>4087663</v>
      </c>
    </row>
    <row r="95" spans="1:28" ht="15" hidden="1" customHeight="1">
      <c r="A95" s="145" t="s">
        <v>133</v>
      </c>
      <c r="B95" s="406">
        <f>[1]BYDEPT!AF95</f>
        <v>1582439</v>
      </c>
      <c r="C95" s="97">
        <f>[1]BYDEPT!AG95</f>
        <v>1034662</v>
      </c>
      <c r="D95" s="97">
        <f>[1]BYDEPT!AH95</f>
        <v>0</v>
      </c>
      <c r="E95" s="97">
        <f>[1]BYDEPT!AI95</f>
        <v>170000</v>
      </c>
      <c r="F95" s="136">
        <f>SUM(B95:E95)</f>
        <v>2787101</v>
      </c>
      <c r="G95" s="406">
        <f>[1]BYDEPT!AZ95</f>
        <v>1584923</v>
      </c>
      <c r="H95" s="97">
        <f>[1]BYDEPT!BA95</f>
        <v>998662</v>
      </c>
      <c r="I95" s="97">
        <f>[1]BYDEPT!BB95</f>
        <v>0</v>
      </c>
      <c r="J95" s="97">
        <f>[1]BYDEPT!BC95</f>
        <v>73900</v>
      </c>
      <c r="K95" s="136">
        <f>SUM(G95:J95)</f>
        <v>2657485</v>
      </c>
      <c r="L95" s="408">
        <f t="shared" si="34"/>
        <v>-2484</v>
      </c>
      <c r="M95" s="97">
        <f t="shared" si="34"/>
        <v>36000</v>
      </c>
      <c r="N95" s="97">
        <f t="shared" si="34"/>
        <v>0</v>
      </c>
      <c r="O95" s="97">
        <f t="shared" si="34"/>
        <v>96100</v>
      </c>
      <c r="P95" s="191">
        <f>SUM(L95:O95)</f>
        <v>129616</v>
      </c>
      <c r="Q95" s="116" t="s">
        <v>133</v>
      </c>
      <c r="X95" s="5">
        <f t="shared" si="27"/>
        <v>1584923</v>
      </c>
      <c r="Y95" s="5">
        <f t="shared" si="27"/>
        <v>998662</v>
      </c>
      <c r="Z95" s="5">
        <f t="shared" si="27"/>
        <v>0</v>
      </c>
      <c r="AA95" s="5">
        <f t="shared" si="27"/>
        <v>73900</v>
      </c>
      <c r="AB95" s="5">
        <f t="shared" si="27"/>
        <v>2657485</v>
      </c>
    </row>
    <row r="96" spans="1:28" ht="6" customHeight="1">
      <c r="A96" s="133"/>
      <c r="B96" s="406"/>
      <c r="C96" s="97"/>
      <c r="D96" s="97"/>
      <c r="E96" s="97"/>
      <c r="F96" s="136"/>
      <c r="G96" s="406"/>
      <c r="H96" s="97"/>
      <c r="I96" s="97"/>
      <c r="J96" s="97"/>
      <c r="K96" s="136"/>
      <c r="L96" s="408"/>
      <c r="M96" s="97"/>
      <c r="N96" s="97"/>
      <c r="O96" s="97"/>
      <c r="P96" s="191"/>
      <c r="X96" s="5">
        <f t="shared" si="27"/>
        <v>0</v>
      </c>
      <c r="Y96" s="5">
        <f t="shared" si="27"/>
        <v>0</v>
      </c>
      <c r="Z96" s="5">
        <f t="shared" si="27"/>
        <v>0</v>
      </c>
      <c r="AA96" s="5">
        <f t="shared" si="27"/>
        <v>0</v>
      </c>
      <c r="AB96" s="5">
        <f t="shared" si="27"/>
        <v>0</v>
      </c>
    </row>
    <row r="97" spans="1:28" ht="15" customHeight="1">
      <c r="A97" s="146" t="s">
        <v>191</v>
      </c>
      <c r="B97" s="201">
        <f t="shared" ref="B97:P97" si="35">B98+B99+SUM(B106:B109)</f>
        <v>218767409</v>
      </c>
      <c r="C97" s="412">
        <f t="shared" si="35"/>
        <v>244342741</v>
      </c>
      <c r="D97" s="412">
        <f t="shared" si="35"/>
        <v>0</v>
      </c>
      <c r="E97" s="412">
        <f t="shared" si="35"/>
        <v>28360564</v>
      </c>
      <c r="F97" s="150">
        <f t="shared" si="35"/>
        <v>491470714</v>
      </c>
      <c r="G97" s="201">
        <f t="shared" si="35"/>
        <v>58884353</v>
      </c>
      <c r="H97" s="412">
        <f t="shared" si="35"/>
        <v>28732914</v>
      </c>
      <c r="I97" s="412">
        <f t="shared" si="35"/>
        <v>0</v>
      </c>
      <c r="J97" s="412">
        <f t="shared" si="35"/>
        <v>3865950</v>
      </c>
      <c r="K97" s="150">
        <f t="shared" si="35"/>
        <v>91483217</v>
      </c>
      <c r="L97" s="413">
        <f t="shared" si="35"/>
        <v>159883056</v>
      </c>
      <c r="M97" s="412">
        <f t="shared" si="35"/>
        <v>215609827</v>
      </c>
      <c r="N97" s="412">
        <f t="shared" si="35"/>
        <v>0</v>
      </c>
      <c r="O97" s="412">
        <f t="shared" si="35"/>
        <v>24494614</v>
      </c>
      <c r="P97" s="149">
        <f t="shared" si="35"/>
        <v>399987497</v>
      </c>
      <c r="R97" s="5">
        <v>135007796</v>
      </c>
      <c r="S97" s="5">
        <v>129930081</v>
      </c>
      <c r="T97" s="5">
        <v>0</v>
      </c>
      <c r="U97" s="5">
        <v>12000046</v>
      </c>
      <c r="V97" s="5">
        <v>276937923</v>
      </c>
      <c r="X97" s="5">
        <f t="shared" si="27"/>
        <v>-76123443</v>
      </c>
      <c r="Y97" s="5">
        <f t="shared" si="27"/>
        <v>-101197167</v>
      </c>
      <c r="Z97" s="5">
        <f t="shared" si="27"/>
        <v>0</v>
      </c>
      <c r="AA97" s="5">
        <f t="shared" si="27"/>
        <v>-8134096</v>
      </c>
      <c r="AB97" s="5">
        <f t="shared" si="27"/>
        <v>-185454706</v>
      </c>
    </row>
    <row r="98" spans="1:28" ht="14.1" customHeight="1">
      <c r="A98" s="145" t="s">
        <v>136</v>
      </c>
      <c r="B98" s="406">
        <f>[1]BYDEPT!AF98</f>
        <v>0</v>
      </c>
      <c r="C98" s="97">
        <f>[1]BYDEPT!AG98</f>
        <v>169189508</v>
      </c>
      <c r="D98" s="97">
        <f>[1]BYDEPT!AH98</f>
        <v>0</v>
      </c>
      <c r="E98" s="97">
        <f>[1]BYDEPT!AI98</f>
        <v>9578700</v>
      </c>
      <c r="F98" s="136">
        <f>SUM(B98:E98)</f>
        <v>178768208</v>
      </c>
      <c r="G98" s="406">
        <f>[1]BYDEPT!AZ98</f>
        <v>0</v>
      </c>
      <c r="H98" s="97">
        <f>[1]BYDEPT!BA98</f>
        <v>26460278</v>
      </c>
      <c r="I98" s="97">
        <f>[1]BYDEPT!BB98</f>
        <v>0</v>
      </c>
      <c r="J98" s="97">
        <f>[1]BYDEPT!BC98</f>
        <v>2100000</v>
      </c>
      <c r="K98" s="136">
        <f>SUM(G98:J98)</f>
        <v>28560278</v>
      </c>
      <c r="L98" s="408">
        <f>B98-G98</f>
        <v>0</v>
      </c>
      <c r="M98" s="97">
        <f>C98-H98</f>
        <v>142729230</v>
      </c>
      <c r="N98" s="97">
        <f>D98-I98</f>
        <v>0</v>
      </c>
      <c r="O98" s="97">
        <f>E98-J98</f>
        <v>7478700</v>
      </c>
      <c r="P98" s="191">
        <f>SUM(L98:O98)</f>
        <v>150207930</v>
      </c>
      <c r="R98" s="5">
        <v>0</v>
      </c>
      <c r="S98" s="5">
        <v>101600851</v>
      </c>
      <c r="T98" s="5">
        <v>0</v>
      </c>
      <c r="U98" s="5">
        <v>8958939</v>
      </c>
      <c r="V98" s="5">
        <v>110559790</v>
      </c>
      <c r="X98" s="5">
        <f t="shared" si="27"/>
        <v>0</v>
      </c>
      <c r="Y98" s="5">
        <f t="shared" si="27"/>
        <v>-75140573</v>
      </c>
      <c r="Z98" s="5">
        <f t="shared" si="27"/>
        <v>0</v>
      </c>
      <c r="AA98" s="5">
        <f t="shared" si="27"/>
        <v>-6858939</v>
      </c>
      <c r="AB98" s="5">
        <f t="shared" si="27"/>
        <v>-81999512</v>
      </c>
    </row>
    <row r="99" spans="1:28" ht="14.1" customHeight="1">
      <c r="A99" s="145" t="s">
        <v>138</v>
      </c>
      <c r="B99" s="203">
        <f>SUM(B100:B104)</f>
        <v>45144</v>
      </c>
      <c r="C99" s="410">
        <f t="shared" ref="C99:P99" si="36">SUM(C100:C104)</f>
        <v>56600542</v>
      </c>
      <c r="D99" s="410">
        <f t="shared" si="36"/>
        <v>0</v>
      </c>
      <c r="E99" s="410">
        <f t="shared" si="36"/>
        <v>1755710</v>
      </c>
      <c r="F99" s="141">
        <f t="shared" si="36"/>
        <v>58401396</v>
      </c>
      <c r="G99" s="203">
        <f t="shared" si="36"/>
        <v>45144</v>
      </c>
      <c r="H99" s="410">
        <f t="shared" si="36"/>
        <v>2267926</v>
      </c>
      <c r="I99" s="410">
        <f t="shared" si="36"/>
        <v>0</v>
      </c>
      <c r="J99" s="410">
        <f t="shared" si="36"/>
        <v>1536960</v>
      </c>
      <c r="K99" s="141">
        <f t="shared" si="36"/>
        <v>3850030</v>
      </c>
      <c r="L99" s="411">
        <f t="shared" si="36"/>
        <v>0</v>
      </c>
      <c r="M99" s="410">
        <f t="shared" si="36"/>
        <v>54332616</v>
      </c>
      <c r="N99" s="410">
        <f t="shared" si="36"/>
        <v>0</v>
      </c>
      <c r="O99" s="410">
        <f t="shared" si="36"/>
        <v>218750</v>
      </c>
      <c r="P99" s="204">
        <f t="shared" si="36"/>
        <v>54551366</v>
      </c>
      <c r="R99" s="5">
        <v>21537</v>
      </c>
      <c r="S99" s="5">
        <v>24043790</v>
      </c>
      <c r="T99" s="5">
        <v>0</v>
      </c>
      <c r="U99" s="5">
        <v>578017</v>
      </c>
      <c r="V99" s="5">
        <v>24643344</v>
      </c>
      <c r="X99" s="5">
        <f t="shared" si="27"/>
        <v>23607</v>
      </c>
      <c r="Y99" s="5">
        <f t="shared" si="27"/>
        <v>-21775864</v>
      </c>
      <c r="Z99" s="5">
        <f t="shared" si="27"/>
        <v>0</v>
      </c>
      <c r="AA99" s="5">
        <f t="shared" si="27"/>
        <v>958943</v>
      </c>
      <c r="AB99" s="5">
        <f t="shared" si="27"/>
        <v>-20793314</v>
      </c>
    </row>
    <row r="100" spans="1:28" ht="14.1" customHeight="1">
      <c r="A100" s="145" t="s">
        <v>140</v>
      </c>
      <c r="B100" s="406">
        <f>[1]BYDEPT!AF100</f>
        <v>45144</v>
      </c>
      <c r="C100" s="97">
        <f>[1]BYDEPT!AG100</f>
        <v>1753081</v>
      </c>
      <c r="D100" s="97">
        <f>[1]BYDEPT!AH100</f>
        <v>0</v>
      </c>
      <c r="E100" s="97">
        <f>[1]BYDEPT!AI100</f>
        <v>1755710</v>
      </c>
      <c r="F100" s="136">
        <f>SUM(B100:E100)</f>
        <v>3553935</v>
      </c>
      <c r="G100" s="406">
        <f>[1]BYDEPT!AZ100</f>
        <v>45144</v>
      </c>
      <c r="H100" s="97">
        <f>[1]BYDEPT!BA100</f>
        <v>1753081</v>
      </c>
      <c r="I100" s="97">
        <f>[1]BYDEPT!BB100</f>
        <v>0</v>
      </c>
      <c r="J100" s="97">
        <f>[1]BYDEPT!BC100</f>
        <v>1536960</v>
      </c>
      <c r="K100" s="136">
        <f>SUM(G100:J100)</f>
        <v>3335185</v>
      </c>
      <c r="L100" s="408">
        <f t="shared" ref="L100:O104" si="37">B100-G100</f>
        <v>0</v>
      </c>
      <c r="M100" s="97">
        <f t="shared" si="37"/>
        <v>0</v>
      </c>
      <c r="N100" s="97">
        <f t="shared" si="37"/>
        <v>0</v>
      </c>
      <c r="O100" s="97">
        <f t="shared" si="37"/>
        <v>218750</v>
      </c>
      <c r="P100" s="191">
        <f>SUM(L100:O100)</f>
        <v>218750</v>
      </c>
      <c r="R100" s="5">
        <v>0</v>
      </c>
      <c r="S100" s="5">
        <v>4064886</v>
      </c>
      <c r="T100" s="5">
        <v>0</v>
      </c>
      <c r="U100" s="5">
        <v>0</v>
      </c>
      <c r="V100" s="5">
        <v>4064886</v>
      </c>
      <c r="X100" s="5">
        <f t="shared" si="27"/>
        <v>45144</v>
      </c>
      <c r="Y100" s="5">
        <f t="shared" si="27"/>
        <v>-2311805</v>
      </c>
      <c r="Z100" s="5">
        <f t="shared" si="27"/>
        <v>0</v>
      </c>
      <c r="AA100" s="5">
        <f t="shared" si="27"/>
        <v>1536960</v>
      </c>
      <c r="AB100" s="5">
        <f t="shared" si="27"/>
        <v>-729701</v>
      </c>
    </row>
    <row r="101" spans="1:28" ht="14.1" customHeight="1">
      <c r="A101" s="145" t="s">
        <v>142</v>
      </c>
      <c r="B101" s="406">
        <f>[1]BYDEPT!AF101</f>
        <v>0</v>
      </c>
      <c r="C101" s="97">
        <f>[1]BYDEPT!AG101</f>
        <v>23112229</v>
      </c>
      <c r="D101" s="97">
        <f>[1]BYDEPT!AH101</f>
        <v>0</v>
      </c>
      <c r="E101" s="97">
        <f>[1]BYDEPT!AI101</f>
        <v>0</v>
      </c>
      <c r="F101" s="136">
        <f>SUM(B101:E101)</f>
        <v>23112229</v>
      </c>
      <c r="G101" s="406">
        <f>[1]BYDEPT!AZ101</f>
        <v>0</v>
      </c>
      <c r="H101" s="97">
        <f>[1]BYDEPT!BA101</f>
        <v>73059</v>
      </c>
      <c r="I101" s="97">
        <f>[1]BYDEPT!BB101</f>
        <v>0</v>
      </c>
      <c r="J101" s="97">
        <f>[1]BYDEPT!BC101</f>
        <v>0</v>
      </c>
      <c r="K101" s="136">
        <f>SUM(G101:J101)</f>
        <v>73059</v>
      </c>
      <c r="L101" s="408">
        <f t="shared" si="37"/>
        <v>0</v>
      </c>
      <c r="M101" s="97">
        <f t="shared" si="37"/>
        <v>23039170</v>
      </c>
      <c r="N101" s="97">
        <f t="shared" si="37"/>
        <v>0</v>
      </c>
      <c r="O101" s="97">
        <f t="shared" si="37"/>
        <v>0</v>
      </c>
      <c r="P101" s="191">
        <f>SUM(L101:O101)</f>
        <v>23039170</v>
      </c>
      <c r="R101" s="5">
        <v>21537</v>
      </c>
      <c r="S101" s="5">
        <v>1359691</v>
      </c>
      <c r="T101" s="5">
        <v>0</v>
      </c>
      <c r="U101" s="5">
        <v>578017</v>
      </c>
      <c r="V101" s="5">
        <v>1959245</v>
      </c>
      <c r="X101" s="5">
        <f t="shared" si="27"/>
        <v>-21537</v>
      </c>
      <c r="Y101" s="5">
        <f t="shared" si="27"/>
        <v>-1286632</v>
      </c>
      <c r="Z101" s="5">
        <f t="shared" si="27"/>
        <v>0</v>
      </c>
      <c r="AA101" s="5">
        <f t="shared" si="27"/>
        <v>-578017</v>
      </c>
      <c r="AB101" s="5">
        <f t="shared" si="27"/>
        <v>-1886186</v>
      </c>
    </row>
    <row r="102" spans="1:28" ht="14.1" customHeight="1">
      <c r="A102" s="414" t="s">
        <v>144</v>
      </c>
      <c r="B102" s="406">
        <f>[1]BYDEPT!AF102</f>
        <v>0</v>
      </c>
      <c r="C102" s="97">
        <f>[1]BYDEPT!AG102</f>
        <v>50000</v>
      </c>
      <c r="D102" s="97">
        <f>[1]BYDEPT!AH102</f>
        <v>0</v>
      </c>
      <c r="E102" s="97">
        <f>[1]BYDEPT!AI102</f>
        <v>0</v>
      </c>
      <c r="F102" s="136">
        <f>SUM(B102:E102)</f>
        <v>50000</v>
      </c>
      <c r="G102" s="406">
        <f>[1]BYDEPT!AZ102</f>
        <v>0</v>
      </c>
      <c r="H102" s="97">
        <f>[1]BYDEPT!BA102</f>
        <v>7022</v>
      </c>
      <c r="I102" s="97">
        <f>[1]BYDEPT!BB102</f>
        <v>0</v>
      </c>
      <c r="J102" s="97">
        <f>[1]BYDEPT!BC102</f>
        <v>0</v>
      </c>
      <c r="K102" s="136">
        <f>SUM(G102:J102)</f>
        <v>7022</v>
      </c>
      <c r="L102" s="408">
        <f t="shared" si="37"/>
        <v>0</v>
      </c>
      <c r="M102" s="97">
        <f t="shared" si="37"/>
        <v>42978</v>
      </c>
      <c r="N102" s="97">
        <f t="shared" si="37"/>
        <v>0</v>
      </c>
      <c r="O102" s="97">
        <f t="shared" si="37"/>
        <v>0</v>
      </c>
      <c r="P102" s="191">
        <f>SUM(L102:O102)</f>
        <v>42978</v>
      </c>
      <c r="R102" s="5">
        <v>0</v>
      </c>
      <c r="S102" s="5">
        <v>25280</v>
      </c>
      <c r="T102" s="5">
        <v>0</v>
      </c>
      <c r="U102" s="5">
        <v>0</v>
      </c>
      <c r="V102" s="5">
        <v>25280</v>
      </c>
      <c r="X102" s="5">
        <f t="shared" si="27"/>
        <v>0</v>
      </c>
      <c r="Y102" s="5">
        <f t="shared" si="27"/>
        <v>-18258</v>
      </c>
      <c r="Z102" s="5">
        <f t="shared" si="27"/>
        <v>0</v>
      </c>
      <c r="AA102" s="5">
        <f t="shared" si="27"/>
        <v>0</v>
      </c>
      <c r="AB102" s="5">
        <f t="shared" si="27"/>
        <v>-18258</v>
      </c>
    </row>
    <row r="103" spans="1:28" ht="14.1" customHeight="1">
      <c r="A103" s="145" t="s">
        <v>146</v>
      </c>
      <c r="B103" s="406">
        <f>[1]BYDEPT!AF103</f>
        <v>0</v>
      </c>
      <c r="C103" s="97">
        <f>[1]BYDEPT!AG103</f>
        <v>31435232</v>
      </c>
      <c r="D103" s="97">
        <f>[1]BYDEPT!AH103</f>
        <v>0</v>
      </c>
      <c r="E103" s="97">
        <f>[1]BYDEPT!AI103</f>
        <v>0</v>
      </c>
      <c r="F103" s="136">
        <f>SUM(B103:E103)</f>
        <v>31435232</v>
      </c>
      <c r="G103" s="406">
        <f>[1]BYDEPT!AZ103</f>
        <v>0</v>
      </c>
      <c r="H103" s="97">
        <f>[1]BYDEPT!BA103</f>
        <v>434764</v>
      </c>
      <c r="I103" s="97">
        <f>[1]BYDEPT!BB103</f>
        <v>0</v>
      </c>
      <c r="J103" s="97">
        <f>[1]BYDEPT!BC103</f>
        <v>0</v>
      </c>
      <c r="K103" s="136">
        <f>SUM(G103:J103)</f>
        <v>434764</v>
      </c>
      <c r="L103" s="408">
        <f t="shared" si="37"/>
        <v>0</v>
      </c>
      <c r="M103" s="97">
        <f t="shared" si="37"/>
        <v>31000468</v>
      </c>
      <c r="N103" s="97">
        <f t="shared" si="37"/>
        <v>0</v>
      </c>
      <c r="O103" s="97">
        <f t="shared" si="37"/>
        <v>0</v>
      </c>
      <c r="P103" s="191">
        <f>SUM(L103:O103)</f>
        <v>31000468</v>
      </c>
      <c r="R103" s="5">
        <v>0</v>
      </c>
      <c r="S103" s="5">
        <v>18593933</v>
      </c>
      <c r="T103" s="5">
        <v>0</v>
      </c>
      <c r="U103" s="5">
        <v>0</v>
      </c>
      <c r="V103" s="5">
        <v>18593933</v>
      </c>
      <c r="X103" s="5">
        <f t="shared" si="27"/>
        <v>0</v>
      </c>
      <c r="Y103" s="5">
        <f t="shared" si="27"/>
        <v>-18159169</v>
      </c>
      <c r="Z103" s="5">
        <f t="shared" si="27"/>
        <v>0</v>
      </c>
      <c r="AA103" s="5">
        <f t="shared" si="27"/>
        <v>0</v>
      </c>
      <c r="AB103" s="5">
        <f t="shared" si="27"/>
        <v>-18159169</v>
      </c>
    </row>
    <row r="104" spans="1:28" ht="14.1" customHeight="1">
      <c r="A104" s="145" t="s">
        <v>148</v>
      </c>
      <c r="B104" s="406">
        <f>[1]BYDEPT!AF104</f>
        <v>0</v>
      </c>
      <c r="C104" s="97">
        <f>[1]BYDEPT!AG104</f>
        <v>250000</v>
      </c>
      <c r="D104" s="97">
        <f>[1]BYDEPT!AH104</f>
        <v>0</v>
      </c>
      <c r="E104" s="97">
        <f>[1]BYDEPT!AI104</f>
        <v>0</v>
      </c>
      <c r="F104" s="136">
        <f>SUM(B104:E104)</f>
        <v>250000</v>
      </c>
      <c r="G104" s="406">
        <f>[1]BYDEPT!AZ104</f>
        <v>0</v>
      </c>
      <c r="H104" s="97">
        <f>[1]BYDEPT!BA104</f>
        <v>0</v>
      </c>
      <c r="I104" s="97">
        <f>[1]BYDEPT!BB104</f>
        <v>0</v>
      </c>
      <c r="J104" s="97">
        <f>[1]BYDEPT!BC104</f>
        <v>0</v>
      </c>
      <c r="K104" s="136">
        <f>SUM(G104:J104)</f>
        <v>0</v>
      </c>
      <c r="L104" s="408">
        <f t="shared" si="37"/>
        <v>0</v>
      </c>
      <c r="M104" s="97">
        <f t="shared" si="37"/>
        <v>250000</v>
      </c>
      <c r="N104" s="97">
        <f t="shared" si="37"/>
        <v>0</v>
      </c>
      <c r="O104" s="97">
        <f t="shared" si="37"/>
        <v>0</v>
      </c>
      <c r="P104" s="191">
        <f>SUM(L104:O104)</f>
        <v>250000</v>
      </c>
      <c r="R104" s="5">
        <v>0</v>
      </c>
      <c r="S104" s="5">
        <v>0</v>
      </c>
      <c r="T104" s="5">
        <v>0</v>
      </c>
      <c r="U104" s="5">
        <v>0</v>
      </c>
      <c r="V104" s="5">
        <v>0</v>
      </c>
      <c r="X104" s="5">
        <f t="shared" si="27"/>
        <v>0</v>
      </c>
      <c r="Y104" s="5">
        <f t="shared" si="27"/>
        <v>0</v>
      </c>
      <c r="Z104" s="5">
        <f t="shared" si="27"/>
        <v>0</v>
      </c>
      <c r="AA104" s="5">
        <f t="shared" si="27"/>
        <v>0</v>
      </c>
      <c r="AB104" s="5">
        <f t="shared" si="27"/>
        <v>0</v>
      </c>
    </row>
    <row r="105" spans="1:28" ht="14.1" hidden="1" customHeight="1">
      <c r="A105" s="133"/>
      <c r="B105" s="20"/>
      <c r="C105" s="47"/>
      <c r="D105" s="47"/>
      <c r="E105" s="47"/>
      <c r="F105" s="136"/>
      <c r="G105" s="20"/>
      <c r="H105" s="47"/>
      <c r="I105" s="47"/>
      <c r="J105" s="47"/>
      <c r="K105" s="136"/>
      <c r="L105" s="408"/>
      <c r="M105" s="97"/>
      <c r="N105" s="97"/>
      <c r="O105" s="97"/>
      <c r="P105" s="191"/>
      <c r="X105" s="5">
        <f t="shared" si="27"/>
        <v>0</v>
      </c>
      <c r="Y105" s="5">
        <f t="shared" si="27"/>
        <v>0</v>
      </c>
      <c r="Z105" s="5">
        <f t="shared" si="27"/>
        <v>0</v>
      </c>
      <c r="AA105" s="5">
        <f t="shared" si="27"/>
        <v>0</v>
      </c>
      <c r="AB105" s="5">
        <f t="shared" si="27"/>
        <v>0</v>
      </c>
    </row>
    <row r="106" spans="1:28" ht="14.1" customHeight="1">
      <c r="A106" s="133" t="s">
        <v>150</v>
      </c>
      <c r="B106" s="406">
        <f>[1]BYDEPT!AF106</f>
        <v>0</v>
      </c>
      <c r="C106" s="97">
        <f>[1]BYDEPT!AG106</f>
        <v>8000000</v>
      </c>
      <c r="D106" s="97">
        <f>[1]BYDEPT!AH106</f>
        <v>0</v>
      </c>
      <c r="E106" s="97">
        <f>[1]BYDEPT!AI106</f>
        <v>5000000</v>
      </c>
      <c r="F106" s="136">
        <f>SUM(B106:E106)</f>
        <v>13000000</v>
      </c>
      <c r="G106" s="406">
        <f>[1]BYDEPT!AZ106</f>
        <v>0</v>
      </c>
      <c r="H106" s="97">
        <f>[1]BYDEPT!BA106</f>
        <v>0</v>
      </c>
      <c r="I106" s="97">
        <f>[1]BYDEPT!BB106</f>
        <v>0</v>
      </c>
      <c r="J106" s="97">
        <f>[1]BYDEPT!BC106</f>
        <v>150000</v>
      </c>
      <c r="K106" s="136">
        <f>SUM(G106:J106)</f>
        <v>150000</v>
      </c>
      <c r="L106" s="408">
        <f t="shared" ref="L106:O109" si="38">B106-G106</f>
        <v>0</v>
      </c>
      <c r="M106" s="97">
        <f t="shared" si="38"/>
        <v>8000000</v>
      </c>
      <c r="N106" s="97">
        <f t="shared" si="38"/>
        <v>0</v>
      </c>
      <c r="O106" s="97">
        <f t="shared" si="38"/>
        <v>4850000</v>
      </c>
      <c r="P106" s="191">
        <f>SUM(L106:O106)</f>
        <v>12850000</v>
      </c>
      <c r="R106" s="5">
        <v>0</v>
      </c>
      <c r="S106" s="5">
        <v>573120</v>
      </c>
      <c r="T106" s="5">
        <v>0</v>
      </c>
      <c r="U106" s="5">
        <v>10626</v>
      </c>
      <c r="V106" s="5">
        <v>583746</v>
      </c>
      <c r="X106" s="5">
        <f t="shared" si="27"/>
        <v>0</v>
      </c>
      <c r="Y106" s="5">
        <f t="shared" si="27"/>
        <v>-573120</v>
      </c>
      <c r="Z106" s="5">
        <f t="shared" si="27"/>
        <v>0</v>
      </c>
      <c r="AA106" s="5">
        <f t="shared" si="27"/>
        <v>139374</v>
      </c>
      <c r="AB106" s="5">
        <f t="shared" si="27"/>
        <v>-433746</v>
      </c>
    </row>
    <row r="107" spans="1:28" ht="14.1" customHeight="1">
      <c r="A107" s="133" t="s">
        <v>152</v>
      </c>
      <c r="B107" s="406">
        <f>[1]BYDEPT!AF107</f>
        <v>99246295</v>
      </c>
      <c r="C107" s="97">
        <f>[1]BYDEPT!AG107</f>
        <v>200000</v>
      </c>
      <c r="D107" s="97">
        <f>[1]BYDEPT!AH107</f>
        <v>0</v>
      </c>
      <c r="E107" s="97">
        <f>[1]BYDEPT!AI107</f>
        <v>0</v>
      </c>
      <c r="F107" s="136">
        <f>SUM(B107:E107)</f>
        <v>99446295</v>
      </c>
      <c r="G107" s="406">
        <f>[1]BYDEPT!AZ107</f>
        <v>37341416</v>
      </c>
      <c r="H107" s="97">
        <f>[1]BYDEPT!BA107</f>
        <v>0</v>
      </c>
      <c r="I107" s="97">
        <f>[1]BYDEPT!BB107</f>
        <v>0</v>
      </c>
      <c r="J107" s="97">
        <f>[1]BYDEPT!BC107</f>
        <v>0</v>
      </c>
      <c r="K107" s="136">
        <f>SUM(G107:J107)</f>
        <v>37341416</v>
      </c>
      <c r="L107" s="408">
        <f t="shared" si="38"/>
        <v>61904879</v>
      </c>
      <c r="M107" s="97">
        <f t="shared" si="38"/>
        <v>200000</v>
      </c>
      <c r="N107" s="97">
        <f t="shared" si="38"/>
        <v>0</v>
      </c>
      <c r="O107" s="97">
        <f t="shared" si="38"/>
        <v>0</v>
      </c>
      <c r="P107" s="191">
        <f>SUM(L107:O107)</f>
        <v>62104879</v>
      </c>
      <c r="R107" s="5">
        <v>62666016</v>
      </c>
      <c r="S107" s="5">
        <v>0</v>
      </c>
      <c r="T107" s="5">
        <v>0</v>
      </c>
      <c r="U107" s="5">
        <v>0</v>
      </c>
      <c r="V107" s="5">
        <v>62666016</v>
      </c>
      <c r="X107" s="5">
        <f t="shared" si="27"/>
        <v>-25324600</v>
      </c>
      <c r="Y107" s="5">
        <f t="shared" si="27"/>
        <v>0</v>
      </c>
      <c r="Z107" s="5">
        <f t="shared" si="27"/>
        <v>0</v>
      </c>
      <c r="AA107" s="5">
        <f t="shared" si="27"/>
        <v>0</v>
      </c>
      <c r="AB107" s="5">
        <f t="shared" si="27"/>
        <v>-25324600</v>
      </c>
    </row>
    <row r="108" spans="1:28" ht="14.1" customHeight="1">
      <c r="A108" s="133" t="s">
        <v>154</v>
      </c>
      <c r="B108" s="406">
        <f>[1]BYDEPT!AF108</f>
        <v>0</v>
      </c>
      <c r="C108" s="97">
        <f>[1]BYDEPT!AG108</f>
        <v>7573846</v>
      </c>
      <c r="D108" s="97">
        <f>[1]BYDEPT!AH108</f>
        <v>0</v>
      </c>
      <c r="E108" s="97">
        <f>[1]BYDEPT!AI108</f>
        <v>12026154</v>
      </c>
      <c r="F108" s="136">
        <f>SUM(B108:E108)</f>
        <v>19600000</v>
      </c>
      <c r="G108" s="406">
        <f>[1]BYDEPT!AZ108</f>
        <v>0</v>
      </c>
      <c r="H108" s="97">
        <f>[1]BYDEPT!BA108</f>
        <v>0</v>
      </c>
      <c r="I108" s="97">
        <f>[1]BYDEPT!BB108</f>
        <v>0</v>
      </c>
      <c r="J108" s="97">
        <f>[1]BYDEPT!BC108</f>
        <v>78990</v>
      </c>
      <c r="K108" s="136">
        <f>SUM(G108:J108)</f>
        <v>78990</v>
      </c>
      <c r="L108" s="408">
        <f t="shared" si="38"/>
        <v>0</v>
      </c>
      <c r="M108" s="97">
        <f t="shared" si="38"/>
        <v>7573846</v>
      </c>
      <c r="N108" s="97">
        <f t="shared" si="38"/>
        <v>0</v>
      </c>
      <c r="O108" s="97">
        <f t="shared" si="38"/>
        <v>11947164</v>
      </c>
      <c r="P108" s="191">
        <f>SUM(L108:O108)</f>
        <v>19521010</v>
      </c>
      <c r="R108" s="5">
        <v>0</v>
      </c>
      <c r="S108" s="5">
        <v>3475090</v>
      </c>
      <c r="T108" s="5">
        <v>0</v>
      </c>
      <c r="U108" s="5">
        <v>2452464</v>
      </c>
      <c r="V108" s="5">
        <v>5927554</v>
      </c>
      <c r="X108" s="5">
        <f t="shared" si="27"/>
        <v>0</v>
      </c>
      <c r="Y108" s="5">
        <f t="shared" si="27"/>
        <v>-3475090</v>
      </c>
      <c r="Z108" s="5">
        <f t="shared" si="27"/>
        <v>0</v>
      </c>
      <c r="AA108" s="5">
        <f t="shared" si="27"/>
        <v>-2373474</v>
      </c>
      <c r="AB108" s="5">
        <f t="shared" si="27"/>
        <v>-5848564</v>
      </c>
    </row>
    <row r="109" spans="1:28" ht="14.1" customHeight="1">
      <c r="A109" s="133" t="s">
        <v>156</v>
      </c>
      <c r="B109" s="406">
        <f>[1]BYDEPT!AF109</f>
        <v>119475970</v>
      </c>
      <c r="C109" s="97">
        <f>[1]BYDEPT!AG109</f>
        <v>2778845</v>
      </c>
      <c r="D109" s="97">
        <f>[1]BYDEPT!AH109</f>
        <v>0</v>
      </c>
      <c r="E109" s="97">
        <f>[1]BYDEPT!AI109</f>
        <v>0</v>
      </c>
      <c r="F109" s="136">
        <f>SUM(B109:E109)</f>
        <v>122254815</v>
      </c>
      <c r="G109" s="406">
        <f>[1]BYDEPT!AZ109</f>
        <v>21497793</v>
      </c>
      <c r="H109" s="97">
        <f>[1]BYDEPT!BA109</f>
        <v>4710</v>
      </c>
      <c r="I109" s="97">
        <f>[1]BYDEPT!BB109</f>
        <v>0</v>
      </c>
      <c r="J109" s="97">
        <f>[1]BYDEPT!BC109</f>
        <v>0</v>
      </c>
      <c r="K109" s="136">
        <f>SUM(G109:J109)</f>
        <v>21502503</v>
      </c>
      <c r="L109" s="408">
        <f t="shared" si="38"/>
        <v>97978177</v>
      </c>
      <c r="M109" s="97">
        <f t="shared" si="38"/>
        <v>2774135</v>
      </c>
      <c r="N109" s="97">
        <f t="shared" si="38"/>
        <v>0</v>
      </c>
      <c r="O109" s="97">
        <f t="shared" si="38"/>
        <v>0</v>
      </c>
      <c r="P109" s="191">
        <f>SUM(L109:O109)</f>
        <v>100752312</v>
      </c>
      <c r="R109" s="5">
        <v>72320243</v>
      </c>
      <c r="S109" s="5">
        <v>237230</v>
      </c>
      <c r="T109" s="5">
        <v>0</v>
      </c>
      <c r="U109" s="5">
        <v>0</v>
      </c>
      <c r="V109" s="5">
        <v>72557473</v>
      </c>
      <c r="X109" s="5">
        <f t="shared" si="27"/>
        <v>-50822450</v>
      </c>
      <c r="Y109" s="5">
        <f t="shared" si="27"/>
        <v>-232520</v>
      </c>
      <c r="Z109" s="5">
        <f t="shared" si="27"/>
        <v>0</v>
      </c>
      <c r="AA109" s="5">
        <f t="shared" si="27"/>
        <v>0</v>
      </c>
      <c r="AB109" s="5">
        <f t="shared" si="27"/>
        <v>-51054970</v>
      </c>
    </row>
    <row r="110" spans="1:28" ht="6.75" customHeight="1">
      <c r="A110" s="174"/>
      <c r="B110" s="43"/>
      <c r="C110" s="97"/>
      <c r="D110" s="97"/>
      <c r="E110" s="97"/>
      <c r="F110" s="415"/>
      <c r="G110" s="43"/>
      <c r="H110" s="62"/>
      <c r="I110" s="62"/>
      <c r="J110" s="62"/>
      <c r="K110" s="415"/>
      <c r="L110" s="416"/>
      <c r="M110" s="62"/>
      <c r="N110" s="62"/>
      <c r="O110" s="62"/>
      <c r="P110" s="207"/>
      <c r="Q110" s="144"/>
      <c r="R110" s="5">
        <v>0</v>
      </c>
      <c r="S110" s="5">
        <v>0</v>
      </c>
      <c r="T110" s="5">
        <v>0</v>
      </c>
      <c r="U110" s="5">
        <v>0</v>
      </c>
      <c r="V110" s="5">
        <v>0</v>
      </c>
      <c r="X110" s="5">
        <f t="shared" ref="X110:AB160" si="39">G110-R110</f>
        <v>0</v>
      </c>
      <c r="Y110" s="5">
        <f t="shared" si="39"/>
        <v>0</v>
      </c>
      <c r="Z110" s="5">
        <f t="shared" si="39"/>
        <v>0</v>
      </c>
      <c r="AA110" s="5">
        <f t="shared" si="39"/>
        <v>0</v>
      </c>
      <c r="AB110" s="5">
        <f t="shared" si="39"/>
        <v>0</v>
      </c>
    </row>
    <row r="111" spans="1:28" ht="15" customHeight="1">
      <c r="A111" s="146" t="s">
        <v>348</v>
      </c>
      <c r="B111" s="36">
        <f t="shared" ref="B111:P111" si="40">SUM(B112:B116)+SUM(B119:B121)</f>
        <v>43467029</v>
      </c>
      <c r="C111" s="38">
        <f t="shared" si="40"/>
        <v>551529993</v>
      </c>
      <c r="D111" s="38">
        <f t="shared" si="40"/>
        <v>354010002</v>
      </c>
      <c r="E111" s="38">
        <f t="shared" si="40"/>
        <v>31805426</v>
      </c>
      <c r="F111" s="167">
        <f t="shared" si="40"/>
        <v>980812450</v>
      </c>
      <c r="G111" s="36">
        <f t="shared" si="40"/>
        <v>42676435</v>
      </c>
      <c r="H111" s="38">
        <f t="shared" si="40"/>
        <v>527755274</v>
      </c>
      <c r="I111" s="38">
        <f t="shared" si="40"/>
        <v>354010002</v>
      </c>
      <c r="J111" s="38">
        <f t="shared" si="40"/>
        <v>589733</v>
      </c>
      <c r="K111" s="167">
        <f t="shared" si="40"/>
        <v>925031444</v>
      </c>
      <c r="L111" s="417">
        <f t="shared" si="40"/>
        <v>790594</v>
      </c>
      <c r="M111" s="38">
        <f t="shared" si="40"/>
        <v>23774719</v>
      </c>
      <c r="N111" s="38">
        <f t="shared" si="40"/>
        <v>0</v>
      </c>
      <c r="O111" s="38">
        <f t="shared" si="40"/>
        <v>31215693</v>
      </c>
      <c r="P111" s="37">
        <f t="shared" si="40"/>
        <v>55781006</v>
      </c>
      <c r="R111" s="5">
        <v>35890377</v>
      </c>
      <c r="S111" s="5">
        <v>443246586</v>
      </c>
      <c r="T111" s="5">
        <v>392797010</v>
      </c>
      <c r="U111" s="5">
        <v>7428891</v>
      </c>
      <c r="V111" s="5">
        <v>879362864</v>
      </c>
      <c r="X111" s="139">
        <f t="shared" si="39"/>
        <v>6786058</v>
      </c>
      <c r="Y111" s="139">
        <f t="shared" si="39"/>
        <v>84508688</v>
      </c>
      <c r="Z111" s="139">
        <f t="shared" si="39"/>
        <v>-38787008</v>
      </c>
      <c r="AA111" s="139">
        <f t="shared" si="39"/>
        <v>-6839158</v>
      </c>
      <c r="AB111" s="139">
        <f t="shared" si="39"/>
        <v>45668580</v>
      </c>
    </row>
    <row r="112" spans="1:28" ht="14.1" customHeight="1">
      <c r="A112" s="418" t="s">
        <v>30</v>
      </c>
      <c r="B112" s="406">
        <f>[1]BYDEPT!AF112</f>
        <v>42626684</v>
      </c>
      <c r="C112" s="97">
        <f>[1]BYDEPT!AG112</f>
        <v>0</v>
      </c>
      <c r="D112" s="97">
        <f>[1]BYDEPT!AH112</f>
        <v>0</v>
      </c>
      <c r="E112" s="97">
        <f>[1]BYDEPT!AI112</f>
        <v>0</v>
      </c>
      <c r="F112" s="136">
        <f>SUM(B112:E112)</f>
        <v>42626684</v>
      </c>
      <c r="G112" s="97">
        <f>[1]BYDEPT!AZ112</f>
        <v>42080136</v>
      </c>
      <c r="H112" s="97">
        <f>[1]BYDEPT!BA112</f>
        <v>0</v>
      </c>
      <c r="I112" s="97">
        <f>[1]BYDEPT!BB112</f>
        <v>0</v>
      </c>
      <c r="J112" s="97">
        <f>[1]BYDEPT!BC112</f>
        <v>0</v>
      </c>
      <c r="K112" s="136">
        <f>SUM(G112:J112)</f>
        <v>42080136</v>
      </c>
      <c r="L112" s="408">
        <f t="shared" ref="L112:O115" si="41">B112-G112</f>
        <v>546548</v>
      </c>
      <c r="M112" s="97">
        <f t="shared" si="41"/>
        <v>0</v>
      </c>
      <c r="N112" s="97">
        <f t="shared" si="41"/>
        <v>0</v>
      </c>
      <c r="O112" s="97">
        <f t="shared" si="41"/>
        <v>0</v>
      </c>
      <c r="P112" s="191">
        <f>SUM(L112:O112)</f>
        <v>546548</v>
      </c>
      <c r="R112" s="5">
        <v>35039135</v>
      </c>
      <c r="S112" s="5">
        <v>0</v>
      </c>
      <c r="T112" s="5">
        <v>0</v>
      </c>
      <c r="U112" s="5">
        <v>0</v>
      </c>
      <c r="V112" s="5">
        <v>35039135</v>
      </c>
      <c r="X112" s="5">
        <f t="shared" si="39"/>
        <v>7041001</v>
      </c>
      <c r="Y112" s="5">
        <f t="shared" si="39"/>
        <v>0</v>
      </c>
      <c r="Z112" s="5">
        <f t="shared" si="39"/>
        <v>0</v>
      </c>
      <c r="AA112" s="5">
        <f t="shared" si="39"/>
        <v>0</v>
      </c>
      <c r="AB112" s="5">
        <f t="shared" si="39"/>
        <v>7041001</v>
      </c>
    </row>
    <row r="113" spans="1:28" ht="14.1" customHeight="1">
      <c r="A113" s="409" t="s">
        <v>160</v>
      </c>
      <c r="B113" s="406">
        <f>[1]BYDEPT!AF113</f>
        <v>0</v>
      </c>
      <c r="C113" s="97">
        <f>[1]BYDEPT!AG113</f>
        <v>522748165</v>
      </c>
      <c r="D113" s="97">
        <f>[1]BYDEPT!AH113</f>
        <v>0</v>
      </c>
      <c r="E113" s="97">
        <f>[1]BYDEPT!AI113</f>
        <v>0</v>
      </c>
      <c r="F113" s="136">
        <f>SUM(B113:E113)</f>
        <v>522748165</v>
      </c>
      <c r="G113" s="97">
        <f>[1]BYDEPT!AZ113</f>
        <v>0</v>
      </c>
      <c r="H113" s="97">
        <f>[1]BYDEPT!BA113</f>
        <v>522748165</v>
      </c>
      <c r="I113" s="97">
        <f>[1]BYDEPT!BB113</f>
        <v>0</v>
      </c>
      <c r="J113" s="97">
        <f>[1]BYDEPT!BC113</f>
        <v>0</v>
      </c>
      <c r="K113" s="136">
        <f>SUM(G113:J113)</f>
        <v>522748165</v>
      </c>
      <c r="L113" s="408">
        <f t="shared" si="41"/>
        <v>0</v>
      </c>
      <c r="M113" s="97">
        <f t="shared" si="41"/>
        <v>0</v>
      </c>
      <c r="N113" s="97">
        <f t="shared" si="41"/>
        <v>0</v>
      </c>
      <c r="O113" s="97">
        <f t="shared" si="41"/>
        <v>0</v>
      </c>
      <c r="P113" s="191">
        <f>SUM(L113:O113)</f>
        <v>0</v>
      </c>
      <c r="R113" s="5">
        <v>0</v>
      </c>
      <c r="S113" s="5">
        <v>428619518</v>
      </c>
      <c r="T113" s="5">
        <v>0</v>
      </c>
      <c r="U113" s="5">
        <v>0</v>
      </c>
      <c r="V113" s="5">
        <v>428619518</v>
      </c>
      <c r="X113" s="139">
        <f t="shared" si="39"/>
        <v>0</v>
      </c>
      <c r="Y113" s="139">
        <f t="shared" si="39"/>
        <v>94128647</v>
      </c>
      <c r="Z113" s="139">
        <f t="shared" si="39"/>
        <v>0</v>
      </c>
      <c r="AA113" s="139">
        <f t="shared" si="39"/>
        <v>0</v>
      </c>
      <c r="AB113" s="139">
        <f t="shared" si="39"/>
        <v>94128647</v>
      </c>
    </row>
    <row r="114" spans="1:28" ht="14.1" customHeight="1">
      <c r="A114" s="41" t="s">
        <v>349</v>
      </c>
      <c r="B114" s="97">
        <f>[1]BYDEPT!AF114</f>
        <v>480</v>
      </c>
      <c r="C114" s="97">
        <f>[1]BYDEPT!AG114</f>
        <v>0</v>
      </c>
      <c r="D114" s="97">
        <f>[1]BYDEPT!AH114</f>
        <v>0</v>
      </c>
      <c r="E114" s="97">
        <f>[1]BYDEPT!AI114</f>
        <v>0</v>
      </c>
      <c r="F114" s="136">
        <f>SUM(B114:E114)</f>
        <v>480</v>
      </c>
      <c r="G114" s="406">
        <f>[1]BYDEPT!AZ114</f>
        <v>0</v>
      </c>
      <c r="H114" s="97">
        <f>[1]BYDEPT!BA114</f>
        <v>0</v>
      </c>
      <c r="I114" s="97">
        <f>[1]BYDEPT!BB114</f>
        <v>0</v>
      </c>
      <c r="J114" s="97">
        <f>[1]BYDEPT!BC114</f>
        <v>0</v>
      </c>
      <c r="K114" s="136">
        <f>SUM(G114:J114)</f>
        <v>0</v>
      </c>
      <c r="L114" s="408">
        <f t="shared" si="41"/>
        <v>480</v>
      </c>
      <c r="M114" s="97">
        <f t="shared" si="41"/>
        <v>0</v>
      </c>
      <c r="N114" s="97">
        <f t="shared" si="41"/>
        <v>0</v>
      </c>
      <c r="O114" s="97">
        <f t="shared" si="41"/>
        <v>0</v>
      </c>
      <c r="P114" s="191">
        <f>SUM(L114:O114)</f>
        <v>480</v>
      </c>
      <c r="R114" s="5">
        <v>331</v>
      </c>
      <c r="S114" s="5">
        <v>0</v>
      </c>
      <c r="T114" s="5">
        <v>0</v>
      </c>
      <c r="U114" s="5">
        <v>0</v>
      </c>
      <c r="V114" s="5">
        <v>331</v>
      </c>
      <c r="X114" s="5">
        <f t="shared" si="39"/>
        <v>-331</v>
      </c>
      <c r="Y114" s="5">
        <f t="shared" si="39"/>
        <v>0</v>
      </c>
      <c r="Z114" s="5">
        <f t="shared" si="39"/>
        <v>0</v>
      </c>
      <c r="AA114" s="5">
        <f t="shared" si="39"/>
        <v>0</v>
      </c>
      <c r="AB114" s="5">
        <f t="shared" si="39"/>
        <v>-331</v>
      </c>
    </row>
    <row r="115" spans="1:28" ht="14.1" hidden="1" customHeight="1">
      <c r="A115" s="418" t="s">
        <v>31</v>
      </c>
      <c r="B115" s="406">
        <f>[1]BYDEPT!AF115</f>
        <v>0</v>
      </c>
      <c r="C115" s="97">
        <f>[1]BYDEPT!AG115</f>
        <v>0</v>
      </c>
      <c r="D115" s="97">
        <f>[1]BYDEPT!AH115</f>
        <v>0</v>
      </c>
      <c r="E115" s="97">
        <f>[1]BYDEPT!AI115</f>
        <v>0</v>
      </c>
      <c r="F115" s="136">
        <f>SUM(B115:E115)</f>
        <v>0</v>
      </c>
      <c r="G115" s="406">
        <f>[1]BYDEPT!AZ115</f>
        <v>0</v>
      </c>
      <c r="H115" s="97">
        <f>[1]BYDEPT!BA115</f>
        <v>0</v>
      </c>
      <c r="I115" s="97">
        <f>[1]BYDEPT!BB115</f>
        <v>0</v>
      </c>
      <c r="J115" s="97">
        <f>[1]BYDEPT!BC115</f>
        <v>0</v>
      </c>
      <c r="K115" s="136">
        <f>SUM(G115:J115)</f>
        <v>0</v>
      </c>
      <c r="L115" s="408">
        <f t="shared" si="41"/>
        <v>0</v>
      </c>
      <c r="M115" s="97">
        <f t="shared" si="41"/>
        <v>0</v>
      </c>
      <c r="N115" s="97">
        <f t="shared" si="41"/>
        <v>0</v>
      </c>
      <c r="O115" s="97">
        <f t="shared" si="41"/>
        <v>0</v>
      </c>
      <c r="P115" s="191">
        <f>SUM(L115:O115)</f>
        <v>0</v>
      </c>
      <c r="R115" s="5">
        <v>4289</v>
      </c>
      <c r="S115" s="5">
        <v>58081</v>
      </c>
      <c r="T115" s="5">
        <v>1</v>
      </c>
      <c r="U115" s="5">
        <v>2039</v>
      </c>
      <c r="V115" s="5">
        <v>64410</v>
      </c>
      <c r="X115" s="5">
        <f t="shared" si="39"/>
        <v>-4289</v>
      </c>
      <c r="Y115" s="5">
        <f t="shared" si="39"/>
        <v>-58081</v>
      </c>
      <c r="Z115" s="5">
        <f t="shared" si="39"/>
        <v>-1</v>
      </c>
      <c r="AA115" s="5">
        <f t="shared" si="39"/>
        <v>-2039</v>
      </c>
      <c r="AB115" s="5">
        <f t="shared" si="39"/>
        <v>-64410</v>
      </c>
    </row>
    <row r="116" spans="1:28" s="355" customFormat="1" ht="14.1" customHeight="1">
      <c r="A116" s="418" t="s">
        <v>164</v>
      </c>
      <c r="B116" s="52">
        <f t="shared" ref="B116:P116" si="42">SUM(B117:B118)</f>
        <v>839865</v>
      </c>
      <c r="C116" s="356">
        <f t="shared" si="42"/>
        <v>9281828</v>
      </c>
      <c r="D116" s="356">
        <f t="shared" si="42"/>
        <v>2</v>
      </c>
      <c r="E116" s="356">
        <f t="shared" si="42"/>
        <v>15005426</v>
      </c>
      <c r="F116" s="172">
        <f t="shared" si="42"/>
        <v>25127121</v>
      </c>
      <c r="G116" s="52">
        <f t="shared" si="42"/>
        <v>596299</v>
      </c>
      <c r="H116" s="356">
        <f t="shared" si="42"/>
        <v>3203597</v>
      </c>
      <c r="I116" s="356">
        <f t="shared" si="42"/>
        <v>2</v>
      </c>
      <c r="J116" s="356">
        <f t="shared" si="42"/>
        <v>589733</v>
      </c>
      <c r="K116" s="172">
        <f t="shared" si="42"/>
        <v>4389631</v>
      </c>
      <c r="L116" s="419">
        <f t="shared" si="42"/>
        <v>243566</v>
      </c>
      <c r="M116" s="356">
        <f t="shared" si="42"/>
        <v>6078231</v>
      </c>
      <c r="N116" s="356">
        <f t="shared" si="42"/>
        <v>0</v>
      </c>
      <c r="O116" s="356">
        <f t="shared" si="42"/>
        <v>14415693</v>
      </c>
      <c r="P116" s="357">
        <f t="shared" si="42"/>
        <v>20737490</v>
      </c>
      <c r="R116" s="27">
        <v>846622</v>
      </c>
      <c r="S116" s="27">
        <v>7372581</v>
      </c>
      <c r="T116" s="27">
        <v>9</v>
      </c>
      <c r="U116" s="27">
        <v>4451852</v>
      </c>
      <c r="V116" s="27">
        <v>12671064</v>
      </c>
      <c r="X116" s="5">
        <f t="shared" si="39"/>
        <v>-250323</v>
      </c>
      <c r="Y116" s="5">
        <f t="shared" si="39"/>
        <v>-4168984</v>
      </c>
      <c r="Z116" s="5">
        <f t="shared" si="39"/>
        <v>-7</v>
      </c>
      <c r="AA116" s="5">
        <f t="shared" si="39"/>
        <v>-3862119</v>
      </c>
      <c r="AB116" s="5">
        <f t="shared" si="39"/>
        <v>-8281433</v>
      </c>
    </row>
    <row r="117" spans="1:28" ht="14.1" customHeight="1">
      <c r="A117" s="418" t="s">
        <v>166</v>
      </c>
      <c r="B117" s="406">
        <f>[1]BYDEPT!AF117</f>
        <v>15867</v>
      </c>
      <c r="C117" s="97">
        <f>[1]BYDEPT!AG117</f>
        <v>1732419</v>
      </c>
      <c r="D117" s="97">
        <f>[1]BYDEPT!AH117</f>
        <v>0</v>
      </c>
      <c r="E117" s="97">
        <f>[1]BYDEPT!AI117</f>
        <v>11342706</v>
      </c>
      <c r="F117" s="136">
        <f>SUM(B117:E117)</f>
        <v>13090992</v>
      </c>
      <c r="G117" s="406">
        <f>[1]BYDEPT!AZ117</f>
        <v>3643</v>
      </c>
      <c r="H117" s="97">
        <f>[1]BYDEPT!BA117</f>
        <v>16397</v>
      </c>
      <c r="I117" s="97">
        <f>[1]BYDEPT!BB117</f>
        <v>0</v>
      </c>
      <c r="J117" s="97">
        <f>[1]BYDEPT!BC117</f>
        <v>0</v>
      </c>
      <c r="K117" s="136">
        <f>SUM(G117:J117)</f>
        <v>20040</v>
      </c>
      <c r="L117" s="408">
        <f t="shared" ref="L117:O121" si="43">B117-G117</f>
        <v>12224</v>
      </c>
      <c r="M117" s="97">
        <f t="shared" si="43"/>
        <v>1716022</v>
      </c>
      <c r="N117" s="97">
        <f t="shared" si="43"/>
        <v>0</v>
      </c>
      <c r="O117" s="97">
        <f t="shared" si="43"/>
        <v>11342706</v>
      </c>
      <c r="P117" s="191">
        <f>SUM(L117:O117)</f>
        <v>13070952</v>
      </c>
      <c r="R117" s="5">
        <v>12458</v>
      </c>
      <c r="S117" s="5">
        <v>59525</v>
      </c>
      <c r="T117" s="5">
        <v>0</v>
      </c>
      <c r="U117" s="5">
        <v>2709637</v>
      </c>
      <c r="V117" s="5">
        <v>2781620</v>
      </c>
      <c r="X117" s="5">
        <f t="shared" si="39"/>
        <v>-8815</v>
      </c>
      <c r="Y117" s="5">
        <f t="shared" si="39"/>
        <v>-43128</v>
      </c>
      <c r="Z117" s="5">
        <f t="shared" si="39"/>
        <v>0</v>
      </c>
      <c r="AA117" s="5">
        <f t="shared" si="39"/>
        <v>-2709637</v>
      </c>
      <c r="AB117" s="5">
        <f t="shared" si="39"/>
        <v>-2761580</v>
      </c>
    </row>
    <row r="118" spans="1:28" ht="14.1" customHeight="1">
      <c r="A118" s="418" t="s">
        <v>168</v>
      </c>
      <c r="B118" s="406">
        <f>[1]BYDEPT!AF118</f>
        <v>823998</v>
      </c>
      <c r="C118" s="97">
        <f>[1]BYDEPT!AG118</f>
        <v>7549409</v>
      </c>
      <c r="D118" s="97">
        <f>[1]BYDEPT!AH118</f>
        <v>2</v>
      </c>
      <c r="E118" s="97">
        <f>[1]BYDEPT!AI118</f>
        <v>3662720</v>
      </c>
      <c r="F118" s="136">
        <f>SUM(B118:E118)</f>
        <v>12036129</v>
      </c>
      <c r="G118" s="406">
        <f>[1]BYDEPT!AZ118</f>
        <v>592656</v>
      </c>
      <c r="H118" s="97">
        <f>[1]BYDEPT!BA118</f>
        <v>3187200</v>
      </c>
      <c r="I118" s="97">
        <f>[1]BYDEPT!BB118</f>
        <v>2</v>
      </c>
      <c r="J118" s="97">
        <f>[1]BYDEPT!BC118</f>
        <v>589733</v>
      </c>
      <c r="K118" s="136">
        <f>SUM(G118:J118)</f>
        <v>4369591</v>
      </c>
      <c r="L118" s="408">
        <f t="shared" si="43"/>
        <v>231342</v>
      </c>
      <c r="M118" s="97">
        <f t="shared" si="43"/>
        <v>4362209</v>
      </c>
      <c r="N118" s="97">
        <f t="shared" si="43"/>
        <v>0</v>
      </c>
      <c r="O118" s="97">
        <f t="shared" si="43"/>
        <v>3072987</v>
      </c>
      <c r="P118" s="191">
        <f>SUM(L118:O118)</f>
        <v>7666538</v>
      </c>
      <c r="R118" s="5">
        <v>834164</v>
      </c>
      <c r="S118" s="5">
        <v>7313056</v>
      </c>
      <c r="T118" s="5">
        <v>9</v>
      </c>
      <c r="U118" s="5">
        <v>1742215</v>
      </c>
      <c r="V118" s="5">
        <v>9889444</v>
      </c>
      <c r="X118" s="5">
        <f t="shared" si="39"/>
        <v>-241508</v>
      </c>
      <c r="Y118" s="5">
        <f t="shared" si="39"/>
        <v>-4125856</v>
      </c>
      <c r="Z118" s="5">
        <f t="shared" si="39"/>
        <v>-7</v>
      </c>
      <c r="AA118" s="5">
        <f t="shared" si="39"/>
        <v>-1152482</v>
      </c>
      <c r="AB118" s="5">
        <f t="shared" si="39"/>
        <v>-5519853</v>
      </c>
    </row>
    <row r="119" spans="1:28" ht="14.1" customHeight="1">
      <c r="A119" s="418" t="s">
        <v>169</v>
      </c>
      <c r="B119" s="406">
        <f>[1]BYDEPT!AF119</f>
        <v>0</v>
      </c>
      <c r="C119" s="97">
        <f>[1]BYDEPT!AG119</f>
        <v>0</v>
      </c>
      <c r="D119" s="97">
        <f>[1]BYDEPT!AH119</f>
        <v>0</v>
      </c>
      <c r="E119" s="97">
        <f>[1]BYDEPT!AI119</f>
        <v>16800000</v>
      </c>
      <c r="F119" s="136">
        <f>SUM(B119:E119)</f>
        <v>16800000</v>
      </c>
      <c r="G119" s="406">
        <f>[1]BYDEPT!AZ119</f>
        <v>0</v>
      </c>
      <c r="H119" s="97">
        <f>[1]BYDEPT!BA119</f>
        <v>0</v>
      </c>
      <c r="I119" s="97">
        <f>[1]BYDEPT!BB119</f>
        <v>0</v>
      </c>
      <c r="J119" s="97">
        <f>[1]BYDEPT!BC119</f>
        <v>0</v>
      </c>
      <c r="K119" s="136">
        <f>SUM(G119:J119)</f>
        <v>0</v>
      </c>
      <c r="L119" s="408">
        <f t="shared" si="43"/>
        <v>0</v>
      </c>
      <c r="M119" s="97">
        <f t="shared" si="43"/>
        <v>0</v>
      </c>
      <c r="N119" s="97">
        <f t="shared" si="43"/>
        <v>0</v>
      </c>
      <c r="O119" s="97">
        <f t="shared" si="43"/>
        <v>16800000</v>
      </c>
      <c r="P119" s="191">
        <f>SUM(L119:O119)</f>
        <v>16800000</v>
      </c>
      <c r="R119" s="5">
        <v>0</v>
      </c>
      <c r="S119" s="5">
        <v>0</v>
      </c>
      <c r="T119" s="5">
        <v>0</v>
      </c>
      <c r="U119" s="5">
        <v>0</v>
      </c>
      <c r="V119" s="5">
        <v>0</v>
      </c>
      <c r="X119" s="5">
        <f t="shared" si="39"/>
        <v>0</v>
      </c>
      <c r="Y119" s="5">
        <f t="shared" si="39"/>
        <v>0</v>
      </c>
      <c r="Z119" s="5">
        <f t="shared" si="39"/>
        <v>0</v>
      </c>
      <c r="AA119" s="5">
        <f t="shared" si="39"/>
        <v>0</v>
      </c>
      <c r="AB119" s="5">
        <f t="shared" si="39"/>
        <v>0</v>
      </c>
    </row>
    <row r="120" spans="1:28" ht="14.1" customHeight="1">
      <c r="A120" s="418" t="s">
        <v>170</v>
      </c>
      <c r="B120" s="406">
        <f>[1]BYDEPT!AF120</f>
        <v>0</v>
      </c>
      <c r="C120" s="97">
        <f>[1]BYDEPT!AG120</f>
        <v>0</v>
      </c>
      <c r="D120" s="97">
        <f>[1]BYDEPT!AH120</f>
        <v>354010000</v>
      </c>
      <c r="E120" s="97">
        <f>[1]BYDEPT!AI120</f>
        <v>0</v>
      </c>
      <c r="F120" s="136">
        <f>SUM(B120:E120)</f>
        <v>354010000</v>
      </c>
      <c r="G120" s="406">
        <f>[1]BYDEPT!AZ120</f>
        <v>0</v>
      </c>
      <c r="H120" s="97">
        <f>[1]BYDEPT!BA120</f>
        <v>0</v>
      </c>
      <c r="I120" s="97">
        <f>[1]BYDEPT!BB120</f>
        <v>354010000</v>
      </c>
      <c r="J120" s="97">
        <f>[1]BYDEPT!BC120</f>
        <v>0</v>
      </c>
      <c r="K120" s="136">
        <f>SUM(G120:J120)</f>
        <v>354010000</v>
      </c>
      <c r="L120" s="408">
        <f t="shared" si="43"/>
        <v>0</v>
      </c>
      <c r="M120" s="97">
        <f t="shared" si="43"/>
        <v>0</v>
      </c>
      <c r="N120" s="97">
        <f t="shared" si="43"/>
        <v>0</v>
      </c>
      <c r="O120" s="97">
        <f t="shared" si="43"/>
        <v>0</v>
      </c>
      <c r="P120" s="191">
        <f>SUM(L120:O120)</f>
        <v>0</v>
      </c>
      <c r="R120" s="5">
        <v>0</v>
      </c>
      <c r="S120" s="5">
        <v>0</v>
      </c>
      <c r="T120" s="5">
        <v>392797000</v>
      </c>
      <c r="U120" s="5">
        <v>0</v>
      </c>
      <c r="V120" s="5">
        <v>392797000</v>
      </c>
      <c r="X120" s="5">
        <f t="shared" si="39"/>
        <v>0</v>
      </c>
      <c r="Y120" s="5">
        <f t="shared" si="39"/>
        <v>0</v>
      </c>
      <c r="Z120" s="5">
        <f t="shared" si="39"/>
        <v>-38787000</v>
      </c>
      <c r="AA120" s="5">
        <f t="shared" si="39"/>
        <v>0</v>
      </c>
      <c r="AB120" s="5">
        <f t="shared" si="39"/>
        <v>-38787000</v>
      </c>
    </row>
    <row r="121" spans="1:28" ht="15" customHeight="1">
      <c r="A121" s="409" t="s">
        <v>172</v>
      </c>
      <c r="B121" s="406">
        <f>[1]BYDEPT!AF121</f>
        <v>0</v>
      </c>
      <c r="C121" s="97">
        <f>[1]BYDEPT!AG121</f>
        <v>19500000</v>
      </c>
      <c r="D121" s="97">
        <f>[1]BYDEPT!AH121</f>
        <v>0</v>
      </c>
      <c r="E121" s="97">
        <f>[1]BYDEPT!AI121</f>
        <v>0</v>
      </c>
      <c r="F121" s="136">
        <f>SUM(B121:E121)</f>
        <v>19500000</v>
      </c>
      <c r="G121" s="406">
        <f>[1]BYDEPT!AZ121</f>
        <v>0</v>
      </c>
      <c r="H121" s="97">
        <f>[1]BYDEPT!BA121</f>
        <v>1803512</v>
      </c>
      <c r="I121" s="97">
        <f>[1]BYDEPT!BB121</f>
        <v>0</v>
      </c>
      <c r="J121" s="97">
        <f>[1]BYDEPT!BC121</f>
        <v>0</v>
      </c>
      <c r="K121" s="136">
        <f>SUM(G121:J121)</f>
        <v>1803512</v>
      </c>
      <c r="L121" s="408">
        <f t="shared" si="43"/>
        <v>0</v>
      </c>
      <c r="M121" s="97">
        <f t="shared" si="43"/>
        <v>17696488</v>
      </c>
      <c r="N121" s="97">
        <f t="shared" si="43"/>
        <v>0</v>
      </c>
      <c r="O121" s="97">
        <f t="shared" si="43"/>
        <v>0</v>
      </c>
      <c r="P121" s="191">
        <f>SUM(L121:O121)</f>
        <v>17696488</v>
      </c>
      <c r="R121" s="97">
        <f>'[2]BYDEPT-adj'!AZ122</f>
        <v>0</v>
      </c>
      <c r="S121" s="97">
        <f>'[2]BYDEPT-adj'!BA122</f>
        <v>7196406</v>
      </c>
      <c r="T121" s="97">
        <f>'[2]BYDEPT-adj'!BB122</f>
        <v>0</v>
      </c>
      <c r="U121" s="97">
        <f>'[2]BYDEPT-adj'!BC122</f>
        <v>0</v>
      </c>
      <c r="V121" s="97">
        <f>SUM(R121:U121)</f>
        <v>7196406</v>
      </c>
      <c r="W121" s="355"/>
      <c r="X121" s="5">
        <f t="shared" si="39"/>
        <v>0</v>
      </c>
      <c r="Y121" s="5">
        <f t="shared" si="39"/>
        <v>-5392894</v>
      </c>
      <c r="Z121" s="5">
        <f t="shared" si="39"/>
        <v>0</v>
      </c>
      <c r="AA121" s="5">
        <f t="shared" si="39"/>
        <v>0</v>
      </c>
      <c r="AB121" s="5">
        <f t="shared" si="39"/>
        <v>-5392894</v>
      </c>
    </row>
    <row r="122" spans="1:28" ht="11.25" hidden="1" customHeight="1">
      <c r="A122" s="420"/>
      <c r="B122" s="43"/>
      <c r="C122" s="62"/>
      <c r="D122" s="62"/>
      <c r="E122" s="62"/>
      <c r="F122" s="136"/>
      <c r="G122" s="406"/>
      <c r="H122" s="97"/>
      <c r="I122" s="97"/>
      <c r="J122" s="97"/>
      <c r="K122" s="136"/>
      <c r="L122" s="408"/>
      <c r="M122" s="97"/>
      <c r="N122" s="97"/>
      <c r="O122" s="97"/>
      <c r="P122" s="191"/>
      <c r="R122" s="5">
        <v>0</v>
      </c>
      <c r="S122" s="5">
        <v>7196406</v>
      </c>
      <c r="T122" s="5">
        <v>0</v>
      </c>
      <c r="U122" s="5">
        <v>0</v>
      </c>
      <c r="V122" s="5">
        <v>7196406</v>
      </c>
      <c r="X122" s="5">
        <f t="shared" si="39"/>
        <v>0</v>
      </c>
      <c r="Y122" s="5">
        <f t="shared" si="39"/>
        <v>-7196406</v>
      </c>
      <c r="Z122" s="5">
        <f t="shared" si="39"/>
        <v>0</v>
      </c>
      <c r="AA122" s="5">
        <f t="shared" si="39"/>
        <v>0</v>
      </c>
      <c r="AB122" s="5">
        <f t="shared" si="39"/>
        <v>-7196406</v>
      </c>
    </row>
    <row r="123" spans="1:28" s="131" customFormat="1" ht="15" customHeight="1">
      <c r="A123" s="421" t="s">
        <v>173</v>
      </c>
      <c r="B123" s="422">
        <f t="shared" ref="B123:P123" si="44">+B111+B7</f>
        <v>1060542647</v>
      </c>
      <c r="C123" s="423">
        <f t="shared" si="44"/>
        <v>1342370065</v>
      </c>
      <c r="D123" s="423">
        <f t="shared" si="44"/>
        <v>355653734</v>
      </c>
      <c r="E123" s="423">
        <f t="shared" si="44"/>
        <v>1008433554</v>
      </c>
      <c r="F123" s="424">
        <f t="shared" si="44"/>
        <v>3767000000</v>
      </c>
      <c r="G123" s="422">
        <f t="shared" si="44"/>
        <v>807197164</v>
      </c>
      <c r="H123" s="423">
        <f t="shared" si="44"/>
        <v>1082409962</v>
      </c>
      <c r="I123" s="423">
        <f t="shared" si="44"/>
        <v>355653648</v>
      </c>
      <c r="J123" s="423">
        <f t="shared" si="44"/>
        <v>790189547</v>
      </c>
      <c r="K123" s="424">
        <f t="shared" si="44"/>
        <v>3035450321</v>
      </c>
      <c r="L123" s="425">
        <f t="shared" si="44"/>
        <v>253345483</v>
      </c>
      <c r="M123" s="423">
        <f t="shared" si="44"/>
        <v>259960103</v>
      </c>
      <c r="N123" s="423">
        <f t="shared" si="44"/>
        <v>86</v>
      </c>
      <c r="O123" s="423">
        <f t="shared" si="44"/>
        <v>218244007</v>
      </c>
      <c r="P123" s="426">
        <f t="shared" si="44"/>
        <v>731549679</v>
      </c>
      <c r="R123" s="61">
        <v>713118739</v>
      </c>
      <c r="S123" s="61">
        <v>987696090</v>
      </c>
      <c r="T123" s="61">
        <v>394458902</v>
      </c>
      <c r="U123" s="61">
        <v>598637464</v>
      </c>
      <c r="V123" s="61">
        <v>2693911195</v>
      </c>
      <c r="X123" s="139">
        <f t="shared" si="39"/>
        <v>94078425</v>
      </c>
      <c r="Y123" s="139">
        <f t="shared" si="39"/>
        <v>94713872</v>
      </c>
      <c r="Z123" s="139">
        <f t="shared" si="39"/>
        <v>-38805254</v>
      </c>
      <c r="AA123" s="139">
        <f t="shared" si="39"/>
        <v>191552083</v>
      </c>
      <c r="AB123" s="139">
        <f t="shared" si="39"/>
        <v>341539126</v>
      </c>
    </row>
    <row r="124" spans="1:28" s="131" customFormat="1" ht="15" customHeight="1">
      <c r="A124" s="146"/>
      <c r="B124" s="34"/>
      <c r="C124" s="4"/>
      <c r="D124" s="4"/>
      <c r="E124" s="4"/>
      <c r="F124" s="180"/>
      <c r="G124" s="34"/>
      <c r="H124" s="4"/>
      <c r="I124" s="4"/>
      <c r="J124" s="4"/>
      <c r="K124" s="180"/>
      <c r="L124" s="427"/>
      <c r="M124" s="4"/>
      <c r="N124" s="4"/>
      <c r="O124" s="4"/>
      <c r="P124" s="40"/>
      <c r="R124" s="61"/>
      <c r="S124" s="61"/>
      <c r="T124" s="61"/>
      <c r="U124" s="61"/>
      <c r="V124" s="61"/>
      <c r="X124" s="5">
        <f t="shared" si="39"/>
        <v>0</v>
      </c>
      <c r="Y124" s="5">
        <f t="shared" si="39"/>
        <v>0</v>
      </c>
      <c r="Z124" s="5">
        <f t="shared" si="39"/>
        <v>0</v>
      </c>
      <c r="AA124" s="5">
        <f t="shared" si="39"/>
        <v>0</v>
      </c>
      <c r="AB124" s="5">
        <f t="shared" si="39"/>
        <v>0</v>
      </c>
    </row>
    <row r="125" spans="1:28" s="131" customFormat="1" ht="15" customHeight="1">
      <c r="A125" s="421" t="s">
        <v>23</v>
      </c>
      <c r="B125" s="56">
        <f t="shared" ref="B125:P125" si="45">B126+B230+B232</f>
        <v>0</v>
      </c>
      <c r="C125" s="428">
        <f t="shared" si="45"/>
        <v>0</v>
      </c>
      <c r="D125" s="428">
        <f t="shared" si="45"/>
        <v>0</v>
      </c>
      <c r="E125" s="428">
        <f t="shared" si="45"/>
        <v>0</v>
      </c>
      <c r="F125" s="429">
        <f t="shared" si="45"/>
        <v>0</v>
      </c>
      <c r="G125" s="56">
        <f t="shared" si="45"/>
        <v>0</v>
      </c>
      <c r="H125" s="428">
        <f t="shared" si="45"/>
        <v>84455</v>
      </c>
      <c r="I125" s="428">
        <f t="shared" si="45"/>
        <v>0</v>
      </c>
      <c r="J125" s="428">
        <f t="shared" si="45"/>
        <v>42958</v>
      </c>
      <c r="K125" s="429">
        <f t="shared" si="45"/>
        <v>127413</v>
      </c>
      <c r="L125" s="430">
        <f t="shared" si="45"/>
        <v>0</v>
      </c>
      <c r="M125" s="428">
        <f t="shared" si="45"/>
        <v>-84455</v>
      </c>
      <c r="N125" s="428">
        <f t="shared" si="45"/>
        <v>0</v>
      </c>
      <c r="O125" s="428">
        <f t="shared" si="45"/>
        <v>-42958</v>
      </c>
      <c r="P125" s="58">
        <f t="shared" si="45"/>
        <v>-127413</v>
      </c>
      <c r="R125" s="61">
        <v>0</v>
      </c>
      <c r="S125" s="61">
        <v>32357717</v>
      </c>
      <c r="T125" s="61">
        <v>0</v>
      </c>
      <c r="U125" s="61">
        <v>25781321</v>
      </c>
      <c r="V125" s="61">
        <v>58139038</v>
      </c>
      <c r="X125" s="139">
        <f t="shared" si="39"/>
        <v>0</v>
      </c>
      <c r="Y125" s="139">
        <f t="shared" si="39"/>
        <v>-32273262</v>
      </c>
      <c r="Z125" s="139">
        <f t="shared" si="39"/>
        <v>0</v>
      </c>
      <c r="AA125" s="139">
        <f t="shared" si="39"/>
        <v>-25738363</v>
      </c>
      <c r="AB125" s="139">
        <f t="shared" si="39"/>
        <v>-58011625</v>
      </c>
    </row>
    <row r="126" spans="1:28" s="131" customFormat="1" ht="15" customHeight="1">
      <c r="A126" s="200" t="s">
        <v>25</v>
      </c>
      <c r="B126" s="34">
        <f t="shared" ref="B126:P126" si="46">B127+B216</f>
        <v>0</v>
      </c>
      <c r="C126" s="4">
        <f t="shared" si="46"/>
        <v>0</v>
      </c>
      <c r="D126" s="4">
        <f t="shared" si="46"/>
        <v>0</v>
      </c>
      <c r="E126" s="4">
        <f t="shared" si="46"/>
        <v>0</v>
      </c>
      <c r="F126" s="180">
        <f t="shared" si="46"/>
        <v>0</v>
      </c>
      <c r="G126" s="34">
        <f t="shared" si="46"/>
        <v>0</v>
      </c>
      <c r="H126" s="4">
        <f t="shared" si="46"/>
        <v>0</v>
      </c>
      <c r="I126" s="4">
        <f t="shared" si="46"/>
        <v>0</v>
      </c>
      <c r="J126" s="4">
        <f t="shared" si="46"/>
        <v>42746</v>
      </c>
      <c r="K126" s="180">
        <f t="shared" si="46"/>
        <v>42746</v>
      </c>
      <c r="L126" s="427">
        <f t="shared" si="46"/>
        <v>0</v>
      </c>
      <c r="M126" s="4">
        <f t="shared" si="46"/>
        <v>0</v>
      </c>
      <c r="N126" s="4">
        <f t="shared" si="46"/>
        <v>0</v>
      </c>
      <c r="O126" s="4">
        <f t="shared" si="46"/>
        <v>-42746</v>
      </c>
      <c r="P126" s="40">
        <f t="shared" si="46"/>
        <v>-42746</v>
      </c>
      <c r="R126" s="61">
        <v>0</v>
      </c>
      <c r="S126" s="61">
        <v>17705817</v>
      </c>
      <c r="T126" s="61">
        <v>0</v>
      </c>
      <c r="U126" s="61">
        <v>16927428</v>
      </c>
      <c r="V126" s="61">
        <v>34633245</v>
      </c>
      <c r="X126" s="139">
        <f t="shared" si="39"/>
        <v>0</v>
      </c>
      <c r="Y126" s="139">
        <f t="shared" si="39"/>
        <v>-17705817</v>
      </c>
      <c r="Z126" s="139">
        <f t="shared" si="39"/>
        <v>0</v>
      </c>
      <c r="AA126" s="139">
        <f t="shared" si="39"/>
        <v>-16884682</v>
      </c>
      <c r="AB126" s="139">
        <f t="shared" si="39"/>
        <v>-34590499</v>
      </c>
    </row>
    <row r="127" spans="1:28" s="131" customFormat="1" ht="15" hidden="1" customHeight="1">
      <c r="A127" s="187" t="s">
        <v>329</v>
      </c>
      <c r="B127" s="79">
        <f t="shared" ref="B127:P127" si="47">SUM(B128:B134)+SUM(B137:B142)+SUM(B146:B148)+SUM(B151:B152)+SUM(B155:B171)</f>
        <v>0</v>
      </c>
      <c r="C127" s="81">
        <f t="shared" si="47"/>
        <v>0</v>
      </c>
      <c r="D127" s="81">
        <f t="shared" si="47"/>
        <v>0</v>
      </c>
      <c r="E127" s="81">
        <f t="shared" si="47"/>
        <v>0</v>
      </c>
      <c r="F127" s="404">
        <f t="shared" si="47"/>
        <v>0</v>
      </c>
      <c r="G127" s="79">
        <f t="shared" si="47"/>
        <v>0</v>
      </c>
      <c r="H127" s="81">
        <f t="shared" si="47"/>
        <v>0</v>
      </c>
      <c r="I127" s="81">
        <f t="shared" si="47"/>
        <v>0</v>
      </c>
      <c r="J127" s="81">
        <f t="shared" si="47"/>
        <v>42746</v>
      </c>
      <c r="K127" s="404">
        <f t="shared" si="47"/>
        <v>42746</v>
      </c>
      <c r="L127" s="405">
        <f t="shared" si="47"/>
        <v>0</v>
      </c>
      <c r="M127" s="81">
        <f t="shared" si="47"/>
        <v>0</v>
      </c>
      <c r="N127" s="81">
        <f t="shared" si="47"/>
        <v>0</v>
      </c>
      <c r="O127" s="81">
        <f t="shared" si="47"/>
        <v>-42746</v>
      </c>
      <c r="P127" s="80">
        <f t="shared" si="47"/>
        <v>-42746</v>
      </c>
      <c r="R127" s="61">
        <v>0</v>
      </c>
      <c r="S127" s="61">
        <v>340380</v>
      </c>
      <c r="T127" s="61">
        <v>0</v>
      </c>
      <c r="U127" s="61">
        <v>13669784</v>
      </c>
      <c r="V127" s="61">
        <v>14010164</v>
      </c>
      <c r="X127" s="5">
        <f t="shared" si="39"/>
        <v>0</v>
      </c>
      <c r="Y127" s="5">
        <f t="shared" si="39"/>
        <v>-340380</v>
      </c>
      <c r="Z127" s="5">
        <f t="shared" si="39"/>
        <v>0</v>
      </c>
      <c r="AA127" s="5">
        <f t="shared" si="39"/>
        <v>-13627038</v>
      </c>
      <c r="AB127" s="5">
        <f t="shared" si="39"/>
        <v>-13967418</v>
      </c>
    </row>
    <row r="128" spans="1:28" ht="15" hidden="1" customHeight="1">
      <c r="A128" s="210" t="s">
        <v>54</v>
      </c>
      <c r="B128" s="406">
        <f>[1]BYDEPT!AF128</f>
        <v>0</v>
      </c>
      <c r="C128" s="97">
        <f>[1]BYDEPT!AG128</f>
        <v>0</v>
      </c>
      <c r="D128" s="97">
        <f>[1]BYDEPT!AH128</f>
        <v>0</v>
      </c>
      <c r="E128" s="97">
        <f>[1]BYDEPT!AI128</f>
        <v>0</v>
      </c>
      <c r="F128" s="136">
        <f t="shared" ref="F128:F133" si="48">SUM(B128:E128)</f>
        <v>0</v>
      </c>
      <c r="G128" s="406">
        <f>[1]BYDEPT!AZ128</f>
        <v>0</v>
      </c>
      <c r="H128" s="407">
        <f>[1]BYDEPT!BA128</f>
        <v>0</v>
      </c>
      <c r="I128" s="97">
        <f>[1]BYDEPT!BB128</f>
        <v>0</v>
      </c>
      <c r="J128" s="97">
        <f>[1]BYDEPT!BC128</f>
        <v>0</v>
      </c>
      <c r="K128" s="136">
        <f t="shared" ref="K128:K133" si="49">SUM(G128:J128)</f>
        <v>0</v>
      </c>
      <c r="L128" s="408">
        <f t="shared" ref="L128:O133" si="50">B128-G128</f>
        <v>0</v>
      </c>
      <c r="M128" s="97">
        <f t="shared" si="50"/>
        <v>0</v>
      </c>
      <c r="N128" s="97">
        <f t="shared" si="50"/>
        <v>0</v>
      </c>
      <c r="O128" s="97">
        <f t="shared" si="50"/>
        <v>0</v>
      </c>
      <c r="P128" s="191">
        <f t="shared" ref="P128:P133" si="51">SUM(L128:O128)</f>
        <v>0</v>
      </c>
      <c r="R128" s="61">
        <v>0</v>
      </c>
      <c r="S128" s="61">
        <v>340380</v>
      </c>
      <c r="T128" s="5">
        <v>0</v>
      </c>
      <c r="U128" s="5">
        <v>13669784</v>
      </c>
      <c r="V128" s="5">
        <v>14010164</v>
      </c>
      <c r="X128" s="5">
        <f t="shared" si="39"/>
        <v>0</v>
      </c>
      <c r="Y128" s="5">
        <f t="shared" si="39"/>
        <v>-340380</v>
      </c>
      <c r="Z128" s="5">
        <f t="shared" si="39"/>
        <v>0</v>
      </c>
      <c r="AA128" s="5">
        <f t="shared" si="39"/>
        <v>-13669784</v>
      </c>
      <c r="AB128" s="5">
        <f t="shared" si="39"/>
        <v>-14010164</v>
      </c>
    </row>
    <row r="129" spans="1:30" ht="15" hidden="1" customHeight="1">
      <c r="A129" s="210" t="s">
        <v>55</v>
      </c>
      <c r="B129" s="406">
        <f>[1]BYDEPT!AF129</f>
        <v>0</v>
      </c>
      <c r="C129" s="97">
        <f>[1]BYDEPT!AG129</f>
        <v>0</v>
      </c>
      <c r="D129" s="97">
        <f>[1]BYDEPT!AH129</f>
        <v>0</v>
      </c>
      <c r="E129" s="97">
        <f>[1]BYDEPT!AI129</f>
        <v>0</v>
      </c>
      <c r="F129" s="136">
        <f t="shared" si="48"/>
        <v>0</v>
      </c>
      <c r="G129" s="406">
        <f>[1]BYDEPT!AZ129</f>
        <v>0</v>
      </c>
      <c r="H129" s="97">
        <f>[1]BYDEPT!BA129</f>
        <v>0</v>
      </c>
      <c r="I129" s="97">
        <f>[1]BYDEPT!BB129</f>
        <v>0</v>
      </c>
      <c r="J129" s="97">
        <f>[1]BYDEPT!BC129</f>
        <v>0</v>
      </c>
      <c r="K129" s="136">
        <f t="shared" si="49"/>
        <v>0</v>
      </c>
      <c r="L129" s="408">
        <f t="shared" si="50"/>
        <v>0</v>
      </c>
      <c r="M129" s="97">
        <f t="shared" si="50"/>
        <v>0</v>
      </c>
      <c r="N129" s="97">
        <f t="shared" si="50"/>
        <v>0</v>
      </c>
      <c r="O129" s="97">
        <f t="shared" si="50"/>
        <v>0</v>
      </c>
      <c r="P129" s="191">
        <f t="shared" si="51"/>
        <v>0</v>
      </c>
      <c r="R129" s="61"/>
      <c r="S129" s="61"/>
      <c r="X129" s="5">
        <f t="shared" si="39"/>
        <v>0</v>
      </c>
      <c r="Y129" s="5">
        <f t="shared" si="39"/>
        <v>0</v>
      </c>
      <c r="Z129" s="5">
        <f t="shared" si="39"/>
        <v>0</v>
      </c>
      <c r="AA129" s="5">
        <f t="shared" si="39"/>
        <v>0</v>
      </c>
      <c r="AB129" s="5">
        <f t="shared" si="39"/>
        <v>0</v>
      </c>
    </row>
    <row r="130" spans="1:30" ht="15" hidden="1" customHeight="1">
      <c r="A130" s="210" t="s">
        <v>350</v>
      </c>
      <c r="B130" s="406">
        <f>[1]BYDEPT!AF130</f>
        <v>0</v>
      </c>
      <c r="C130" s="97">
        <f>[1]BYDEPT!AG130</f>
        <v>0</v>
      </c>
      <c r="D130" s="97">
        <f>[1]BYDEPT!AH130</f>
        <v>0</v>
      </c>
      <c r="E130" s="97">
        <f>[1]BYDEPT!AI130</f>
        <v>0</v>
      </c>
      <c r="F130" s="136">
        <f t="shared" si="48"/>
        <v>0</v>
      </c>
      <c r="G130" s="406">
        <f>[1]BYDEPT!AZ130</f>
        <v>0</v>
      </c>
      <c r="H130" s="97">
        <f>[1]BYDEPT!BA130</f>
        <v>0</v>
      </c>
      <c r="I130" s="97">
        <f>[1]BYDEPT!BB130</f>
        <v>0</v>
      </c>
      <c r="J130" s="97">
        <f>[1]BYDEPT!BC130</f>
        <v>0</v>
      </c>
      <c r="K130" s="136">
        <f t="shared" si="49"/>
        <v>0</v>
      </c>
      <c r="L130" s="408">
        <f t="shared" si="50"/>
        <v>0</v>
      </c>
      <c r="M130" s="97">
        <f t="shared" si="50"/>
        <v>0</v>
      </c>
      <c r="N130" s="97">
        <f t="shared" si="50"/>
        <v>0</v>
      </c>
      <c r="O130" s="97">
        <f t="shared" si="50"/>
        <v>0</v>
      </c>
      <c r="P130" s="191">
        <f t="shared" si="51"/>
        <v>0</v>
      </c>
      <c r="Q130" s="144"/>
      <c r="R130" s="61"/>
      <c r="S130" s="61"/>
      <c r="X130" s="5">
        <f t="shared" si="39"/>
        <v>0</v>
      </c>
      <c r="Y130" s="5">
        <f t="shared" si="39"/>
        <v>0</v>
      </c>
      <c r="Z130" s="5">
        <f t="shared" si="39"/>
        <v>0</v>
      </c>
      <c r="AA130" s="5">
        <f t="shared" si="39"/>
        <v>0</v>
      </c>
      <c r="AB130" s="5">
        <f t="shared" si="39"/>
        <v>0</v>
      </c>
    </row>
    <row r="131" spans="1:30" ht="15" hidden="1" customHeight="1">
      <c r="A131" s="210" t="s">
        <v>57</v>
      </c>
      <c r="B131" s="406">
        <f>[1]BYDEPT!AF131</f>
        <v>0</v>
      </c>
      <c r="C131" s="97">
        <f>[1]BYDEPT!AG131</f>
        <v>0</v>
      </c>
      <c r="D131" s="97">
        <f>[1]BYDEPT!AH131</f>
        <v>0</v>
      </c>
      <c r="E131" s="97">
        <f>[1]BYDEPT!AI131</f>
        <v>0</v>
      </c>
      <c r="F131" s="136">
        <f t="shared" si="48"/>
        <v>0</v>
      </c>
      <c r="G131" s="406">
        <f>[1]BYDEPT!AZ131</f>
        <v>0</v>
      </c>
      <c r="H131" s="97">
        <f>[1]BYDEPT!BA131</f>
        <v>0</v>
      </c>
      <c r="I131" s="97">
        <f>[1]BYDEPT!BB131</f>
        <v>0</v>
      </c>
      <c r="J131" s="97">
        <f>[1]BYDEPT!BC131</f>
        <v>0</v>
      </c>
      <c r="K131" s="136">
        <f t="shared" si="49"/>
        <v>0</v>
      </c>
      <c r="L131" s="408">
        <f t="shared" si="50"/>
        <v>0</v>
      </c>
      <c r="M131" s="97">
        <f t="shared" si="50"/>
        <v>0</v>
      </c>
      <c r="N131" s="97">
        <f t="shared" si="50"/>
        <v>0</v>
      </c>
      <c r="O131" s="97">
        <f t="shared" si="50"/>
        <v>0</v>
      </c>
      <c r="P131" s="191">
        <f t="shared" si="51"/>
        <v>0</v>
      </c>
      <c r="R131" s="61"/>
      <c r="S131" s="61"/>
      <c r="X131" s="5">
        <f t="shared" si="39"/>
        <v>0</v>
      </c>
      <c r="Y131" s="5">
        <f t="shared" si="39"/>
        <v>0</v>
      </c>
      <c r="Z131" s="5">
        <f t="shared" si="39"/>
        <v>0</v>
      </c>
      <c r="AA131" s="5">
        <f t="shared" si="39"/>
        <v>0</v>
      </c>
      <c r="AB131" s="5">
        <f t="shared" si="39"/>
        <v>0</v>
      </c>
    </row>
    <row r="132" spans="1:30" ht="15" hidden="1" customHeight="1">
      <c r="A132" s="210" t="s">
        <v>58</v>
      </c>
      <c r="B132" s="406">
        <f>[1]BYDEPT!AF132</f>
        <v>0</v>
      </c>
      <c r="C132" s="97">
        <f>[1]BYDEPT!AG132</f>
        <v>0</v>
      </c>
      <c r="D132" s="97">
        <f>[1]BYDEPT!AH132</f>
        <v>0</v>
      </c>
      <c r="E132" s="97">
        <f>[1]BYDEPT!AI132</f>
        <v>0</v>
      </c>
      <c r="F132" s="136">
        <f t="shared" si="48"/>
        <v>0</v>
      </c>
      <c r="G132" s="406">
        <f>[1]BYDEPT!AZ132</f>
        <v>0</v>
      </c>
      <c r="H132" s="97">
        <f>[1]BYDEPT!BA132</f>
        <v>0</v>
      </c>
      <c r="I132" s="97">
        <f>[1]BYDEPT!BB132</f>
        <v>0</v>
      </c>
      <c r="J132" s="97">
        <f>[1]BYDEPT!BC132</f>
        <v>0</v>
      </c>
      <c r="K132" s="136">
        <f t="shared" si="49"/>
        <v>0</v>
      </c>
      <c r="L132" s="408">
        <f t="shared" si="50"/>
        <v>0</v>
      </c>
      <c r="M132" s="97">
        <f t="shared" si="50"/>
        <v>0</v>
      </c>
      <c r="N132" s="97">
        <f t="shared" si="50"/>
        <v>0</v>
      </c>
      <c r="O132" s="97">
        <f t="shared" si="50"/>
        <v>0</v>
      </c>
      <c r="P132" s="191">
        <f t="shared" si="51"/>
        <v>0</v>
      </c>
      <c r="Q132" s="144"/>
      <c r="R132" s="61"/>
      <c r="S132" s="61"/>
      <c r="X132" s="5">
        <f t="shared" si="39"/>
        <v>0</v>
      </c>
      <c r="Y132" s="5">
        <f t="shared" si="39"/>
        <v>0</v>
      </c>
      <c r="Z132" s="5">
        <f t="shared" si="39"/>
        <v>0</v>
      </c>
      <c r="AA132" s="5">
        <f t="shared" si="39"/>
        <v>0</v>
      </c>
      <c r="AB132" s="5">
        <f t="shared" si="39"/>
        <v>0</v>
      </c>
    </row>
    <row r="133" spans="1:30" ht="15" hidden="1" customHeight="1">
      <c r="A133" s="210" t="s">
        <v>59</v>
      </c>
      <c r="B133" s="406">
        <f>[1]BYDEPT!AF133</f>
        <v>0</v>
      </c>
      <c r="C133" s="97">
        <f>[1]BYDEPT!AG133</f>
        <v>0</v>
      </c>
      <c r="D133" s="97">
        <f>[1]BYDEPT!AH133</f>
        <v>0</v>
      </c>
      <c r="E133" s="97">
        <f>[1]BYDEPT!AI133</f>
        <v>0</v>
      </c>
      <c r="F133" s="136">
        <f t="shared" si="48"/>
        <v>0</v>
      </c>
      <c r="G133" s="406">
        <f>[1]BYDEPT!AZ133</f>
        <v>0</v>
      </c>
      <c r="H133" s="97">
        <f>[1]BYDEPT!BA133</f>
        <v>0</v>
      </c>
      <c r="I133" s="97">
        <f>[1]BYDEPT!BB133</f>
        <v>0</v>
      </c>
      <c r="J133" s="97">
        <f>[1]BYDEPT!BC133</f>
        <v>0</v>
      </c>
      <c r="K133" s="136">
        <f t="shared" si="49"/>
        <v>0</v>
      </c>
      <c r="L133" s="408">
        <f t="shared" si="50"/>
        <v>0</v>
      </c>
      <c r="M133" s="97">
        <f t="shared" si="50"/>
        <v>0</v>
      </c>
      <c r="N133" s="97">
        <f t="shared" si="50"/>
        <v>0</v>
      </c>
      <c r="O133" s="97">
        <f t="shared" si="50"/>
        <v>0</v>
      </c>
      <c r="P133" s="191">
        <f t="shared" si="51"/>
        <v>0</v>
      </c>
      <c r="R133" s="61"/>
      <c r="S133" s="61"/>
      <c r="X133" s="5">
        <f t="shared" si="39"/>
        <v>0</v>
      </c>
      <c r="Y133" s="5">
        <f t="shared" si="39"/>
        <v>0</v>
      </c>
      <c r="Z133" s="5">
        <f t="shared" si="39"/>
        <v>0</v>
      </c>
      <c r="AA133" s="5">
        <f t="shared" si="39"/>
        <v>0</v>
      </c>
      <c r="AB133" s="5">
        <f t="shared" si="39"/>
        <v>0</v>
      </c>
    </row>
    <row r="134" spans="1:30" ht="15" hidden="1" customHeight="1">
      <c r="A134" s="210" t="s">
        <v>351</v>
      </c>
      <c r="B134" s="406">
        <f t="shared" ref="B134:P134" si="52">SUM(B135:B136)</f>
        <v>0</v>
      </c>
      <c r="C134" s="97">
        <f t="shared" si="52"/>
        <v>0</v>
      </c>
      <c r="D134" s="97">
        <f t="shared" si="52"/>
        <v>0</v>
      </c>
      <c r="E134" s="97">
        <f t="shared" si="52"/>
        <v>0</v>
      </c>
      <c r="F134" s="136">
        <f t="shared" si="52"/>
        <v>0</v>
      </c>
      <c r="G134" s="406">
        <f t="shared" si="52"/>
        <v>0</v>
      </c>
      <c r="H134" s="97">
        <f t="shared" si="52"/>
        <v>0</v>
      </c>
      <c r="I134" s="97">
        <f t="shared" si="52"/>
        <v>0</v>
      </c>
      <c r="J134" s="97">
        <f t="shared" si="52"/>
        <v>0</v>
      </c>
      <c r="K134" s="136">
        <f t="shared" si="52"/>
        <v>0</v>
      </c>
      <c r="L134" s="408">
        <f t="shared" si="52"/>
        <v>0</v>
      </c>
      <c r="M134" s="97">
        <f t="shared" si="52"/>
        <v>0</v>
      </c>
      <c r="N134" s="97">
        <f t="shared" si="52"/>
        <v>0</v>
      </c>
      <c r="O134" s="97">
        <f t="shared" si="52"/>
        <v>0</v>
      </c>
      <c r="P134" s="191">
        <f t="shared" si="52"/>
        <v>0</v>
      </c>
      <c r="Q134" s="144"/>
      <c r="R134" s="61">
        <v>0</v>
      </c>
      <c r="S134" s="61">
        <v>0</v>
      </c>
      <c r="T134" s="5">
        <v>0</v>
      </c>
      <c r="U134" s="5">
        <v>573798</v>
      </c>
      <c r="V134" s="5">
        <v>573798</v>
      </c>
      <c r="X134" s="5">
        <f t="shared" si="39"/>
        <v>0</v>
      </c>
      <c r="Y134" s="5">
        <f t="shared" si="39"/>
        <v>0</v>
      </c>
      <c r="Z134" s="5">
        <f t="shared" si="39"/>
        <v>0</v>
      </c>
      <c r="AA134" s="5">
        <f t="shared" si="39"/>
        <v>-573798</v>
      </c>
      <c r="AB134" s="5">
        <f t="shared" si="39"/>
        <v>-573798</v>
      </c>
    </row>
    <row r="135" spans="1:30" ht="15" hidden="1" customHeight="1">
      <c r="A135" s="210" t="s">
        <v>61</v>
      </c>
      <c r="B135" s="406">
        <f>[1]BYDEPT!AF135</f>
        <v>0</v>
      </c>
      <c r="C135" s="97">
        <f>[1]BYDEPT!AG135</f>
        <v>0</v>
      </c>
      <c r="D135" s="97">
        <f>[1]BYDEPT!AH135</f>
        <v>0</v>
      </c>
      <c r="E135" s="97">
        <f>[1]BYDEPT!AI135</f>
        <v>0</v>
      </c>
      <c r="F135" s="136">
        <f t="shared" ref="F135:F141" si="53">SUM(B135:E135)</f>
        <v>0</v>
      </c>
      <c r="G135" s="406">
        <f>[1]BYDEPT!AZ135</f>
        <v>0</v>
      </c>
      <c r="H135" s="97">
        <f>[1]BYDEPT!BA135</f>
        <v>0</v>
      </c>
      <c r="I135" s="97">
        <f>[1]BYDEPT!BB135</f>
        <v>0</v>
      </c>
      <c r="J135" s="97">
        <f>[1]BYDEPT!BC135</f>
        <v>0</v>
      </c>
      <c r="K135" s="136">
        <f t="shared" ref="K135:K141" si="54">SUM(G135:J135)</f>
        <v>0</v>
      </c>
      <c r="L135" s="408">
        <f t="shared" ref="L135:O141" si="55">B135-G135</f>
        <v>0</v>
      </c>
      <c r="M135" s="97">
        <f t="shared" si="55"/>
        <v>0</v>
      </c>
      <c r="N135" s="97">
        <f t="shared" si="55"/>
        <v>0</v>
      </c>
      <c r="O135" s="97">
        <f t="shared" si="55"/>
        <v>0</v>
      </c>
      <c r="P135" s="191">
        <f t="shared" ref="P135:P141" si="56">SUM(L135:O135)</f>
        <v>0</v>
      </c>
      <c r="R135" s="61"/>
      <c r="S135" s="61">
        <v>0</v>
      </c>
      <c r="T135" s="5">
        <v>0</v>
      </c>
      <c r="U135" s="5">
        <v>573798</v>
      </c>
      <c r="V135" s="5">
        <v>573798</v>
      </c>
      <c r="X135" s="5">
        <f t="shared" si="39"/>
        <v>0</v>
      </c>
      <c r="Y135" s="5">
        <f t="shared" si="39"/>
        <v>0</v>
      </c>
      <c r="Z135" s="5">
        <f t="shared" si="39"/>
        <v>0</v>
      </c>
      <c r="AA135" s="5">
        <f t="shared" si="39"/>
        <v>-573798</v>
      </c>
      <c r="AB135" s="5">
        <f t="shared" si="39"/>
        <v>-573798</v>
      </c>
    </row>
    <row r="136" spans="1:30" ht="15" hidden="1" customHeight="1">
      <c r="A136" s="210" t="s">
        <v>62</v>
      </c>
      <c r="B136" s="406">
        <f>[1]BYDEPT!AF136</f>
        <v>0</v>
      </c>
      <c r="C136" s="97">
        <f>[1]BYDEPT!AG136</f>
        <v>0</v>
      </c>
      <c r="D136" s="97">
        <f>[1]BYDEPT!AH136</f>
        <v>0</v>
      </c>
      <c r="E136" s="97">
        <f>[1]BYDEPT!AI136</f>
        <v>0</v>
      </c>
      <c r="F136" s="136">
        <f t="shared" si="53"/>
        <v>0</v>
      </c>
      <c r="G136" s="406">
        <f>[1]BYDEPT!AZ136</f>
        <v>0</v>
      </c>
      <c r="H136" s="97">
        <f>[1]BYDEPT!BA136</f>
        <v>0</v>
      </c>
      <c r="I136" s="97">
        <f>[1]BYDEPT!BB136</f>
        <v>0</v>
      </c>
      <c r="J136" s="97">
        <f>[1]BYDEPT!BC136</f>
        <v>0</v>
      </c>
      <c r="K136" s="136">
        <f t="shared" si="54"/>
        <v>0</v>
      </c>
      <c r="L136" s="408">
        <f t="shared" si="55"/>
        <v>0</v>
      </c>
      <c r="M136" s="97">
        <f t="shared" si="55"/>
        <v>0</v>
      </c>
      <c r="N136" s="97">
        <f t="shared" si="55"/>
        <v>0</v>
      </c>
      <c r="O136" s="97">
        <f t="shared" si="55"/>
        <v>0</v>
      </c>
      <c r="P136" s="191">
        <f t="shared" si="56"/>
        <v>0</v>
      </c>
      <c r="R136" s="61"/>
      <c r="S136" s="61">
        <v>0</v>
      </c>
      <c r="T136" s="5">
        <v>0</v>
      </c>
      <c r="U136" s="5">
        <v>0</v>
      </c>
      <c r="V136" s="5">
        <v>0</v>
      </c>
      <c r="X136" s="5">
        <f t="shared" si="39"/>
        <v>0</v>
      </c>
      <c r="Y136" s="5">
        <f t="shared" si="39"/>
        <v>0</v>
      </c>
      <c r="Z136" s="5">
        <f t="shared" si="39"/>
        <v>0</v>
      </c>
      <c r="AA136" s="5">
        <f t="shared" si="39"/>
        <v>0</v>
      </c>
      <c r="AB136" s="5">
        <f t="shared" si="39"/>
        <v>0</v>
      </c>
    </row>
    <row r="137" spans="1:30" ht="15" hidden="1" customHeight="1">
      <c r="A137" s="210" t="s">
        <v>352</v>
      </c>
      <c r="B137" s="406">
        <f>[1]BYDEPT!AF137</f>
        <v>0</v>
      </c>
      <c r="C137" s="97">
        <f>[1]BYDEPT!AG137</f>
        <v>0</v>
      </c>
      <c r="D137" s="97">
        <f>[1]BYDEPT!AH137</f>
        <v>0</v>
      </c>
      <c r="E137" s="97">
        <f>[1]BYDEPT!AI137</f>
        <v>0</v>
      </c>
      <c r="F137" s="136">
        <f t="shared" si="53"/>
        <v>0</v>
      </c>
      <c r="G137" s="406">
        <f>[1]BYDEPT!AZ137</f>
        <v>0</v>
      </c>
      <c r="H137" s="97">
        <f>[1]BYDEPT!BA137</f>
        <v>0</v>
      </c>
      <c r="I137" s="97">
        <f>[1]BYDEPT!BB137</f>
        <v>0</v>
      </c>
      <c r="J137" s="97">
        <f>[1]BYDEPT!BC137</f>
        <v>0</v>
      </c>
      <c r="K137" s="136">
        <f t="shared" si="54"/>
        <v>0</v>
      </c>
      <c r="L137" s="408">
        <f t="shared" si="55"/>
        <v>0</v>
      </c>
      <c r="M137" s="97">
        <f t="shared" si="55"/>
        <v>0</v>
      </c>
      <c r="N137" s="97">
        <f t="shared" si="55"/>
        <v>0</v>
      </c>
      <c r="O137" s="97">
        <f t="shared" si="55"/>
        <v>0</v>
      </c>
      <c r="P137" s="191">
        <f t="shared" si="56"/>
        <v>0</v>
      </c>
      <c r="R137" s="61"/>
      <c r="S137" s="61">
        <v>37200</v>
      </c>
      <c r="T137" s="5">
        <v>0</v>
      </c>
      <c r="U137" s="5">
        <v>15000</v>
      </c>
      <c r="V137" s="5">
        <v>52200</v>
      </c>
      <c r="X137" s="5">
        <f t="shared" si="39"/>
        <v>0</v>
      </c>
      <c r="Y137" s="5">
        <f t="shared" si="39"/>
        <v>-37200</v>
      </c>
      <c r="Z137" s="5">
        <f t="shared" si="39"/>
        <v>0</v>
      </c>
      <c r="AA137" s="5">
        <f t="shared" si="39"/>
        <v>-15000</v>
      </c>
      <c r="AB137" s="5">
        <f t="shared" si="39"/>
        <v>-52200</v>
      </c>
    </row>
    <row r="138" spans="1:30" ht="15" hidden="1" customHeight="1">
      <c r="A138" s="210" t="s">
        <v>64</v>
      </c>
      <c r="B138" s="406">
        <f>[1]BYDEPT!AF138</f>
        <v>0</v>
      </c>
      <c r="C138" s="97">
        <f>[1]BYDEPT!AG138</f>
        <v>0</v>
      </c>
      <c r="D138" s="97">
        <f>[1]BYDEPT!AH138</f>
        <v>0</v>
      </c>
      <c r="E138" s="97">
        <f>[1]BYDEPT!AI138</f>
        <v>0</v>
      </c>
      <c r="F138" s="136">
        <f t="shared" si="53"/>
        <v>0</v>
      </c>
      <c r="G138" s="406">
        <f>[1]BYDEPT!AZ138</f>
        <v>0</v>
      </c>
      <c r="H138" s="97">
        <f>[1]BYDEPT!BA138</f>
        <v>0</v>
      </c>
      <c r="I138" s="97">
        <f>[1]BYDEPT!BB138</f>
        <v>0</v>
      </c>
      <c r="J138" s="97">
        <f>[1]BYDEPT!BC138</f>
        <v>0</v>
      </c>
      <c r="K138" s="136">
        <f t="shared" si="54"/>
        <v>0</v>
      </c>
      <c r="L138" s="408">
        <f t="shared" si="55"/>
        <v>0</v>
      </c>
      <c r="M138" s="97">
        <f t="shared" si="55"/>
        <v>0</v>
      </c>
      <c r="N138" s="97">
        <f t="shared" si="55"/>
        <v>0</v>
      </c>
      <c r="O138" s="97">
        <f t="shared" si="55"/>
        <v>0</v>
      </c>
      <c r="P138" s="191">
        <f t="shared" si="56"/>
        <v>0</v>
      </c>
      <c r="R138" s="61"/>
      <c r="S138" s="61">
        <v>0</v>
      </c>
      <c r="T138" s="5">
        <v>0</v>
      </c>
      <c r="U138" s="5">
        <v>0</v>
      </c>
      <c r="V138" s="5">
        <v>0</v>
      </c>
      <c r="X138" s="5">
        <f t="shared" si="39"/>
        <v>0</v>
      </c>
      <c r="Y138" s="5">
        <f t="shared" si="39"/>
        <v>0</v>
      </c>
      <c r="Z138" s="5">
        <f t="shared" si="39"/>
        <v>0</v>
      </c>
      <c r="AA138" s="5">
        <f t="shared" si="39"/>
        <v>0</v>
      </c>
      <c r="AB138" s="5">
        <f t="shared" si="39"/>
        <v>0</v>
      </c>
    </row>
    <row r="139" spans="1:30" ht="15" hidden="1" customHeight="1">
      <c r="A139" s="210" t="s">
        <v>332</v>
      </c>
      <c r="B139" s="406">
        <f>[1]BYDEPT!AF139</f>
        <v>0</v>
      </c>
      <c r="C139" s="97">
        <f>[1]BYDEPT!AG139</f>
        <v>0</v>
      </c>
      <c r="D139" s="97">
        <f>[1]BYDEPT!AH139</f>
        <v>0</v>
      </c>
      <c r="E139" s="97">
        <f>[1]BYDEPT!AI139</f>
        <v>0</v>
      </c>
      <c r="F139" s="136">
        <f t="shared" si="53"/>
        <v>0</v>
      </c>
      <c r="G139" s="406">
        <f>[1]BYDEPT!AZ139</f>
        <v>0</v>
      </c>
      <c r="H139" s="97">
        <f>[1]BYDEPT!BA139</f>
        <v>0</v>
      </c>
      <c r="I139" s="97">
        <f>[1]BYDEPT!BB139</f>
        <v>0</v>
      </c>
      <c r="J139" s="97">
        <f>[1]BYDEPT!BC139</f>
        <v>0</v>
      </c>
      <c r="K139" s="136">
        <f t="shared" si="54"/>
        <v>0</v>
      </c>
      <c r="L139" s="408">
        <f t="shared" si="55"/>
        <v>0</v>
      </c>
      <c r="M139" s="97">
        <f t="shared" si="55"/>
        <v>0</v>
      </c>
      <c r="N139" s="97">
        <f t="shared" si="55"/>
        <v>0</v>
      </c>
      <c r="O139" s="97">
        <f t="shared" si="55"/>
        <v>0</v>
      </c>
      <c r="P139" s="191">
        <f t="shared" si="56"/>
        <v>0</v>
      </c>
      <c r="R139" s="61"/>
      <c r="S139" s="61">
        <v>0</v>
      </c>
      <c r="T139" s="5">
        <v>0</v>
      </c>
      <c r="U139" s="5">
        <v>0</v>
      </c>
      <c r="V139" s="5">
        <v>0</v>
      </c>
      <c r="X139" s="5">
        <f t="shared" si="39"/>
        <v>0</v>
      </c>
      <c r="Y139" s="5">
        <f t="shared" si="39"/>
        <v>0</v>
      </c>
      <c r="Z139" s="5">
        <f t="shared" si="39"/>
        <v>0</v>
      </c>
      <c r="AA139" s="5">
        <f t="shared" si="39"/>
        <v>0</v>
      </c>
      <c r="AB139" s="5">
        <f t="shared" si="39"/>
        <v>0</v>
      </c>
    </row>
    <row r="140" spans="1:30" ht="15" hidden="1" customHeight="1">
      <c r="A140" s="210" t="s">
        <v>66</v>
      </c>
      <c r="B140" s="406">
        <f>[1]BYDEPT!AF140</f>
        <v>0</v>
      </c>
      <c r="C140" s="97">
        <f>[1]BYDEPT!AG140</f>
        <v>0</v>
      </c>
      <c r="D140" s="97">
        <f>[1]BYDEPT!AH140</f>
        <v>0</v>
      </c>
      <c r="E140" s="97">
        <f>[1]BYDEPT!AI140</f>
        <v>0</v>
      </c>
      <c r="F140" s="136">
        <f t="shared" si="53"/>
        <v>0</v>
      </c>
      <c r="G140" s="406">
        <f>[1]BYDEPT!AZ140</f>
        <v>0</v>
      </c>
      <c r="H140" s="97">
        <f>[1]BYDEPT!BA140</f>
        <v>0</v>
      </c>
      <c r="I140" s="97">
        <f>[1]BYDEPT!BB140</f>
        <v>0</v>
      </c>
      <c r="J140" s="97">
        <f>[1]BYDEPT!BC140</f>
        <v>0</v>
      </c>
      <c r="K140" s="136">
        <f t="shared" si="54"/>
        <v>0</v>
      </c>
      <c r="L140" s="408">
        <f t="shared" si="55"/>
        <v>0</v>
      </c>
      <c r="M140" s="97">
        <f t="shared" si="55"/>
        <v>0</v>
      </c>
      <c r="N140" s="97">
        <f t="shared" si="55"/>
        <v>0</v>
      </c>
      <c r="O140" s="97">
        <f t="shared" si="55"/>
        <v>0</v>
      </c>
      <c r="P140" s="191">
        <f t="shared" si="56"/>
        <v>0</v>
      </c>
      <c r="R140" s="61"/>
      <c r="S140" s="61">
        <v>0</v>
      </c>
      <c r="T140" s="5">
        <v>0</v>
      </c>
      <c r="U140" s="5">
        <v>79118</v>
      </c>
      <c r="V140" s="5">
        <v>79118</v>
      </c>
      <c r="X140" s="5">
        <f t="shared" si="39"/>
        <v>0</v>
      </c>
      <c r="Y140" s="5">
        <f t="shared" si="39"/>
        <v>0</v>
      </c>
      <c r="Z140" s="5">
        <f t="shared" si="39"/>
        <v>0</v>
      </c>
      <c r="AA140" s="5">
        <f t="shared" si="39"/>
        <v>-79118</v>
      </c>
      <c r="AB140" s="5">
        <f t="shared" si="39"/>
        <v>-79118</v>
      </c>
    </row>
    <row r="141" spans="1:30" ht="15" hidden="1" customHeight="1">
      <c r="A141" s="210" t="s">
        <v>67</v>
      </c>
      <c r="B141" s="406">
        <f>[1]BYDEPT!AF141</f>
        <v>0</v>
      </c>
      <c r="C141" s="97">
        <f>[1]BYDEPT!AG141</f>
        <v>0</v>
      </c>
      <c r="D141" s="97">
        <f>[1]BYDEPT!AH141</f>
        <v>0</v>
      </c>
      <c r="E141" s="97">
        <f>[1]BYDEPT!AI141</f>
        <v>0</v>
      </c>
      <c r="F141" s="136">
        <f t="shared" si="53"/>
        <v>0</v>
      </c>
      <c r="G141" s="406">
        <f>[1]BYDEPT!AZ141</f>
        <v>0</v>
      </c>
      <c r="H141" s="97">
        <f>[1]BYDEPT!BA141</f>
        <v>0</v>
      </c>
      <c r="I141" s="97">
        <f>[1]BYDEPT!BB141</f>
        <v>0</v>
      </c>
      <c r="J141" s="97">
        <f>[1]BYDEPT!BC141</f>
        <v>0</v>
      </c>
      <c r="K141" s="136">
        <f t="shared" si="54"/>
        <v>0</v>
      </c>
      <c r="L141" s="408">
        <f t="shared" si="55"/>
        <v>0</v>
      </c>
      <c r="M141" s="97">
        <f t="shared" si="55"/>
        <v>0</v>
      </c>
      <c r="N141" s="97">
        <f t="shared" si="55"/>
        <v>0</v>
      </c>
      <c r="O141" s="97">
        <f t="shared" si="55"/>
        <v>0</v>
      </c>
      <c r="P141" s="191">
        <f t="shared" si="56"/>
        <v>0</v>
      </c>
      <c r="R141" s="61"/>
      <c r="S141" s="61"/>
      <c r="X141" s="5">
        <f t="shared" si="39"/>
        <v>0</v>
      </c>
      <c r="Y141" s="5">
        <f t="shared" si="39"/>
        <v>0</v>
      </c>
      <c r="Z141" s="5">
        <f t="shared" si="39"/>
        <v>0</v>
      </c>
      <c r="AA141" s="5">
        <f t="shared" si="39"/>
        <v>0</v>
      </c>
      <c r="AB141" s="5">
        <f t="shared" si="39"/>
        <v>0</v>
      </c>
    </row>
    <row r="142" spans="1:30" s="5" customFormat="1" ht="15" hidden="1" customHeight="1">
      <c r="A142" s="210" t="s">
        <v>353</v>
      </c>
      <c r="B142" s="406">
        <f t="shared" ref="B142:P142" si="57">SUM(B143:B144)</f>
        <v>0</v>
      </c>
      <c r="C142" s="97">
        <f t="shared" si="57"/>
        <v>0</v>
      </c>
      <c r="D142" s="97">
        <f t="shared" si="57"/>
        <v>0</v>
      </c>
      <c r="E142" s="97">
        <f t="shared" si="57"/>
        <v>0</v>
      </c>
      <c r="F142" s="136">
        <f t="shared" si="57"/>
        <v>0</v>
      </c>
      <c r="G142" s="406">
        <f t="shared" si="57"/>
        <v>0</v>
      </c>
      <c r="H142" s="97">
        <f t="shared" si="57"/>
        <v>0</v>
      </c>
      <c r="I142" s="97">
        <f t="shared" si="57"/>
        <v>0</v>
      </c>
      <c r="J142" s="97">
        <f t="shared" si="57"/>
        <v>0</v>
      </c>
      <c r="K142" s="136">
        <f t="shared" si="57"/>
        <v>0</v>
      </c>
      <c r="L142" s="408">
        <f t="shared" si="57"/>
        <v>0</v>
      </c>
      <c r="M142" s="97">
        <f t="shared" si="57"/>
        <v>0</v>
      </c>
      <c r="N142" s="97">
        <f t="shared" si="57"/>
        <v>0</v>
      </c>
      <c r="O142" s="97">
        <f t="shared" si="57"/>
        <v>0</v>
      </c>
      <c r="P142" s="191">
        <f t="shared" si="57"/>
        <v>0</v>
      </c>
      <c r="Q142" s="116"/>
      <c r="R142" s="61">
        <v>0</v>
      </c>
      <c r="S142" s="61">
        <v>8000</v>
      </c>
      <c r="T142" s="5">
        <v>0</v>
      </c>
      <c r="U142" s="5">
        <v>2818856</v>
      </c>
      <c r="V142" s="5">
        <v>2826856</v>
      </c>
      <c r="W142" s="116"/>
      <c r="X142" s="5">
        <f t="shared" si="39"/>
        <v>0</v>
      </c>
      <c r="Y142" s="5">
        <f t="shared" si="39"/>
        <v>-8000</v>
      </c>
      <c r="Z142" s="5">
        <f t="shared" si="39"/>
        <v>0</v>
      </c>
      <c r="AA142" s="5">
        <f t="shared" si="39"/>
        <v>-2818856</v>
      </c>
      <c r="AB142" s="5">
        <f t="shared" si="39"/>
        <v>-2826856</v>
      </c>
      <c r="AC142" s="116"/>
      <c r="AD142" s="116"/>
    </row>
    <row r="143" spans="1:30" s="5" customFormat="1" ht="15" hidden="1" customHeight="1">
      <c r="A143" s="210" t="s">
        <v>61</v>
      </c>
      <c r="B143" s="406">
        <f>[1]BYDEPT!AF143</f>
        <v>0</v>
      </c>
      <c r="C143" s="97">
        <f>[1]BYDEPT!AG143</f>
        <v>0</v>
      </c>
      <c r="D143" s="97">
        <f>[1]BYDEPT!AH143</f>
        <v>0</v>
      </c>
      <c r="E143" s="97">
        <f>[1]BYDEPT!AI143</f>
        <v>0</v>
      </c>
      <c r="F143" s="136">
        <f>SUM(B143:E143)</f>
        <v>0</v>
      </c>
      <c r="G143" s="406">
        <f>[1]BYDEPT!AZ143</f>
        <v>0</v>
      </c>
      <c r="H143" s="97">
        <f>[1]BYDEPT!BA143</f>
        <v>0</v>
      </c>
      <c r="I143" s="97">
        <f>[1]BYDEPT!BB143</f>
        <v>0</v>
      </c>
      <c r="J143" s="97">
        <f>[1]BYDEPT!BC143</f>
        <v>0</v>
      </c>
      <c r="K143" s="136">
        <f>SUM(G143:J143)</f>
        <v>0</v>
      </c>
      <c r="L143" s="408">
        <f t="shared" ref="L143:O147" si="58">B143-G143</f>
        <v>0</v>
      </c>
      <c r="M143" s="97">
        <f t="shared" si="58"/>
        <v>0</v>
      </c>
      <c r="N143" s="97">
        <f t="shared" si="58"/>
        <v>0</v>
      </c>
      <c r="O143" s="97">
        <f t="shared" si="58"/>
        <v>0</v>
      </c>
      <c r="P143" s="191">
        <f>SUM(L143:O143)</f>
        <v>0</v>
      </c>
      <c r="Q143" s="116"/>
      <c r="R143" s="61"/>
      <c r="S143" s="61"/>
      <c r="W143" s="116"/>
      <c r="X143" s="5">
        <f t="shared" si="39"/>
        <v>0</v>
      </c>
      <c r="Y143" s="5">
        <f t="shared" si="39"/>
        <v>0</v>
      </c>
      <c r="Z143" s="5">
        <f t="shared" si="39"/>
        <v>0</v>
      </c>
      <c r="AA143" s="5">
        <f t="shared" si="39"/>
        <v>0</v>
      </c>
      <c r="AB143" s="5">
        <f t="shared" si="39"/>
        <v>0</v>
      </c>
      <c r="AC143" s="116"/>
      <c r="AD143" s="116"/>
    </row>
    <row r="144" spans="1:30" s="5" customFormat="1" ht="15" hidden="1" customHeight="1">
      <c r="A144" s="210" t="s">
        <v>62</v>
      </c>
      <c r="B144" s="406">
        <f>[1]BYDEPT!AF144</f>
        <v>0</v>
      </c>
      <c r="C144" s="97">
        <f>[1]BYDEPT!AG144</f>
        <v>0</v>
      </c>
      <c r="D144" s="97">
        <f>[1]BYDEPT!AH144</f>
        <v>0</v>
      </c>
      <c r="E144" s="97">
        <f>[1]BYDEPT!AI144</f>
        <v>0</v>
      </c>
      <c r="F144" s="136">
        <f>SUM(B144:E144)</f>
        <v>0</v>
      </c>
      <c r="G144" s="406">
        <f>[1]BYDEPT!AZ144</f>
        <v>0</v>
      </c>
      <c r="H144" s="97">
        <f>[1]BYDEPT!BA144</f>
        <v>0</v>
      </c>
      <c r="I144" s="97">
        <f>[1]BYDEPT!BB144</f>
        <v>0</v>
      </c>
      <c r="J144" s="97">
        <f>[1]BYDEPT!BC144</f>
        <v>0</v>
      </c>
      <c r="K144" s="136">
        <f>SUM(G144:J144)</f>
        <v>0</v>
      </c>
      <c r="L144" s="408">
        <f t="shared" si="58"/>
        <v>0</v>
      </c>
      <c r="M144" s="97">
        <f t="shared" si="58"/>
        <v>0</v>
      </c>
      <c r="N144" s="97">
        <f t="shared" si="58"/>
        <v>0</v>
      </c>
      <c r="O144" s="97">
        <f t="shared" si="58"/>
        <v>0</v>
      </c>
      <c r="P144" s="191">
        <f>SUM(L144:O144)</f>
        <v>0</v>
      </c>
      <c r="Q144" s="116"/>
      <c r="R144" s="61"/>
      <c r="S144" s="61"/>
      <c r="W144" s="116"/>
      <c r="X144" s="5">
        <f t="shared" si="39"/>
        <v>0</v>
      </c>
      <c r="Y144" s="5">
        <f t="shared" si="39"/>
        <v>0</v>
      </c>
      <c r="Z144" s="5">
        <f t="shared" si="39"/>
        <v>0</v>
      </c>
      <c r="AA144" s="5">
        <f t="shared" si="39"/>
        <v>0</v>
      </c>
      <c r="AB144" s="5">
        <f t="shared" si="39"/>
        <v>0</v>
      </c>
      <c r="AC144" s="116"/>
      <c r="AD144" s="116"/>
    </row>
    <row r="145" spans="1:30" s="5" customFormat="1" ht="15" hidden="1" customHeight="1">
      <c r="A145" s="210" t="s">
        <v>354</v>
      </c>
      <c r="B145" s="406">
        <f>[1]BYDEPT!AF145</f>
        <v>0</v>
      </c>
      <c r="C145" s="97">
        <f>[1]BYDEPT!AG145</f>
        <v>0</v>
      </c>
      <c r="D145" s="97">
        <f>[1]BYDEPT!AH145</f>
        <v>0</v>
      </c>
      <c r="E145" s="97">
        <f>[1]BYDEPT!AI145</f>
        <v>0</v>
      </c>
      <c r="F145" s="136">
        <f>SUM(B145:E145)</f>
        <v>0</v>
      </c>
      <c r="G145" s="406">
        <f>[1]BYDEPT!AZ145</f>
        <v>0</v>
      </c>
      <c r="H145" s="97">
        <f>[1]BYDEPT!BA145</f>
        <v>0</v>
      </c>
      <c r="I145" s="97">
        <f>[1]BYDEPT!BB145</f>
        <v>0</v>
      </c>
      <c r="J145" s="97">
        <f>[1]BYDEPT!BC145</f>
        <v>0</v>
      </c>
      <c r="K145" s="136">
        <f>SUM(G145:J145)</f>
        <v>0</v>
      </c>
      <c r="L145" s="408">
        <f t="shared" si="58"/>
        <v>0</v>
      </c>
      <c r="M145" s="97">
        <f t="shared" si="58"/>
        <v>0</v>
      </c>
      <c r="N145" s="97">
        <f t="shared" si="58"/>
        <v>0</v>
      </c>
      <c r="O145" s="97">
        <f t="shared" si="58"/>
        <v>0</v>
      </c>
      <c r="P145" s="191">
        <f>SUM(L145:O145)</f>
        <v>0</v>
      </c>
      <c r="Q145" s="116"/>
      <c r="R145" s="61"/>
      <c r="S145" s="61"/>
      <c r="W145" s="116"/>
      <c r="X145" s="5">
        <f t="shared" si="39"/>
        <v>0</v>
      </c>
      <c r="Y145" s="5">
        <f t="shared" si="39"/>
        <v>0</v>
      </c>
      <c r="Z145" s="5">
        <f t="shared" si="39"/>
        <v>0</v>
      </c>
      <c r="AA145" s="5">
        <f t="shared" si="39"/>
        <v>0</v>
      </c>
      <c r="AB145" s="5">
        <f t="shared" si="39"/>
        <v>0</v>
      </c>
      <c r="AC145" s="116"/>
      <c r="AD145" s="116"/>
    </row>
    <row r="146" spans="1:30" s="5" customFormat="1" ht="15" hidden="1" customHeight="1">
      <c r="A146" s="210" t="s">
        <v>355</v>
      </c>
      <c r="B146" s="406">
        <f>[1]BYDEPT!AF146</f>
        <v>0</v>
      </c>
      <c r="C146" s="97">
        <f>[1]BYDEPT!AG146</f>
        <v>0</v>
      </c>
      <c r="D146" s="97">
        <f>[1]BYDEPT!AH146</f>
        <v>0</v>
      </c>
      <c r="E146" s="97">
        <f>[1]BYDEPT!AI146</f>
        <v>0</v>
      </c>
      <c r="F146" s="136">
        <f>SUM(B146:E146)</f>
        <v>0</v>
      </c>
      <c r="G146" s="406">
        <f>[1]BYDEPT!AZ146</f>
        <v>0</v>
      </c>
      <c r="H146" s="97">
        <f>[1]BYDEPT!BA146</f>
        <v>0</v>
      </c>
      <c r="I146" s="97">
        <f>[1]BYDEPT!BB146</f>
        <v>0</v>
      </c>
      <c r="J146" s="97">
        <f>[1]BYDEPT!BC146</f>
        <v>0</v>
      </c>
      <c r="K146" s="136">
        <f>SUM(G146:J146)</f>
        <v>0</v>
      </c>
      <c r="L146" s="408">
        <f t="shared" si="58"/>
        <v>0</v>
      </c>
      <c r="M146" s="97">
        <f t="shared" si="58"/>
        <v>0</v>
      </c>
      <c r="N146" s="97">
        <f t="shared" si="58"/>
        <v>0</v>
      </c>
      <c r="O146" s="97">
        <f t="shared" si="58"/>
        <v>0</v>
      </c>
      <c r="P146" s="191">
        <f>SUM(L146:O146)</f>
        <v>0</v>
      </c>
      <c r="Q146" s="116"/>
      <c r="R146" s="61"/>
      <c r="S146" s="61">
        <v>35000</v>
      </c>
      <c r="T146" s="5">
        <v>0</v>
      </c>
      <c r="U146" s="5">
        <v>700000</v>
      </c>
      <c r="V146" s="5">
        <v>735000</v>
      </c>
      <c r="W146" s="116"/>
      <c r="X146" s="5">
        <f t="shared" si="39"/>
        <v>0</v>
      </c>
      <c r="Y146" s="5">
        <f t="shared" si="39"/>
        <v>-35000</v>
      </c>
      <c r="Z146" s="5">
        <f t="shared" si="39"/>
        <v>0</v>
      </c>
      <c r="AA146" s="5">
        <f t="shared" si="39"/>
        <v>-700000</v>
      </c>
      <c r="AB146" s="5">
        <f t="shared" si="39"/>
        <v>-735000</v>
      </c>
      <c r="AC146" s="116"/>
      <c r="AD146" s="116"/>
    </row>
    <row r="147" spans="1:30" s="5" customFormat="1" ht="15" hidden="1" customHeight="1">
      <c r="A147" s="210" t="s">
        <v>71</v>
      </c>
      <c r="B147" s="406">
        <f>[1]BYDEPT!AF147</f>
        <v>0</v>
      </c>
      <c r="C147" s="97">
        <f>[1]BYDEPT!AG147</f>
        <v>0</v>
      </c>
      <c r="D147" s="97">
        <f>[1]BYDEPT!AH147</f>
        <v>0</v>
      </c>
      <c r="E147" s="97">
        <f>[1]BYDEPT!AI147</f>
        <v>0</v>
      </c>
      <c r="F147" s="136">
        <f>SUM(B147:E147)</f>
        <v>0</v>
      </c>
      <c r="G147" s="406">
        <f>[1]BYDEPT!AZ147</f>
        <v>0</v>
      </c>
      <c r="H147" s="97">
        <f>[1]BYDEPT!BA147</f>
        <v>0</v>
      </c>
      <c r="I147" s="97">
        <f>[1]BYDEPT!BB147</f>
        <v>0</v>
      </c>
      <c r="J147" s="97">
        <f>[1]BYDEPT!BC147</f>
        <v>0</v>
      </c>
      <c r="K147" s="136">
        <f>SUM(G147:J147)</f>
        <v>0</v>
      </c>
      <c r="L147" s="408">
        <f t="shared" si="58"/>
        <v>0</v>
      </c>
      <c r="M147" s="97">
        <f t="shared" si="58"/>
        <v>0</v>
      </c>
      <c r="N147" s="97">
        <f t="shared" si="58"/>
        <v>0</v>
      </c>
      <c r="O147" s="97">
        <f t="shared" si="58"/>
        <v>0</v>
      </c>
      <c r="P147" s="191">
        <f>SUM(L147:O147)</f>
        <v>0</v>
      </c>
      <c r="Q147" s="116"/>
      <c r="R147" s="61"/>
      <c r="S147" s="61"/>
      <c r="W147" s="116"/>
      <c r="X147" s="5">
        <f t="shared" si="39"/>
        <v>0</v>
      </c>
      <c r="Y147" s="5">
        <f t="shared" si="39"/>
        <v>0</v>
      </c>
      <c r="Z147" s="5">
        <f t="shared" si="39"/>
        <v>0</v>
      </c>
      <c r="AA147" s="5">
        <f t="shared" si="39"/>
        <v>0</v>
      </c>
      <c r="AB147" s="5">
        <f t="shared" si="39"/>
        <v>0</v>
      </c>
      <c r="AC147" s="116"/>
      <c r="AD147" s="116"/>
    </row>
    <row r="148" spans="1:30" s="5" customFormat="1" ht="15" hidden="1" customHeight="1">
      <c r="A148" s="210" t="s">
        <v>334</v>
      </c>
      <c r="B148" s="406">
        <f t="shared" ref="B148:P148" si="59">SUM(B149:B150)</f>
        <v>0</v>
      </c>
      <c r="C148" s="97">
        <f t="shared" si="59"/>
        <v>0</v>
      </c>
      <c r="D148" s="97">
        <f t="shared" si="59"/>
        <v>0</v>
      </c>
      <c r="E148" s="97">
        <f t="shared" si="59"/>
        <v>0</v>
      </c>
      <c r="F148" s="136">
        <f t="shared" si="59"/>
        <v>0</v>
      </c>
      <c r="G148" s="406">
        <f t="shared" si="59"/>
        <v>0</v>
      </c>
      <c r="H148" s="97">
        <f t="shared" si="59"/>
        <v>0</v>
      </c>
      <c r="I148" s="97">
        <f t="shared" si="59"/>
        <v>0</v>
      </c>
      <c r="J148" s="97">
        <f t="shared" si="59"/>
        <v>0</v>
      </c>
      <c r="K148" s="136">
        <f t="shared" si="59"/>
        <v>0</v>
      </c>
      <c r="L148" s="408">
        <f t="shared" si="59"/>
        <v>0</v>
      </c>
      <c r="M148" s="97">
        <f t="shared" si="59"/>
        <v>0</v>
      </c>
      <c r="N148" s="97">
        <f t="shared" si="59"/>
        <v>0</v>
      </c>
      <c r="O148" s="97">
        <f t="shared" si="59"/>
        <v>0</v>
      </c>
      <c r="P148" s="191">
        <f t="shared" si="59"/>
        <v>0</v>
      </c>
      <c r="Q148" s="116"/>
      <c r="R148" s="61"/>
      <c r="S148" s="61"/>
      <c r="W148" s="116"/>
      <c r="X148" s="5">
        <f t="shared" si="39"/>
        <v>0</v>
      </c>
      <c r="Y148" s="5">
        <f t="shared" si="39"/>
        <v>0</v>
      </c>
      <c r="Z148" s="5">
        <f t="shared" si="39"/>
        <v>0</v>
      </c>
      <c r="AA148" s="5">
        <f t="shared" si="39"/>
        <v>0</v>
      </c>
      <c r="AB148" s="5">
        <f t="shared" si="39"/>
        <v>0</v>
      </c>
      <c r="AC148" s="116"/>
      <c r="AD148" s="116"/>
    </row>
    <row r="149" spans="1:30" s="5" customFormat="1" ht="15" hidden="1" customHeight="1">
      <c r="A149" s="210" t="s">
        <v>61</v>
      </c>
      <c r="B149" s="406">
        <f>[1]BYDEPT!AF149</f>
        <v>0</v>
      </c>
      <c r="C149" s="97">
        <f>[1]BYDEPT!AG149</f>
        <v>0</v>
      </c>
      <c r="D149" s="97">
        <f>[1]BYDEPT!AH149</f>
        <v>0</v>
      </c>
      <c r="E149" s="97">
        <f>[1]BYDEPT!AI149</f>
        <v>0</v>
      </c>
      <c r="F149" s="136">
        <f>SUM(B149:E149)</f>
        <v>0</v>
      </c>
      <c r="G149" s="406">
        <f>[1]BYDEPT!AZ149</f>
        <v>0</v>
      </c>
      <c r="H149" s="97">
        <f>[1]BYDEPT!BA149</f>
        <v>0</v>
      </c>
      <c r="I149" s="97">
        <f>[1]BYDEPT!BB149</f>
        <v>0</v>
      </c>
      <c r="J149" s="97">
        <f>[1]BYDEPT!BC149</f>
        <v>0</v>
      </c>
      <c r="K149" s="136">
        <f>SUM(G149:J149)</f>
        <v>0</v>
      </c>
      <c r="L149" s="408">
        <f t="shared" ref="L149:O151" si="60">B149-G149</f>
        <v>0</v>
      </c>
      <c r="M149" s="97">
        <f t="shared" si="60"/>
        <v>0</v>
      </c>
      <c r="N149" s="97">
        <f t="shared" si="60"/>
        <v>0</v>
      </c>
      <c r="O149" s="97">
        <f t="shared" si="60"/>
        <v>0</v>
      </c>
      <c r="P149" s="191">
        <f>SUM(L149:O149)</f>
        <v>0</v>
      </c>
      <c r="Q149" s="116"/>
      <c r="R149" s="61"/>
      <c r="S149" s="61"/>
      <c r="W149" s="116"/>
      <c r="X149" s="5">
        <f t="shared" si="39"/>
        <v>0</v>
      </c>
      <c r="Y149" s="5">
        <f t="shared" si="39"/>
        <v>0</v>
      </c>
      <c r="Z149" s="5">
        <f t="shared" si="39"/>
        <v>0</v>
      </c>
      <c r="AA149" s="5">
        <f t="shared" si="39"/>
        <v>0</v>
      </c>
      <c r="AB149" s="5">
        <f t="shared" si="39"/>
        <v>0</v>
      </c>
      <c r="AC149" s="116"/>
      <c r="AD149" s="116"/>
    </row>
    <row r="150" spans="1:30" s="5" customFormat="1" ht="15" hidden="1" customHeight="1">
      <c r="A150" s="210" t="s">
        <v>62</v>
      </c>
      <c r="B150" s="406">
        <f>[1]BYDEPT!AF150</f>
        <v>0</v>
      </c>
      <c r="C150" s="97">
        <f>[1]BYDEPT!AG150</f>
        <v>0</v>
      </c>
      <c r="D150" s="97">
        <f>[1]BYDEPT!AH150</f>
        <v>0</v>
      </c>
      <c r="E150" s="97">
        <f>[1]BYDEPT!AI150</f>
        <v>0</v>
      </c>
      <c r="F150" s="136">
        <f>SUM(B150:E150)</f>
        <v>0</v>
      </c>
      <c r="G150" s="406">
        <f>[1]BYDEPT!AZ150</f>
        <v>0</v>
      </c>
      <c r="H150" s="97">
        <f>[1]BYDEPT!BA150</f>
        <v>0</v>
      </c>
      <c r="I150" s="97">
        <f>[1]BYDEPT!BB150</f>
        <v>0</v>
      </c>
      <c r="J150" s="97">
        <f>[1]BYDEPT!BC150</f>
        <v>0</v>
      </c>
      <c r="K150" s="136">
        <f>SUM(G150:J150)</f>
        <v>0</v>
      </c>
      <c r="L150" s="408">
        <f t="shared" si="60"/>
        <v>0</v>
      </c>
      <c r="M150" s="97">
        <f t="shared" si="60"/>
        <v>0</v>
      </c>
      <c r="N150" s="97">
        <f t="shared" si="60"/>
        <v>0</v>
      </c>
      <c r="O150" s="97">
        <f t="shared" si="60"/>
        <v>0</v>
      </c>
      <c r="P150" s="191">
        <f>SUM(L150:O150)</f>
        <v>0</v>
      </c>
      <c r="Q150" s="116"/>
      <c r="R150" s="61"/>
      <c r="S150" s="61"/>
      <c r="W150" s="116"/>
      <c r="X150" s="5">
        <f t="shared" si="39"/>
        <v>0</v>
      </c>
      <c r="Y150" s="5">
        <f t="shared" si="39"/>
        <v>0</v>
      </c>
      <c r="Z150" s="5">
        <f t="shared" si="39"/>
        <v>0</v>
      </c>
      <c r="AA150" s="5">
        <f t="shared" si="39"/>
        <v>0</v>
      </c>
      <c r="AB150" s="5">
        <f t="shared" si="39"/>
        <v>0</v>
      </c>
      <c r="AC150" s="116"/>
      <c r="AD150" s="116"/>
    </row>
    <row r="151" spans="1:30" s="5" customFormat="1" ht="15" customHeight="1">
      <c r="A151" s="162" t="s">
        <v>356</v>
      </c>
      <c r="B151" s="406">
        <f>[1]BYDEPT!AF151</f>
        <v>0</v>
      </c>
      <c r="C151" s="97">
        <f>[1]BYDEPT!AG151</f>
        <v>0</v>
      </c>
      <c r="D151" s="97">
        <f>[1]BYDEPT!AH151</f>
        <v>0</v>
      </c>
      <c r="E151" s="97">
        <f>[1]BYDEPT!AI151</f>
        <v>0</v>
      </c>
      <c r="F151" s="136">
        <f>SUM(B151:E151)</f>
        <v>0</v>
      </c>
      <c r="G151" s="406">
        <f>[1]BYDEPT!AZ151</f>
        <v>0</v>
      </c>
      <c r="H151" s="97">
        <f>[1]BYDEPT!BA151</f>
        <v>0</v>
      </c>
      <c r="I151" s="97">
        <f>[1]BYDEPT!BB151</f>
        <v>0</v>
      </c>
      <c r="J151" s="97">
        <f>[1]BYDEPT!BC151</f>
        <v>42746</v>
      </c>
      <c r="K151" s="136">
        <f>SUM(G151:J151)</f>
        <v>42746</v>
      </c>
      <c r="L151" s="408">
        <f t="shared" si="60"/>
        <v>0</v>
      </c>
      <c r="M151" s="97">
        <f t="shared" si="60"/>
        <v>0</v>
      </c>
      <c r="N151" s="97">
        <f t="shared" si="60"/>
        <v>0</v>
      </c>
      <c r="O151" s="97">
        <f t="shared" si="60"/>
        <v>-42746</v>
      </c>
      <c r="P151" s="191">
        <f>SUM(L151:O151)</f>
        <v>-42746</v>
      </c>
      <c r="Q151" s="116"/>
      <c r="R151" s="61"/>
      <c r="S151" s="61">
        <v>0</v>
      </c>
      <c r="T151" s="5">
        <v>0</v>
      </c>
      <c r="U151" s="5">
        <v>3876058</v>
      </c>
      <c r="V151" s="5">
        <v>3876058</v>
      </c>
      <c r="W151" s="116"/>
      <c r="X151" s="5">
        <f t="shared" si="39"/>
        <v>0</v>
      </c>
      <c r="Y151" s="5">
        <f t="shared" si="39"/>
        <v>0</v>
      </c>
      <c r="Z151" s="5">
        <f t="shared" si="39"/>
        <v>0</v>
      </c>
      <c r="AA151" s="5">
        <f t="shared" si="39"/>
        <v>-3833312</v>
      </c>
      <c r="AB151" s="5">
        <f t="shared" si="39"/>
        <v>-3833312</v>
      </c>
      <c r="AC151" s="116"/>
      <c r="AD151" s="116"/>
    </row>
    <row r="152" spans="1:30" s="5" customFormat="1" ht="15" hidden="1" customHeight="1">
      <c r="A152" s="210" t="s">
        <v>357</v>
      </c>
      <c r="B152" s="406">
        <f t="shared" ref="B152:P152" si="61">SUM(B153:B154)</f>
        <v>0</v>
      </c>
      <c r="C152" s="97">
        <f t="shared" si="61"/>
        <v>0</v>
      </c>
      <c r="D152" s="97">
        <f t="shared" si="61"/>
        <v>0</v>
      </c>
      <c r="E152" s="97">
        <f t="shared" si="61"/>
        <v>0</v>
      </c>
      <c r="F152" s="136">
        <f t="shared" si="61"/>
        <v>0</v>
      </c>
      <c r="G152" s="406">
        <f t="shared" si="61"/>
        <v>0</v>
      </c>
      <c r="H152" s="97">
        <f t="shared" si="61"/>
        <v>0</v>
      </c>
      <c r="I152" s="97">
        <f t="shared" si="61"/>
        <v>0</v>
      </c>
      <c r="J152" s="97">
        <f t="shared" si="61"/>
        <v>0</v>
      </c>
      <c r="K152" s="136">
        <f t="shared" si="61"/>
        <v>0</v>
      </c>
      <c r="L152" s="408">
        <f t="shared" si="61"/>
        <v>0</v>
      </c>
      <c r="M152" s="97">
        <f t="shared" si="61"/>
        <v>0</v>
      </c>
      <c r="N152" s="97">
        <f t="shared" si="61"/>
        <v>0</v>
      </c>
      <c r="O152" s="97">
        <f t="shared" si="61"/>
        <v>0</v>
      </c>
      <c r="P152" s="191">
        <f t="shared" si="61"/>
        <v>0</v>
      </c>
      <c r="Q152" s="116"/>
      <c r="R152" s="61">
        <v>0</v>
      </c>
      <c r="S152" s="61">
        <v>0</v>
      </c>
      <c r="T152" s="5">
        <v>0</v>
      </c>
      <c r="U152" s="5">
        <v>5587296</v>
      </c>
      <c r="V152" s="5">
        <v>5587296</v>
      </c>
      <c r="W152" s="116"/>
      <c r="X152" s="5">
        <f t="shared" si="39"/>
        <v>0</v>
      </c>
      <c r="Y152" s="5">
        <f t="shared" si="39"/>
        <v>0</v>
      </c>
      <c r="Z152" s="5">
        <f t="shared" si="39"/>
        <v>0</v>
      </c>
      <c r="AA152" s="5">
        <f t="shared" si="39"/>
        <v>-5587296</v>
      </c>
      <c r="AB152" s="5">
        <f t="shared" si="39"/>
        <v>-5587296</v>
      </c>
      <c r="AC152" s="116"/>
      <c r="AD152" s="116"/>
    </row>
    <row r="153" spans="1:30" s="5" customFormat="1" ht="15" hidden="1" customHeight="1">
      <c r="A153" s="210" t="s">
        <v>61</v>
      </c>
      <c r="B153" s="406">
        <f>[1]BYDEPT!AF153</f>
        <v>0</v>
      </c>
      <c r="C153" s="97">
        <f>[1]BYDEPT!AG153</f>
        <v>0</v>
      </c>
      <c r="D153" s="97">
        <f>[1]BYDEPT!AH153</f>
        <v>0</v>
      </c>
      <c r="E153" s="97">
        <f>[1]BYDEPT!AI153</f>
        <v>0</v>
      </c>
      <c r="F153" s="136">
        <f t="shared" ref="F153:F169" si="62">SUM(B153:E153)</f>
        <v>0</v>
      </c>
      <c r="G153" s="406">
        <f>[1]BYDEPT!AZ153</f>
        <v>0</v>
      </c>
      <c r="H153" s="97">
        <f>[1]BYDEPT!BA153</f>
        <v>0</v>
      </c>
      <c r="I153" s="97">
        <f>[1]BYDEPT!BB153</f>
        <v>0</v>
      </c>
      <c r="J153" s="97">
        <f>[1]BYDEPT!BC153</f>
        <v>0</v>
      </c>
      <c r="K153" s="136">
        <f t="shared" ref="K153:K169" si="63">SUM(G153:J153)</f>
        <v>0</v>
      </c>
      <c r="L153" s="408">
        <f t="shared" ref="L153:O169" si="64">B153-G153</f>
        <v>0</v>
      </c>
      <c r="M153" s="97">
        <f t="shared" si="64"/>
        <v>0</v>
      </c>
      <c r="N153" s="97">
        <f t="shared" si="64"/>
        <v>0</v>
      </c>
      <c r="O153" s="97">
        <f t="shared" si="64"/>
        <v>0</v>
      </c>
      <c r="P153" s="191">
        <f t="shared" ref="P153:P169" si="65">SUM(L153:O153)</f>
        <v>0</v>
      </c>
      <c r="Q153" s="116"/>
      <c r="R153" s="61"/>
      <c r="S153" s="61"/>
      <c r="W153" s="116"/>
      <c r="X153" s="5">
        <f t="shared" si="39"/>
        <v>0</v>
      </c>
      <c r="Y153" s="5">
        <f t="shared" si="39"/>
        <v>0</v>
      </c>
      <c r="Z153" s="5">
        <f t="shared" si="39"/>
        <v>0</v>
      </c>
      <c r="AA153" s="5">
        <f t="shared" si="39"/>
        <v>0</v>
      </c>
      <c r="AB153" s="5">
        <f t="shared" si="39"/>
        <v>0</v>
      </c>
      <c r="AC153" s="116"/>
      <c r="AD153" s="116"/>
    </row>
    <row r="154" spans="1:30" s="5" customFormat="1" ht="15" hidden="1" customHeight="1">
      <c r="A154" s="210" t="s">
        <v>62</v>
      </c>
      <c r="B154" s="406">
        <f>[1]BYDEPT!AF154</f>
        <v>0</v>
      </c>
      <c r="C154" s="97">
        <f>[1]BYDEPT!AG154</f>
        <v>0</v>
      </c>
      <c r="D154" s="97">
        <f>[1]BYDEPT!AH154</f>
        <v>0</v>
      </c>
      <c r="E154" s="97">
        <f>[1]BYDEPT!AI154</f>
        <v>0</v>
      </c>
      <c r="F154" s="136">
        <f t="shared" si="62"/>
        <v>0</v>
      </c>
      <c r="G154" s="406">
        <f>[1]BYDEPT!AZ154</f>
        <v>0</v>
      </c>
      <c r="H154" s="97">
        <f>[1]BYDEPT!BA154</f>
        <v>0</v>
      </c>
      <c r="I154" s="97">
        <f>[1]BYDEPT!BB154</f>
        <v>0</v>
      </c>
      <c r="J154" s="97">
        <f>[1]BYDEPT!BC154</f>
        <v>0</v>
      </c>
      <c r="K154" s="136">
        <f t="shared" si="63"/>
        <v>0</v>
      </c>
      <c r="L154" s="408">
        <f t="shared" si="64"/>
        <v>0</v>
      </c>
      <c r="M154" s="97">
        <f t="shared" si="64"/>
        <v>0</v>
      </c>
      <c r="N154" s="97">
        <f t="shared" si="64"/>
        <v>0</v>
      </c>
      <c r="O154" s="97">
        <f t="shared" si="64"/>
        <v>0</v>
      </c>
      <c r="P154" s="191">
        <f t="shared" si="65"/>
        <v>0</v>
      </c>
      <c r="Q154" s="116"/>
      <c r="R154" s="61"/>
      <c r="S154" s="61"/>
      <c r="W154" s="116"/>
      <c r="X154" s="5">
        <f t="shared" si="39"/>
        <v>0</v>
      </c>
      <c r="Y154" s="5">
        <f t="shared" si="39"/>
        <v>0</v>
      </c>
      <c r="Z154" s="5">
        <f t="shared" si="39"/>
        <v>0</v>
      </c>
      <c r="AA154" s="5">
        <f t="shared" si="39"/>
        <v>0</v>
      </c>
      <c r="AB154" s="5">
        <f t="shared" si="39"/>
        <v>0</v>
      </c>
      <c r="AC154" s="116"/>
      <c r="AD154" s="116"/>
    </row>
    <row r="155" spans="1:30" s="5" customFormat="1" ht="15" hidden="1" customHeight="1">
      <c r="A155" s="210" t="s">
        <v>75</v>
      </c>
      <c r="B155" s="406">
        <f>[1]BYDEPT!AF155</f>
        <v>0</v>
      </c>
      <c r="C155" s="97">
        <f>[1]BYDEPT!AG155</f>
        <v>0</v>
      </c>
      <c r="D155" s="97">
        <f>[1]BYDEPT!AH155</f>
        <v>0</v>
      </c>
      <c r="E155" s="97">
        <f>[1]BYDEPT!AI155</f>
        <v>0</v>
      </c>
      <c r="F155" s="136">
        <f t="shared" si="62"/>
        <v>0</v>
      </c>
      <c r="G155" s="406">
        <f>[1]BYDEPT!AZ155</f>
        <v>0</v>
      </c>
      <c r="H155" s="97">
        <f>[1]BYDEPT!BA155</f>
        <v>0</v>
      </c>
      <c r="I155" s="97">
        <f>[1]BYDEPT!BB155</f>
        <v>0</v>
      </c>
      <c r="J155" s="97">
        <f>[1]BYDEPT!BC155</f>
        <v>0</v>
      </c>
      <c r="K155" s="136">
        <f t="shared" si="63"/>
        <v>0</v>
      </c>
      <c r="L155" s="408">
        <f t="shared" si="64"/>
        <v>0</v>
      </c>
      <c r="M155" s="97">
        <f t="shared" si="64"/>
        <v>0</v>
      </c>
      <c r="N155" s="97">
        <f t="shared" si="64"/>
        <v>0</v>
      </c>
      <c r="O155" s="97">
        <f t="shared" si="64"/>
        <v>0</v>
      </c>
      <c r="P155" s="191">
        <f t="shared" si="65"/>
        <v>0</v>
      </c>
      <c r="Q155" s="116"/>
      <c r="R155" s="61"/>
      <c r="S155" s="61"/>
      <c r="W155" s="116"/>
      <c r="X155" s="5">
        <f t="shared" si="39"/>
        <v>0</v>
      </c>
      <c r="Y155" s="5">
        <f t="shared" si="39"/>
        <v>0</v>
      </c>
      <c r="Z155" s="5">
        <f t="shared" si="39"/>
        <v>0</v>
      </c>
      <c r="AA155" s="5">
        <f t="shared" si="39"/>
        <v>0</v>
      </c>
      <c r="AB155" s="5">
        <f t="shared" si="39"/>
        <v>0</v>
      </c>
      <c r="AC155" s="116"/>
      <c r="AD155" s="116"/>
    </row>
    <row r="156" spans="1:30" s="5" customFormat="1" ht="15" hidden="1" customHeight="1">
      <c r="A156" s="210" t="s">
        <v>76</v>
      </c>
      <c r="B156" s="406">
        <f>[1]BYDEPT!AF156</f>
        <v>0</v>
      </c>
      <c r="C156" s="97">
        <f>[1]BYDEPT!AG156</f>
        <v>0</v>
      </c>
      <c r="D156" s="97">
        <f>[1]BYDEPT!AH156</f>
        <v>0</v>
      </c>
      <c r="E156" s="97">
        <f>[1]BYDEPT!AI156</f>
        <v>0</v>
      </c>
      <c r="F156" s="136">
        <f t="shared" si="62"/>
        <v>0</v>
      </c>
      <c r="G156" s="406">
        <f>[1]BYDEPT!AZ156</f>
        <v>0</v>
      </c>
      <c r="H156" s="97">
        <f>[1]BYDEPT!BA156</f>
        <v>0</v>
      </c>
      <c r="I156" s="97">
        <f>[1]BYDEPT!BB156</f>
        <v>0</v>
      </c>
      <c r="J156" s="97">
        <f>[1]BYDEPT!BC156</f>
        <v>0</v>
      </c>
      <c r="K156" s="136">
        <f t="shared" si="63"/>
        <v>0</v>
      </c>
      <c r="L156" s="408">
        <f t="shared" si="64"/>
        <v>0</v>
      </c>
      <c r="M156" s="97">
        <f t="shared" si="64"/>
        <v>0</v>
      </c>
      <c r="N156" s="97">
        <f t="shared" si="64"/>
        <v>0</v>
      </c>
      <c r="O156" s="97">
        <f t="shared" si="64"/>
        <v>0</v>
      </c>
      <c r="P156" s="191">
        <f t="shared" si="65"/>
        <v>0</v>
      </c>
      <c r="Q156" s="116"/>
      <c r="R156" s="61"/>
      <c r="S156" s="61"/>
      <c r="W156" s="116"/>
      <c r="X156" s="5">
        <f t="shared" si="39"/>
        <v>0</v>
      </c>
      <c r="Y156" s="5">
        <f t="shared" si="39"/>
        <v>0</v>
      </c>
      <c r="Z156" s="5">
        <f t="shared" si="39"/>
        <v>0</v>
      </c>
      <c r="AA156" s="5">
        <f t="shared" si="39"/>
        <v>0</v>
      </c>
      <c r="AB156" s="5">
        <f t="shared" si="39"/>
        <v>0</v>
      </c>
      <c r="AC156" s="116"/>
      <c r="AD156" s="116"/>
    </row>
    <row r="157" spans="1:30" s="5" customFormat="1" ht="15" hidden="1" customHeight="1">
      <c r="A157" s="210" t="s">
        <v>77</v>
      </c>
      <c r="B157" s="406">
        <f>[1]BYDEPT!AF157</f>
        <v>0</v>
      </c>
      <c r="C157" s="97">
        <f>[1]BYDEPT!AG157</f>
        <v>0</v>
      </c>
      <c r="D157" s="97">
        <f>[1]BYDEPT!AH157</f>
        <v>0</v>
      </c>
      <c r="E157" s="97">
        <f>[1]BYDEPT!AI157</f>
        <v>0</v>
      </c>
      <c r="F157" s="136">
        <f t="shared" si="62"/>
        <v>0</v>
      </c>
      <c r="G157" s="406">
        <f>[1]BYDEPT!AZ157</f>
        <v>0</v>
      </c>
      <c r="H157" s="97">
        <f>[1]BYDEPT!BA157</f>
        <v>0</v>
      </c>
      <c r="I157" s="97">
        <f>[1]BYDEPT!BB157</f>
        <v>0</v>
      </c>
      <c r="J157" s="97">
        <f>[1]BYDEPT!BC157</f>
        <v>0</v>
      </c>
      <c r="K157" s="136">
        <f t="shared" si="63"/>
        <v>0</v>
      </c>
      <c r="L157" s="408">
        <f t="shared" si="64"/>
        <v>0</v>
      </c>
      <c r="M157" s="97">
        <f t="shared" si="64"/>
        <v>0</v>
      </c>
      <c r="N157" s="97">
        <f t="shared" si="64"/>
        <v>0</v>
      </c>
      <c r="O157" s="97">
        <f t="shared" si="64"/>
        <v>0</v>
      </c>
      <c r="P157" s="191">
        <f t="shared" si="65"/>
        <v>0</v>
      </c>
      <c r="Q157" s="116"/>
      <c r="R157" s="61"/>
      <c r="S157" s="61"/>
      <c r="W157" s="116"/>
      <c r="X157" s="5">
        <f t="shared" si="39"/>
        <v>0</v>
      </c>
      <c r="Y157" s="5">
        <f t="shared" si="39"/>
        <v>0</v>
      </c>
      <c r="Z157" s="5">
        <f t="shared" si="39"/>
        <v>0</v>
      </c>
      <c r="AA157" s="5">
        <f t="shared" si="39"/>
        <v>0</v>
      </c>
      <c r="AB157" s="5">
        <f t="shared" si="39"/>
        <v>0</v>
      </c>
      <c r="AC157" s="116"/>
      <c r="AD157" s="116"/>
    </row>
    <row r="158" spans="1:30" s="5" customFormat="1" ht="15" hidden="1" customHeight="1">
      <c r="A158" s="210" t="s">
        <v>78</v>
      </c>
      <c r="B158" s="406">
        <f>[1]BYDEPT!AF158</f>
        <v>0</v>
      </c>
      <c r="C158" s="97">
        <f>[1]BYDEPT!AG158</f>
        <v>0</v>
      </c>
      <c r="D158" s="97">
        <f>[1]BYDEPT!AH158</f>
        <v>0</v>
      </c>
      <c r="E158" s="97">
        <f>[1]BYDEPT!AI158</f>
        <v>0</v>
      </c>
      <c r="F158" s="136">
        <f t="shared" si="62"/>
        <v>0</v>
      </c>
      <c r="G158" s="406">
        <f>[1]BYDEPT!AZ158</f>
        <v>0</v>
      </c>
      <c r="H158" s="97">
        <f>[1]BYDEPT!BA158</f>
        <v>0</v>
      </c>
      <c r="I158" s="97">
        <f>[1]BYDEPT!BB158</f>
        <v>0</v>
      </c>
      <c r="J158" s="97">
        <f>[1]BYDEPT!BC158</f>
        <v>0</v>
      </c>
      <c r="K158" s="136">
        <f t="shared" si="63"/>
        <v>0</v>
      </c>
      <c r="L158" s="408">
        <f t="shared" si="64"/>
        <v>0</v>
      </c>
      <c r="M158" s="97">
        <f t="shared" si="64"/>
        <v>0</v>
      </c>
      <c r="N158" s="97">
        <f t="shared" si="64"/>
        <v>0</v>
      </c>
      <c r="O158" s="97">
        <f t="shared" si="64"/>
        <v>0</v>
      </c>
      <c r="P158" s="191">
        <f t="shared" si="65"/>
        <v>0</v>
      </c>
      <c r="Q158" s="116"/>
      <c r="R158" s="61"/>
      <c r="S158" s="61"/>
      <c r="W158" s="116"/>
      <c r="X158" s="5">
        <f t="shared" si="39"/>
        <v>0</v>
      </c>
      <c r="Y158" s="5">
        <f t="shared" si="39"/>
        <v>0</v>
      </c>
      <c r="Z158" s="5">
        <f t="shared" si="39"/>
        <v>0</v>
      </c>
      <c r="AA158" s="5">
        <f t="shared" si="39"/>
        <v>0</v>
      </c>
      <c r="AB158" s="5">
        <f t="shared" si="39"/>
        <v>0</v>
      </c>
      <c r="AC158" s="116"/>
      <c r="AD158" s="116"/>
    </row>
    <row r="159" spans="1:30" s="5" customFormat="1" ht="15" hidden="1" customHeight="1">
      <c r="A159" s="210" t="s">
        <v>358</v>
      </c>
      <c r="B159" s="406">
        <f>[1]BYDEPT!AF159</f>
        <v>0</v>
      </c>
      <c r="C159" s="97">
        <f>[1]BYDEPT!AG159</f>
        <v>0</v>
      </c>
      <c r="D159" s="97">
        <f>[1]BYDEPT!AH159</f>
        <v>0</v>
      </c>
      <c r="E159" s="97">
        <f>[1]BYDEPT!AI159</f>
        <v>0</v>
      </c>
      <c r="F159" s="136">
        <f t="shared" si="62"/>
        <v>0</v>
      </c>
      <c r="G159" s="406">
        <f>[1]BYDEPT!AZ159</f>
        <v>0</v>
      </c>
      <c r="H159" s="97">
        <f>[1]BYDEPT!BA159</f>
        <v>0</v>
      </c>
      <c r="I159" s="97">
        <f>[1]BYDEPT!BB159</f>
        <v>0</v>
      </c>
      <c r="J159" s="97">
        <f>[1]BYDEPT!BC159</f>
        <v>0</v>
      </c>
      <c r="K159" s="136">
        <f t="shared" si="63"/>
        <v>0</v>
      </c>
      <c r="L159" s="408">
        <f t="shared" si="64"/>
        <v>0</v>
      </c>
      <c r="M159" s="97">
        <f t="shared" si="64"/>
        <v>0</v>
      </c>
      <c r="N159" s="97">
        <f t="shared" si="64"/>
        <v>0</v>
      </c>
      <c r="O159" s="97">
        <f t="shared" si="64"/>
        <v>0</v>
      </c>
      <c r="P159" s="191">
        <f t="shared" si="65"/>
        <v>0</v>
      </c>
      <c r="Q159" s="116"/>
      <c r="R159" s="61"/>
      <c r="S159" s="61"/>
      <c r="W159" s="116"/>
      <c r="X159" s="5">
        <f t="shared" si="39"/>
        <v>0</v>
      </c>
      <c r="Y159" s="5">
        <f t="shared" si="39"/>
        <v>0</v>
      </c>
      <c r="Z159" s="5">
        <f t="shared" si="39"/>
        <v>0</v>
      </c>
      <c r="AA159" s="5">
        <f t="shared" si="39"/>
        <v>0</v>
      </c>
      <c r="AB159" s="5">
        <f t="shared" si="39"/>
        <v>0</v>
      </c>
      <c r="AC159" s="116"/>
      <c r="AD159" s="116"/>
    </row>
    <row r="160" spans="1:30" s="5" customFormat="1" ht="15" hidden="1" customHeight="1">
      <c r="A160" s="210" t="s">
        <v>359</v>
      </c>
      <c r="B160" s="406">
        <f>[1]BYDEPT!AF160</f>
        <v>0</v>
      </c>
      <c r="C160" s="97">
        <f>[1]BYDEPT!AG160</f>
        <v>0</v>
      </c>
      <c r="D160" s="97">
        <f>[1]BYDEPT!AH160</f>
        <v>0</v>
      </c>
      <c r="E160" s="97">
        <f>[1]BYDEPT!AI160</f>
        <v>0</v>
      </c>
      <c r="F160" s="136">
        <f t="shared" si="62"/>
        <v>0</v>
      </c>
      <c r="G160" s="406">
        <f>[1]BYDEPT!AZ160</f>
        <v>0</v>
      </c>
      <c r="H160" s="97">
        <f>[1]BYDEPT!BA160</f>
        <v>0</v>
      </c>
      <c r="I160" s="97">
        <f>[1]BYDEPT!BB160</f>
        <v>0</v>
      </c>
      <c r="J160" s="97">
        <f>[1]BYDEPT!BC160</f>
        <v>0</v>
      </c>
      <c r="K160" s="136">
        <f t="shared" si="63"/>
        <v>0</v>
      </c>
      <c r="L160" s="408">
        <f t="shared" si="64"/>
        <v>0</v>
      </c>
      <c r="M160" s="97">
        <f t="shared" si="64"/>
        <v>0</v>
      </c>
      <c r="N160" s="97">
        <f t="shared" si="64"/>
        <v>0</v>
      </c>
      <c r="O160" s="97">
        <f t="shared" si="64"/>
        <v>0</v>
      </c>
      <c r="P160" s="191">
        <f t="shared" si="65"/>
        <v>0</v>
      </c>
      <c r="Q160" s="116"/>
      <c r="R160" s="61"/>
      <c r="S160" s="61"/>
      <c r="W160" s="116"/>
      <c r="X160" s="5">
        <f t="shared" si="39"/>
        <v>0</v>
      </c>
      <c r="Y160" s="5">
        <f t="shared" si="39"/>
        <v>0</v>
      </c>
      <c r="Z160" s="5">
        <f t="shared" si="39"/>
        <v>0</v>
      </c>
      <c r="AA160" s="5">
        <f t="shared" si="39"/>
        <v>0</v>
      </c>
      <c r="AB160" s="5">
        <f t="shared" si="39"/>
        <v>0</v>
      </c>
      <c r="AC160" s="116"/>
      <c r="AD160" s="116"/>
    </row>
    <row r="161" spans="1:30" s="5" customFormat="1" ht="15" hidden="1" customHeight="1">
      <c r="A161" s="210" t="s">
        <v>81</v>
      </c>
      <c r="B161" s="406">
        <f>[1]BYDEPT!AF161</f>
        <v>0</v>
      </c>
      <c r="C161" s="97">
        <f>[1]BYDEPT!AG161</f>
        <v>0</v>
      </c>
      <c r="D161" s="97">
        <f>[1]BYDEPT!AH161</f>
        <v>0</v>
      </c>
      <c r="E161" s="97">
        <f>[1]BYDEPT!AI161</f>
        <v>0</v>
      </c>
      <c r="F161" s="136">
        <f t="shared" si="62"/>
        <v>0</v>
      </c>
      <c r="G161" s="406">
        <f>[1]BYDEPT!AZ161</f>
        <v>0</v>
      </c>
      <c r="H161" s="97">
        <f>[1]BYDEPT!BA161</f>
        <v>0</v>
      </c>
      <c r="I161" s="97">
        <f>[1]BYDEPT!BB161</f>
        <v>0</v>
      </c>
      <c r="J161" s="97">
        <f>[1]BYDEPT!BC161</f>
        <v>0</v>
      </c>
      <c r="K161" s="136">
        <f t="shared" si="63"/>
        <v>0</v>
      </c>
      <c r="L161" s="408">
        <f t="shared" si="64"/>
        <v>0</v>
      </c>
      <c r="M161" s="97">
        <f t="shared" si="64"/>
        <v>0</v>
      </c>
      <c r="N161" s="97">
        <f t="shared" si="64"/>
        <v>0</v>
      </c>
      <c r="O161" s="97">
        <f t="shared" si="64"/>
        <v>0</v>
      </c>
      <c r="P161" s="191">
        <f t="shared" si="65"/>
        <v>0</v>
      </c>
      <c r="Q161" s="116"/>
      <c r="R161" s="61"/>
      <c r="S161" s="61"/>
      <c r="W161" s="116"/>
      <c r="X161" s="5">
        <f t="shared" ref="X161:AB211" si="66">G161-R161</f>
        <v>0</v>
      </c>
      <c r="Y161" s="5">
        <f t="shared" si="66"/>
        <v>0</v>
      </c>
      <c r="Z161" s="5">
        <f t="shared" si="66"/>
        <v>0</v>
      </c>
      <c r="AA161" s="5">
        <f t="shared" si="66"/>
        <v>0</v>
      </c>
      <c r="AB161" s="5">
        <f t="shared" si="66"/>
        <v>0</v>
      </c>
      <c r="AC161" s="116"/>
      <c r="AD161" s="116"/>
    </row>
    <row r="162" spans="1:30" s="5" customFormat="1" ht="15" hidden="1" customHeight="1">
      <c r="A162" s="210" t="s">
        <v>360</v>
      </c>
      <c r="B162" s="406">
        <f>[1]BYDEPT!AF162</f>
        <v>0</v>
      </c>
      <c r="C162" s="97">
        <f>[1]BYDEPT!AG162</f>
        <v>0</v>
      </c>
      <c r="D162" s="97">
        <f>[1]BYDEPT!AH162</f>
        <v>0</v>
      </c>
      <c r="E162" s="97">
        <f>[1]BYDEPT!AI162</f>
        <v>0</v>
      </c>
      <c r="F162" s="136">
        <f t="shared" si="62"/>
        <v>0</v>
      </c>
      <c r="G162" s="406">
        <f>[1]BYDEPT!AZ162</f>
        <v>0</v>
      </c>
      <c r="H162" s="97">
        <f>[1]BYDEPT!BA162</f>
        <v>0</v>
      </c>
      <c r="I162" s="97">
        <f>[1]BYDEPT!BB162</f>
        <v>0</v>
      </c>
      <c r="J162" s="97">
        <f>[1]BYDEPT!BC162</f>
        <v>0</v>
      </c>
      <c r="K162" s="136">
        <f t="shared" si="63"/>
        <v>0</v>
      </c>
      <c r="L162" s="408">
        <f t="shared" si="64"/>
        <v>0</v>
      </c>
      <c r="M162" s="97">
        <f t="shared" si="64"/>
        <v>0</v>
      </c>
      <c r="N162" s="97">
        <f t="shared" si="64"/>
        <v>0</v>
      </c>
      <c r="O162" s="97">
        <f t="shared" si="64"/>
        <v>0</v>
      </c>
      <c r="P162" s="191">
        <f t="shared" si="65"/>
        <v>0</v>
      </c>
      <c r="Q162" s="116"/>
      <c r="R162" s="61"/>
      <c r="S162" s="61"/>
      <c r="W162" s="116"/>
      <c r="X162" s="5">
        <f t="shared" si="66"/>
        <v>0</v>
      </c>
      <c r="Y162" s="5">
        <f t="shared" si="66"/>
        <v>0</v>
      </c>
      <c r="Z162" s="5">
        <f t="shared" si="66"/>
        <v>0</v>
      </c>
      <c r="AA162" s="5">
        <f t="shared" si="66"/>
        <v>0</v>
      </c>
      <c r="AB162" s="5">
        <f t="shared" si="66"/>
        <v>0</v>
      </c>
      <c r="AC162" s="116"/>
      <c r="AD162" s="116"/>
    </row>
    <row r="163" spans="1:30" s="5" customFormat="1" ht="15" hidden="1" customHeight="1">
      <c r="A163" s="162" t="s">
        <v>83</v>
      </c>
      <c r="B163" s="406">
        <f>[1]BYDEPT!AF163</f>
        <v>0</v>
      </c>
      <c r="C163" s="97">
        <f>[1]BYDEPT!AG163</f>
        <v>0</v>
      </c>
      <c r="D163" s="97">
        <f>[1]BYDEPT!AH163</f>
        <v>0</v>
      </c>
      <c r="E163" s="97">
        <f>[1]BYDEPT!AI163</f>
        <v>0</v>
      </c>
      <c r="F163" s="136">
        <f t="shared" si="62"/>
        <v>0</v>
      </c>
      <c r="G163" s="406">
        <f>[1]BYDEPT!AZ163</f>
        <v>0</v>
      </c>
      <c r="H163" s="97">
        <f>[1]BYDEPT!BA163</f>
        <v>0</v>
      </c>
      <c r="I163" s="97">
        <f>[1]BYDEPT!BB163</f>
        <v>0</v>
      </c>
      <c r="J163" s="97">
        <f>[1]BYDEPT!BC163</f>
        <v>0</v>
      </c>
      <c r="K163" s="136">
        <f t="shared" si="63"/>
        <v>0</v>
      </c>
      <c r="L163" s="408">
        <f t="shared" si="64"/>
        <v>0</v>
      </c>
      <c r="M163" s="97">
        <f t="shared" si="64"/>
        <v>0</v>
      </c>
      <c r="N163" s="97">
        <f t="shared" si="64"/>
        <v>0</v>
      </c>
      <c r="O163" s="97">
        <f t="shared" si="64"/>
        <v>0</v>
      </c>
      <c r="P163" s="191">
        <f t="shared" si="65"/>
        <v>0</v>
      </c>
      <c r="Q163" s="116"/>
      <c r="R163" s="61"/>
      <c r="S163" s="61"/>
      <c r="W163" s="116"/>
      <c r="X163" s="5">
        <f t="shared" si="66"/>
        <v>0</v>
      </c>
      <c r="Y163" s="5">
        <f t="shared" si="66"/>
        <v>0</v>
      </c>
      <c r="Z163" s="5">
        <f t="shared" si="66"/>
        <v>0</v>
      </c>
      <c r="AA163" s="5">
        <f t="shared" si="66"/>
        <v>0</v>
      </c>
      <c r="AB163" s="5">
        <f t="shared" si="66"/>
        <v>0</v>
      </c>
      <c r="AC163" s="116"/>
      <c r="AD163" s="116"/>
    </row>
    <row r="164" spans="1:30" s="5" customFormat="1" ht="15" hidden="1" customHeight="1">
      <c r="A164" s="162" t="s">
        <v>336</v>
      </c>
      <c r="B164" s="406">
        <f>[1]BYDEPT!AF164</f>
        <v>0</v>
      </c>
      <c r="C164" s="97">
        <f>[1]BYDEPT!AG164</f>
        <v>0</v>
      </c>
      <c r="D164" s="97">
        <f>[1]BYDEPT!AH164</f>
        <v>0</v>
      </c>
      <c r="E164" s="97">
        <f>[1]BYDEPT!AI164</f>
        <v>0</v>
      </c>
      <c r="F164" s="136">
        <f t="shared" si="62"/>
        <v>0</v>
      </c>
      <c r="G164" s="406">
        <f>[1]BYDEPT!AZ164</f>
        <v>0</v>
      </c>
      <c r="H164" s="97">
        <f>[1]BYDEPT!BA164</f>
        <v>0</v>
      </c>
      <c r="I164" s="97">
        <f>[1]BYDEPT!BB164</f>
        <v>0</v>
      </c>
      <c r="J164" s="97">
        <f>[1]BYDEPT!BC164</f>
        <v>0</v>
      </c>
      <c r="K164" s="136">
        <f t="shared" si="63"/>
        <v>0</v>
      </c>
      <c r="L164" s="408">
        <f t="shared" si="64"/>
        <v>0</v>
      </c>
      <c r="M164" s="97">
        <f t="shared" si="64"/>
        <v>0</v>
      </c>
      <c r="N164" s="97">
        <f t="shared" si="64"/>
        <v>0</v>
      </c>
      <c r="O164" s="97">
        <f t="shared" si="64"/>
        <v>0</v>
      </c>
      <c r="P164" s="191">
        <f t="shared" si="65"/>
        <v>0</v>
      </c>
      <c r="Q164" s="116"/>
      <c r="R164" s="61"/>
      <c r="S164" s="61"/>
      <c r="W164" s="116"/>
      <c r="X164" s="5">
        <f t="shared" si="66"/>
        <v>0</v>
      </c>
      <c r="Y164" s="5">
        <f t="shared" si="66"/>
        <v>0</v>
      </c>
      <c r="Z164" s="5">
        <f t="shared" si="66"/>
        <v>0</v>
      </c>
      <c r="AA164" s="5">
        <f t="shared" si="66"/>
        <v>0</v>
      </c>
      <c r="AB164" s="5">
        <f t="shared" si="66"/>
        <v>0</v>
      </c>
      <c r="AC164" s="116"/>
      <c r="AD164" s="116"/>
    </row>
    <row r="165" spans="1:30" s="5" customFormat="1" ht="15" hidden="1" customHeight="1">
      <c r="A165" s="162" t="s">
        <v>337</v>
      </c>
      <c r="B165" s="406">
        <f>[1]BYDEPT!AF165</f>
        <v>0</v>
      </c>
      <c r="C165" s="97">
        <f>[1]BYDEPT!AG165</f>
        <v>0</v>
      </c>
      <c r="D165" s="97">
        <f>[1]BYDEPT!AH165</f>
        <v>0</v>
      </c>
      <c r="E165" s="97">
        <f>[1]BYDEPT!AI165</f>
        <v>0</v>
      </c>
      <c r="F165" s="136">
        <f t="shared" si="62"/>
        <v>0</v>
      </c>
      <c r="G165" s="406">
        <f>[1]BYDEPT!AZ165</f>
        <v>0</v>
      </c>
      <c r="H165" s="97">
        <f>[1]BYDEPT!BA165</f>
        <v>0</v>
      </c>
      <c r="I165" s="97">
        <f>[1]BYDEPT!BB165</f>
        <v>0</v>
      </c>
      <c r="J165" s="97">
        <f>[1]BYDEPT!BC165</f>
        <v>0</v>
      </c>
      <c r="K165" s="136">
        <f t="shared" si="63"/>
        <v>0</v>
      </c>
      <c r="L165" s="408">
        <f t="shared" si="64"/>
        <v>0</v>
      </c>
      <c r="M165" s="97">
        <f t="shared" si="64"/>
        <v>0</v>
      </c>
      <c r="N165" s="97">
        <f t="shared" si="64"/>
        <v>0</v>
      </c>
      <c r="O165" s="97">
        <f t="shared" si="64"/>
        <v>0</v>
      </c>
      <c r="P165" s="191">
        <f t="shared" si="65"/>
        <v>0</v>
      </c>
      <c r="Q165" s="116"/>
      <c r="R165" s="61"/>
      <c r="S165" s="61"/>
      <c r="W165" s="116"/>
      <c r="X165" s="5">
        <f t="shared" si="66"/>
        <v>0</v>
      </c>
      <c r="Y165" s="5">
        <f t="shared" si="66"/>
        <v>0</v>
      </c>
      <c r="Z165" s="5">
        <f t="shared" si="66"/>
        <v>0</v>
      </c>
      <c r="AA165" s="5">
        <f t="shared" si="66"/>
        <v>0</v>
      </c>
      <c r="AB165" s="5">
        <f t="shared" si="66"/>
        <v>0</v>
      </c>
      <c r="AC165" s="116"/>
      <c r="AD165" s="116"/>
    </row>
    <row r="166" spans="1:30" s="5" customFormat="1" ht="15" hidden="1" customHeight="1">
      <c r="A166" s="162" t="s">
        <v>338</v>
      </c>
      <c r="B166" s="406">
        <f>[1]BYDEPT!AF166</f>
        <v>0</v>
      </c>
      <c r="C166" s="97">
        <f>[1]BYDEPT!AG166</f>
        <v>0</v>
      </c>
      <c r="D166" s="97">
        <f>[1]BYDEPT!AH166</f>
        <v>0</v>
      </c>
      <c r="E166" s="97">
        <f>[1]BYDEPT!AI166</f>
        <v>0</v>
      </c>
      <c r="F166" s="136">
        <f t="shared" si="62"/>
        <v>0</v>
      </c>
      <c r="G166" s="406">
        <f>[1]BYDEPT!AZ166</f>
        <v>0</v>
      </c>
      <c r="H166" s="97">
        <f>[1]BYDEPT!BA166</f>
        <v>0</v>
      </c>
      <c r="I166" s="97">
        <f>[1]BYDEPT!BB166</f>
        <v>0</v>
      </c>
      <c r="J166" s="97">
        <f>[1]BYDEPT!BC166</f>
        <v>0</v>
      </c>
      <c r="K166" s="136">
        <f t="shared" si="63"/>
        <v>0</v>
      </c>
      <c r="L166" s="408">
        <f t="shared" si="64"/>
        <v>0</v>
      </c>
      <c r="M166" s="97">
        <f t="shared" si="64"/>
        <v>0</v>
      </c>
      <c r="N166" s="97">
        <f t="shared" si="64"/>
        <v>0</v>
      </c>
      <c r="O166" s="97">
        <f t="shared" si="64"/>
        <v>0</v>
      </c>
      <c r="P166" s="191">
        <f t="shared" si="65"/>
        <v>0</v>
      </c>
      <c r="Q166" s="116"/>
      <c r="R166" s="61"/>
      <c r="S166" s="61"/>
      <c r="W166" s="116"/>
      <c r="X166" s="5">
        <f t="shared" si="66"/>
        <v>0</v>
      </c>
      <c r="Y166" s="5">
        <f t="shared" si="66"/>
        <v>0</v>
      </c>
      <c r="Z166" s="5">
        <f t="shared" si="66"/>
        <v>0</v>
      </c>
      <c r="AA166" s="5">
        <f t="shared" si="66"/>
        <v>0</v>
      </c>
      <c r="AB166" s="5">
        <f t="shared" si="66"/>
        <v>0</v>
      </c>
      <c r="AC166" s="116"/>
      <c r="AD166" s="116"/>
    </row>
    <row r="167" spans="1:30" s="5" customFormat="1" ht="15" hidden="1" customHeight="1">
      <c r="A167" s="162" t="s">
        <v>339</v>
      </c>
      <c r="B167" s="406">
        <f>[1]BYDEPT!AF167</f>
        <v>0</v>
      </c>
      <c r="C167" s="97">
        <f>[1]BYDEPT!AG167</f>
        <v>0</v>
      </c>
      <c r="D167" s="97">
        <f>[1]BYDEPT!AH167</f>
        <v>0</v>
      </c>
      <c r="E167" s="97">
        <f>[1]BYDEPT!AI167</f>
        <v>0</v>
      </c>
      <c r="F167" s="136">
        <f t="shared" si="62"/>
        <v>0</v>
      </c>
      <c r="G167" s="406">
        <f>[1]BYDEPT!AZ167</f>
        <v>0</v>
      </c>
      <c r="H167" s="97">
        <f>[1]BYDEPT!BA167</f>
        <v>0</v>
      </c>
      <c r="I167" s="97">
        <f>[1]BYDEPT!BB167</f>
        <v>0</v>
      </c>
      <c r="J167" s="97">
        <f>[1]BYDEPT!BC167</f>
        <v>0</v>
      </c>
      <c r="K167" s="136">
        <f t="shared" si="63"/>
        <v>0</v>
      </c>
      <c r="L167" s="408">
        <f t="shared" si="64"/>
        <v>0</v>
      </c>
      <c r="M167" s="97">
        <f t="shared" si="64"/>
        <v>0</v>
      </c>
      <c r="N167" s="97">
        <f t="shared" si="64"/>
        <v>0</v>
      </c>
      <c r="O167" s="97">
        <f t="shared" si="64"/>
        <v>0</v>
      </c>
      <c r="P167" s="191">
        <f t="shared" si="65"/>
        <v>0</v>
      </c>
      <c r="Q167" s="116"/>
      <c r="R167" s="61"/>
      <c r="S167" s="61"/>
      <c r="W167" s="116"/>
      <c r="X167" s="5">
        <f t="shared" si="66"/>
        <v>0</v>
      </c>
      <c r="Y167" s="5">
        <f t="shared" si="66"/>
        <v>0</v>
      </c>
      <c r="Z167" s="5">
        <f t="shared" si="66"/>
        <v>0</v>
      </c>
      <c r="AA167" s="5">
        <f t="shared" si="66"/>
        <v>0</v>
      </c>
      <c r="AB167" s="5">
        <f t="shared" si="66"/>
        <v>0</v>
      </c>
      <c r="AC167" s="116"/>
      <c r="AD167" s="116"/>
    </row>
    <row r="168" spans="1:30" s="5" customFormat="1" ht="15" hidden="1" customHeight="1">
      <c r="A168" s="162" t="s">
        <v>340</v>
      </c>
      <c r="B168" s="406">
        <f>[1]BYDEPT!AF168</f>
        <v>0</v>
      </c>
      <c r="C168" s="97">
        <f>[1]BYDEPT!AG168</f>
        <v>0</v>
      </c>
      <c r="D168" s="97">
        <f>[1]BYDEPT!AH168</f>
        <v>0</v>
      </c>
      <c r="E168" s="97">
        <f>[1]BYDEPT!AI168</f>
        <v>0</v>
      </c>
      <c r="F168" s="136">
        <f t="shared" si="62"/>
        <v>0</v>
      </c>
      <c r="G168" s="406">
        <f>[1]BYDEPT!AZ168</f>
        <v>0</v>
      </c>
      <c r="H168" s="97">
        <f>[1]BYDEPT!BA168</f>
        <v>0</v>
      </c>
      <c r="I168" s="97">
        <f>[1]BYDEPT!BB168</f>
        <v>0</v>
      </c>
      <c r="J168" s="97">
        <f>[1]BYDEPT!BC168</f>
        <v>0</v>
      </c>
      <c r="K168" s="136">
        <f t="shared" si="63"/>
        <v>0</v>
      </c>
      <c r="L168" s="408">
        <f t="shared" si="64"/>
        <v>0</v>
      </c>
      <c r="M168" s="97">
        <f t="shared" si="64"/>
        <v>0</v>
      </c>
      <c r="N168" s="97">
        <f t="shared" si="64"/>
        <v>0</v>
      </c>
      <c r="O168" s="97">
        <f t="shared" si="64"/>
        <v>0</v>
      </c>
      <c r="P168" s="191">
        <f t="shared" si="65"/>
        <v>0</v>
      </c>
      <c r="Q168" s="116"/>
      <c r="R168" s="61"/>
      <c r="S168" s="61"/>
      <c r="W168" s="116"/>
      <c r="X168" s="5">
        <f t="shared" si="66"/>
        <v>0</v>
      </c>
      <c r="Y168" s="5">
        <f t="shared" si="66"/>
        <v>0</v>
      </c>
      <c r="Z168" s="5">
        <f t="shared" si="66"/>
        <v>0</v>
      </c>
      <c r="AA168" s="5">
        <f t="shared" si="66"/>
        <v>0</v>
      </c>
      <c r="AB168" s="5">
        <f t="shared" si="66"/>
        <v>0</v>
      </c>
      <c r="AC168" s="116"/>
      <c r="AD168" s="116"/>
    </row>
    <row r="169" spans="1:30" s="5" customFormat="1" ht="15" hidden="1" customHeight="1">
      <c r="A169" s="162" t="s">
        <v>341</v>
      </c>
      <c r="B169" s="406">
        <f>[1]BYDEPT!AF169</f>
        <v>0</v>
      </c>
      <c r="C169" s="97">
        <f>[1]BYDEPT!AG169</f>
        <v>0</v>
      </c>
      <c r="D169" s="97">
        <f>[1]BYDEPT!AH169</f>
        <v>0</v>
      </c>
      <c r="E169" s="97">
        <f>[1]BYDEPT!AI169</f>
        <v>0</v>
      </c>
      <c r="F169" s="136">
        <f t="shared" si="62"/>
        <v>0</v>
      </c>
      <c r="G169" s="406">
        <f>[1]BYDEPT!AZ169</f>
        <v>0</v>
      </c>
      <c r="H169" s="97">
        <f>[1]BYDEPT!BA169</f>
        <v>0</v>
      </c>
      <c r="I169" s="97">
        <f>[1]BYDEPT!BB169</f>
        <v>0</v>
      </c>
      <c r="J169" s="97">
        <f>[1]BYDEPT!BC169</f>
        <v>0</v>
      </c>
      <c r="K169" s="136">
        <f t="shared" si="63"/>
        <v>0</v>
      </c>
      <c r="L169" s="408">
        <f t="shared" si="64"/>
        <v>0</v>
      </c>
      <c r="M169" s="97">
        <f t="shared" si="64"/>
        <v>0</v>
      </c>
      <c r="N169" s="97">
        <f t="shared" si="64"/>
        <v>0</v>
      </c>
      <c r="O169" s="97">
        <f t="shared" si="64"/>
        <v>0</v>
      </c>
      <c r="P169" s="191">
        <f t="shared" si="65"/>
        <v>0</v>
      </c>
      <c r="Q169" s="116"/>
      <c r="R169" s="61"/>
      <c r="S169" s="61"/>
      <c r="W169" s="116"/>
      <c r="X169" s="5">
        <f t="shared" si="66"/>
        <v>0</v>
      </c>
      <c r="Y169" s="5">
        <f t="shared" si="66"/>
        <v>0</v>
      </c>
      <c r="Z169" s="5">
        <f t="shared" si="66"/>
        <v>0</v>
      </c>
      <c r="AA169" s="5">
        <f t="shared" si="66"/>
        <v>0</v>
      </c>
      <c r="AB169" s="5">
        <f t="shared" si="66"/>
        <v>0</v>
      </c>
      <c r="AC169" s="116"/>
      <c r="AD169" s="116"/>
    </row>
    <row r="170" spans="1:30" s="5" customFormat="1" ht="15" hidden="1" customHeight="1">
      <c r="A170" s="162"/>
      <c r="B170" s="406"/>
      <c r="C170" s="97"/>
      <c r="D170" s="97"/>
      <c r="E170" s="97"/>
      <c r="F170" s="136"/>
      <c r="G170" s="406"/>
      <c r="H170" s="97"/>
      <c r="I170" s="97"/>
      <c r="J170" s="97"/>
      <c r="K170" s="136"/>
      <c r="L170" s="408"/>
      <c r="M170" s="97"/>
      <c r="N170" s="97"/>
      <c r="O170" s="97"/>
      <c r="P170" s="191"/>
      <c r="Q170" s="116"/>
      <c r="R170" s="61"/>
      <c r="S170" s="61"/>
      <c r="W170" s="116"/>
      <c r="X170" s="5">
        <f t="shared" si="66"/>
        <v>0</v>
      </c>
      <c r="Y170" s="5">
        <f t="shared" si="66"/>
        <v>0</v>
      </c>
      <c r="Z170" s="5">
        <f t="shared" si="66"/>
        <v>0</v>
      </c>
      <c r="AA170" s="5">
        <f t="shared" si="66"/>
        <v>0</v>
      </c>
      <c r="AB170" s="5">
        <f t="shared" si="66"/>
        <v>0</v>
      </c>
      <c r="AC170" s="116"/>
      <c r="AD170" s="116"/>
    </row>
    <row r="171" spans="1:30" s="5" customFormat="1" ht="15" hidden="1" customHeight="1">
      <c r="A171" s="431" t="s">
        <v>317</v>
      </c>
      <c r="B171" s="203">
        <f>SUM(B172:B175)+SUM(B178:B191)+SUM(B196:B212)</f>
        <v>0</v>
      </c>
      <c r="C171" s="410">
        <f t="shared" ref="C171:P171" si="67">SUM(C172:C175)+SUM(C178:C191)+SUM(C196:C212)</f>
        <v>0</v>
      </c>
      <c r="D171" s="410">
        <f t="shared" si="67"/>
        <v>0</v>
      </c>
      <c r="E171" s="410">
        <f t="shared" si="67"/>
        <v>0</v>
      </c>
      <c r="F171" s="141">
        <f t="shared" si="67"/>
        <v>0</v>
      </c>
      <c r="G171" s="203">
        <f t="shared" si="67"/>
        <v>0</v>
      </c>
      <c r="H171" s="410">
        <f t="shared" si="67"/>
        <v>0</v>
      </c>
      <c r="I171" s="410">
        <f t="shared" si="67"/>
        <v>0</v>
      </c>
      <c r="J171" s="410">
        <f t="shared" si="67"/>
        <v>0</v>
      </c>
      <c r="K171" s="141">
        <f t="shared" si="67"/>
        <v>0</v>
      </c>
      <c r="L171" s="411">
        <f t="shared" si="67"/>
        <v>0</v>
      </c>
      <c r="M171" s="410">
        <f t="shared" si="67"/>
        <v>0</v>
      </c>
      <c r="N171" s="410">
        <f t="shared" si="67"/>
        <v>0</v>
      </c>
      <c r="O171" s="410">
        <f t="shared" si="67"/>
        <v>0</v>
      </c>
      <c r="P171" s="204">
        <f t="shared" si="67"/>
        <v>0</v>
      </c>
      <c r="Q171" s="116"/>
      <c r="R171" s="61"/>
      <c r="S171" s="61"/>
      <c r="W171" s="116"/>
      <c r="X171" s="5">
        <f t="shared" si="66"/>
        <v>0</v>
      </c>
      <c r="Y171" s="5">
        <f t="shared" si="66"/>
        <v>0</v>
      </c>
      <c r="Z171" s="5">
        <f t="shared" si="66"/>
        <v>0</v>
      </c>
      <c r="AA171" s="5">
        <f t="shared" si="66"/>
        <v>0</v>
      </c>
      <c r="AB171" s="5">
        <f t="shared" si="66"/>
        <v>0</v>
      </c>
      <c r="AC171" s="116"/>
      <c r="AD171" s="116"/>
    </row>
    <row r="172" spans="1:30" s="5" customFormat="1" ht="15" hidden="1" customHeight="1">
      <c r="A172" s="431" t="s">
        <v>91</v>
      </c>
      <c r="B172" s="406">
        <f>[1]BYDEPT!AF172</f>
        <v>0</v>
      </c>
      <c r="C172" s="97">
        <f>[1]BYDEPT!AG172</f>
        <v>0</v>
      </c>
      <c r="D172" s="97">
        <f>[1]BYDEPT!AH172</f>
        <v>0</v>
      </c>
      <c r="E172" s="97">
        <f>[1]BYDEPT!AI172</f>
        <v>0</v>
      </c>
      <c r="F172" s="136">
        <f>SUM(B172:E172)</f>
        <v>0</v>
      </c>
      <c r="G172" s="406">
        <f>[1]BYDEPT!AZ172</f>
        <v>0</v>
      </c>
      <c r="H172" s="97">
        <f>[1]BYDEPT!BA172</f>
        <v>0</v>
      </c>
      <c r="I172" s="97">
        <f>[1]BYDEPT!BB172</f>
        <v>0</v>
      </c>
      <c r="J172" s="97">
        <f>[1]BYDEPT!BC172</f>
        <v>0</v>
      </c>
      <c r="K172" s="136">
        <f>SUM(G172:J172)</f>
        <v>0</v>
      </c>
      <c r="L172" s="408">
        <f t="shared" ref="L172:O174" si="68">B172-G172</f>
        <v>0</v>
      </c>
      <c r="M172" s="97">
        <f t="shared" si="68"/>
        <v>0</v>
      </c>
      <c r="N172" s="97">
        <f t="shared" si="68"/>
        <v>0</v>
      </c>
      <c r="O172" s="97">
        <f t="shared" si="68"/>
        <v>0</v>
      </c>
      <c r="P172" s="191">
        <f>SUM(L172:O172)</f>
        <v>0</v>
      </c>
      <c r="Q172" s="116"/>
      <c r="R172" s="61"/>
      <c r="S172" s="61"/>
      <c r="W172" s="116"/>
      <c r="X172" s="5">
        <f t="shared" si="66"/>
        <v>0</v>
      </c>
      <c r="Y172" s="5">
        <f t="shared" si="66"/>
        <v>0</v>
      </c>
      <c r="Z172" s="5">
        <f t="shared" si="66"/>
        <v>0</v>
      </c>
      <c r="AA172" s="5">
        <f t="shared" si="66"/>
        <v>0</v>
      </c>
      <c r="AB172" s="5">
        <f t="shared" si="66"/>
        <v>0</v>
      </c>
      <c r="AC172" s="116"/>
      <c r="AD172" s="116"/>
    </row>
    <row r="173" spans="1:30" s="5" customFormat="1" ht="15" hidden="1" customHeight="1">
      <c r="A173" s="431" t="s">
        <v>92</v>
      </c>
      <c r="B173" s="406">
        <f>[1]BYDEPT!AF173</f>
        <v>0</v>
      </c>
      <c r="C173" s="97">
        <f>[1]BYDEPT!AG173</f>
        <v>0</v>
      </c>
      <c r="D173" s="97">
        <f>[1]BYDEPT!AH173</f>
        <v>0</v>
      </c>
      <c r="E173" s="97">
        <f>[1]BYDEPT!AI173</f>
        <v>0</v>
      </c>
      <c r="F173" s="136">
        <f>SUM(B173:E173)</f>
        <v>0</v>
      </c>
      <c r="G173" s="406">
        <f>[1]BYDEPT!AZ173</f>
        <v>0</v>
      </c>
      <c r="H173" s="97">
        <f>[1]BYDEPT!BA173</f>
        <v>0</v>
      </c>
      <c r="I173" s="97">
        <f>[1]BYDEPT!BB173</f>
        <v>0</v>
      </c>
      <c r="J173" s="97">
        <f>[1]BYDEPT!BC173</f>
        <v>0</v>
      </c>
      <c r="K173" s="136">
        <f>SUM(G173:J173)</f>
        <v>0</v>
      </c>
      <c r="L173" s="408">
        <f t="shared" si="68"/>
        <v>0</v>
      </c>
      <c r="M173" s="97">
        <f t="shared" si="68"/>
        <v>0</v>
      </c>
      <c r="N173" s="97">
        <f t="shared" si="68"/>
        <v>0</v>
      </c>
      <c r="O173" s="97">
        <f t="shared" si="68"/>
        <v>0</v>
      </c>
      <c r="P173" s="191">
        <f>SUM(L173:O173)</f>
        <v>0</v>
      </c>
      <c r="Q173" s="116"/>
      <c r="R173" s="61"/>
      <c r="S173" s="61"/>
      <c r="W173" s="116"/>
      <c r="X173" s="5">
        <f t="shared" si="66"/>
        <v>0</v>
      </c>
      <c r="Y173" s="5">
        <f t="shared" si="66"/>
        <v>0</v>
      </c>
      <c r="Z173" s="5">
        <f t="shared" si="66"/>
        <v>0</v>
      </c>
      <c r="AA173" s="5">
        <f t="shared" si="66"/>
        <v>0</v>
      </c>
      <c r="AB173" s="5">
        <f t="shared" si="66"/>
        <v>0</v>
      </c>
      <c r="AC173" s="116"/>
      <c r="AD173" s="116"/>
    </row>
    <row r="174" spans="1:30" s="5" customFormat="1" ht="15" hidden="1" customHeight="1">
      <c r="A174" s="431" t="s">
        <v>93</v>
      </c>
      <c r="B174" s="406">
        <f>[1]BYDEPT!AF174</f>
        <v>0</v>
      </c>
      <c r="C174" s="97">
        <f>[1]BYDEPT!AG174</f>
        <v>0</v>
      </c>
      <c r="D174" s="97">
        <f>[1]BYDEPT!AH174</f>
        <v>0</v>
      </c>
      <c r="E174" s="97">
        <f>[1]BYDEPT!AI174</f>
        <v>0</v>
      </c>
      <c r="F174" s="136">
        <f>SUM(B174:E174)</f>
        <v>0</v>
      </c>
      <c r="G174" s="406">
        <f>[1]BYDEPT!AZ174</f>
        <v>0</v>
      </c>
      <c r="H174" s="97">
        <f>[1]BYDEPT!BA174</f>
        <v>0</v>
      </c>
      <c r="I174" s="97">
        <f>[1]BYDEPT!BB174</f>
        <v>0</v>
      </c>
      <c r="J174" s="97">
        <f>[1]BYDEPT!BC174</f>
        <v>0</v>
      </c>
      <c r="K174" s="136">
        <f>SUM(G174:J174)</f>
        <v>0</v>
      </c>
      <c r="L174" s="408">
        <f t="shared" si="68"/>
        <v>0</v>
      </c>
      <c r="M174" s="97">
        <f t="shared" si="68"/>
        <v>0</v>
      </c>
      <c r="N174" s="97">
        <f t="shared" si="68"/>
        <v>0</v>
      </c>
      <c r="O174" s="97">
        <f t="shared" si="68"/>
        <v>0</v>
      </c>
      <c r="P174" s="191">
        <f>SUM(L174:O174)</f>
        <v>0</v>
      </c>
      <c r="Q174" s="116"/>
      <c r="R174" s="61"/>
      <c r="S174" s="61"/>
      <c r="W174" s="116"/>
      <c r="X174" s="5">
        <f t="shared" si="66"/>
        <v>0</v>
      </c>
      <c r="Y174" s="5">
        <f t="shared" si="66"/>
        <v>0</v>
      </c>
      <c r="Z174" s="5">
        <f t="shared" si="66"/>
        <v>0</v>
      </c>
      <c r="AA174" s="5">
        <f t="shared" si="66"/>
        <v>0</v>
      </c>
      <c r="AB174" s="5">
        <f t="shared" si="66"/>
        <v>0</v>
      </c>
      <c r="AC174" s="116"/>
      <c r="AD174" s="116"/>
    </row>
    <row r="175" spans="1:30" s="5" customFormat="1" ht="15" hidden="1" customHeight="1">
      <c r="A175" s="431" t="s">
        <v>94</v>
      </c>
      <c r="B175" s="406">
        <f>SUM(B176:B177)</f>
        <v>0</v>
      </c>
      <c r="C175" s="97">
        <f>SUM(C176:C177)</f>
        <v>0</v>
      </c>
      <c r="D175" s="97">
        <f>SUM(D176:D177)</f>
        <v>0</v>
      </c>
      <c r="E175" s="97">
        <f>SUM(E176:E177)</f>
        <v>0</v>
      </c>
      <c r="F175" s="136">
        <f>SUM(B175:E175)</f>
        <v>0</v>
      </c>
      <c r="G175" s="406">
        <f>SUM(G176:G177)</f>
        <v>0</v>
      </c>
      <c r="H175" s="97">
        <f>SUM(H176:H177)</f>
        <v>0</v>
      </c>
      <c r="I175" s="97">
        <f>SUM(I176:I177)</f>
        <v>0</v>
      </c>
      <c r="J175" s="97">
        <f>SUM(J176:J177)</f>
        <v>0</v>
      </c>
      <c r="K175" s="136">
        <f t="shared" ref="K175:K190" si="69">SUM(G175:J175)</f>
        <v>0</v>
      </c>
      <c r="L175" s="408">
        <f>SUM(L176:L177)</f>
        <v>0</v>
      </c>
      <c r="M175" s="97">
        <f>SUM(M176:M177)</f>
        <v>0</v>
      </c>
      <c r="N175" s="97">
        <f>SUM(N176:N177)</f>
        <v>0</v>
      </c>
      <c r="O175" s="97">
        <f>SUM(O176:O177)</f>
        <v>0</v>
      </c>
      <c r="P175" s="191">
        <f>SUM(P176:P177)</f>
        <v>0</v>
      </c>
      <c r="Q175" s="116"/>
      <c r="R175" s="61"/>
      <c r="S175" s="61"/>
      <c r="W175" s="116"/>
      <c r="X175" s="5">
        <f t="shared" si="66"/>
        <v>0</v>
      </c>
      <c r="Y175" s="5">
        <f t="shared" si="66"/>
        <v>0</v>
      </c>
      <c r="Z175" s="5">
        <f t="shared" si="66"/>
        <v>0</v>
      </c>
      <c r="AA175" s="5">
        <f t="shared" si="66"/>
        <v>0</v>
      </c>
      <c r="AB175" s="5">
        <f t="shared" si="66"/>
        <v>0</v>
      </c>
      <c r="AC175" s="116"/>
      <c r="AD175" s="116"/>
    </row>
    <row r="176" spans="1:30" s="5" customFormat="1" ht="15" hidden="1" customHeight="1">
      <c r="A176" s="431" t="s">
        <v>95</v>
      </c>
      <c r="B176" s="406">
        <f>[1]BYDEPT!AF176</f>
        <v>0</v>
      </c>
      <c r="C176" s="97">
        <f>[1]BYDEPT!AG176</f>
        <v>0</v>
      </c>
      <c r="D176" s="97">
        <f>[1]BYDEPT!AH176</f>
        <v>0</v>
      </c>
      <c r="E176" s="97">
        <f>[1]BYDEPT!AI176</f>
        <v>0</v>
      </c>
      <c r="F176" s="136">
        <f t="shared" ref="F176:F190" si="70">SUM(B176:E176)</f>
        <v>0</v>
      </c>
      <c r="G176" s="406">
        <f>[1]BYDEPT!AZ176</f>
        <v>0</v>
      </c>
      <c r="H176" s="97">
        <f>[1]BYDEPT!BA176</f>
        <v>0</v>
      </c>
      <c r="I176" s="97">
        <f>[1]BYDEPT!BB176</f>
        <v>0</v>
      </c>
      <c r="J176" s="97">
        <f>[1]BYDEPT!BC176</f>
        <v>0</v>
      </c>
      <c r="K176" s="136">
        <f t="shared" si="69"/>
        <v>0</v>
      </c>
      <c r="L176" s="408">
        <f t="shared" ref="L176:O190" si="71">B176-G176</f>
        <v>0</v>
      </c>
      <c r="M176" s="97">
        <f t="shared" si="71"/>
        <v>0</v>
      </c>
      <c r="N176" s="97">
        <f t="shared" si="71"/>
        <v>0</v>
      </c>
      <c r="O176" s="97">
        <f t="shared" si="71"/>
        <v>0</v>
      </c>
      <c r="P176" s="191">
        <f t="shared" ref="P176:P190" si="72">SUM(L176:O176)</f>
        <v>0</v>
      </c>
      <c r="Q176" s="116"/>
      <c r="R176" s="61"/>
      <c r="S176" s="61"/>
      <c r="W176" s="116"/>
      <c r="X176" s="5">
        <f t="shared" si="66"/>
        <v>0</v>
      </c>
      <c r="Y176" s="5">
        <f t="shared" si="66"/>
        <v>0</v>
      </c>
      <c r="Z176" s="5">
        <f t="shared" si="66"/>
        <v>0</v>
      </c>
      <c r="AA176" s="5">
        <f t="shared" si="66"/>
        <v>0</v>
      </c>
      <c r="AB176" s="5">
        <f t="shared" si="66"/>
        <v>0</v>
      </c>
      <c r="AC176" s="116"/>
      <c r="AD176" s="116"/>
    </row>
    <row r="177" spans="1:30" s="5" customFormat="1" ht="15" hidden="1" customHeight="1">
      <c r="A177" s="431" t="s">
        <v>96</v>
      </c>
      <c r="B177" s="406">
        <f>[1]BYDEPT!AF177</f>
        <v>0</v>
      </c>
      <c r="C177" s="97">
        <f>[1]BYDEPT!AG177</f>
        <v>0</v>
      </c>
      <c r="D177" s="97">
        <f>[1]BYDEPT!AH177</f>
        <v>0</v>
      </c>
      <c r="E177" s="97">
        <f>[1]BYDEPT!AI177</f>
        <v>0</v>
      </c>
      <c r="F177" s="136">
        <f t="shared" si="70"/>
        <v>0</v>
      </c>
      <c r="G177" s="406">
        <f>[1]BYDEPT!AZ177</f>
        <v>0</v>
      </c>
      <c r="H177" s="97">
        <f>[1]BYDEPT!BA177</f>
        <v>0</v>
      </c>
      <c r="I177" s="97">
        <f>[1]BYDEPT!BB177</f>
        <v>0</v>
      </c>
      <c r="J177" s="97">
        <f>[1]BYDEPT!BC177</f>
        <v>0</v>
      </c>
      <c r="K177" s="136">
        <f t="shared" si="69"/>
        <v>0</v>
      </c>
      <c r="L177" s="408">
        <f t="shared" si="71"/>
        <v>0</v>
      </c>
      <c r="M177" s="97">
        <f t="shared" si="71"/>
        <v>0</v>
      </c>
      <c r="N177" s="97">
        <f t="shared" si="71"/>
        <v>0</v>
      </c>
      <c r="O177" s="97">
        <f t="shared" si="71"/>
        <v>0</v>
      </c>
      <c r="P177" s="191">
        <f t="shared" si="72"/>
        <v>0</v>
      </c>
      <c r="Q177" s="116"/>
      <c r="R177" s="61"/>
      <c r="S177" s="61"/>
      <c r="W177" s="116"/>
      <c r="X177" s="5">
        <f t="shared" si="66"/>
        <v>0</v>
      </c>
      <c r="Y177" s="5">
        <f t="shared" si="66"/>
        <v>0</v>
      </c>
      <c r="Z177" s="5">
        <f t="shared" si="66"/>
        <v>0</v>
      </c>
      <c r="AA177" s="5">
        <f t="shared" si="66"/>
        <v>0</v>
      </c>
      <c r="AB177" s="5">
        <f t="shared" si="66"/>
        <v>0</v>
      </c>
      <c r="AC177" s="116"/>
      <c r="AD177" s="116"/>
    </row>
    <row r="178" spans="1:30" s="5" customFormat="1" ht="15" hidden="1" customHeight="1">
      <c r="A178" s="431" t="s">
        <v>97</v>
      </c>
      <c r="B178" s="406">
        <f>[1]BYDEPT!AF178</f>
        <v>0</v>
      </c>
      <c r="C178" s="97">
        <f>[1]BYDEPT!AG178</f>
        <v>0</v>
      </c>
      <c r="D178" s="97">
        <f>[1]BYDEPT!AH178</f>
        <v>0</v>
      </c>
      <c r="E178" s="97">
        <f>[1]BYDEPT!AI178</f>
        <v>0</v>
      </c>
      <c r="F178" s="136">
        <f t="shared" si="70"/>
        <v>0</v>
      </c>
      <c r="G178" s="406">
        <f>[1]BYDEPT!AZ178</f>
        <v>0</v>
      </c>
      <c r="H178" s="97">
        <f>[1]BYDEPT!BA178</f>
        <v>0</v>
      </c>
      <c r="I178" s="97">
        <f>[1]BYDEPT!BB178</f>
        <v>0</v>
      </c>
      <c r="J178" s="97">
        <f>[1]BYDEPT!BC178</f>
        <v>0</v>
      </c>
      <c r="K178" s="136">
        <f t="shared" si="69"/>
        <v>0</v>
      </c>
      <c r="L178" s="408">
        <f t="shared" si="71"/>
        <v>0</v>
      </c>
      <c r="M178" s="97">
        <f t="shared" si="71"/>
        <v>0</v>
      </c>
      <c r="N178" s="97">
        <f t="shared" si="71"/>
        <v>0</v>
      </c>
      <c r="O178" s="97">
        <f t="shared" si="71"/>
        <v>0</v>
      </c>
      <c r="P178" s="191">
        <f t="shared" si="72"/>
        <v>0</v>
      </c>
      <c r="Q178" s="116"/>
      <c r="R178" s="61"/>
      <c r="S178" s="61"/>
      <c r="W178" s="116"/>
      <c r="X178" s="5">
        <f t="shared" si="66"/>
        <v>0</v>
      </c>
      <c r="Y178" s="5">
        <f t="shared" si="66"/>
        <v>0</v>
      </c>
      <c r="Z178" s="5">
        <f t="shared" si="66"/>
        <v>0</v>
      </c>
      <c r="AA178" s="5">
        <f t="shared" si="66"/>
        <v>0</v>
      </c>
      <c r="AB178" s="5">
        <f t="shared" si="66"/>
        <v>0</v>
      </c>
      <c r="AC178" s="116"/>
      <c r="AD178" s="116"/>
    </row>
    <row r="179" spans="1:30" s="5" customFormat="1" ht="15" hidden="1" customHeight="1">
      <c r="A179" s="431" t="s">
        <v>98</v>
      </c>
      <c r="B179" s="406">
        <f>[1]BYDEPT!AF179</f>
        <v>0</v>
      </c>
      <c r="C179" s="97">
        <f>[1]BYDEPT!AG179</f>
        <v>0</v>
      </c>
      <c r="D179" s="97">
        <f>[1]BYDEPT!AH179</f>
        <v>0</v>
      </c>
      <c r="E179" s="97">
        <f>[1]BYDEPT!AI179</f>
        <v>0</v>
      </c>
      <c r="F179" s="136">
        <f t="shared" si="70"/>
        <v>0</v>
      </c>
      <c r="G179" s="406">
        <f>[1]BYDEPT!AZ179</f>
        <v>0</v>
      </c>
      <c r="H179" s="97">
        <f>[1]BYDEPT!BA179</f>
        <v>0</v>
      </c>
      <c r="I179" s="97">
        <f>[1]BYDEPT!BB179</f>
        <v>0</v>
      </c>
      <c r="J179" s="97">
        <f>[1]BYDEPT!BC179</f>
        <v>0</v>
      </c>
      <c r="K179" s="136">
        <f t="shared" si="69"/>
        <v>0</v>
      </c>
      <c r="L179" s="408">
        <f t="shared" si="71"/>
        <v>0</v>
      </c>
      <c r="M179" s="97">
        <f t="shared" si="71"/>
        <v>0</v>
      </c>
      <c r="N179" s="97">
        <f t="shared" si="71"/>
        <v>0</v>
      </c>
      <c r="O179" s="97">
        <f t="shared" si="71"/>
        <v>0</v>
      </c>
      <c r="P179" s="191">
        <f t="shared" si="72"/>
        <v>0</v>
      </c>
      <c r="Q179" s="116"/>
      <c r="R179" s="61"/>
      <c r="S179" s="61"/>
      <c r="W179" s="116"/>
      <c r="X179" s="5">
        <f t="shared" si="66"/>
        <v>0</v>
      </c>
      <c r="Y179" s="5">
        <f t="shared" si="66"/>
        <v>0</v>
      </c>
      <c r="Z179" s="5">
        <f t="shared" si="66"/>
        <v>0</v>
      </c>
      <c r="AA179" s="5">
        <f t="shared" si="66"/>
        <v>0</v>
      </c>
      <c r="AB179" s="5">
        <f t="shared" si="66"/>
        <v>0</v>
      </c>
      <c r="AC179" s="116"/>
      <c r="AD179" s="116"/>
    </row>
    <row r="180" spans="1:30" s="5" customFormat="1" ht="15" hidden="1" customHeight="1">
      <c r="A180" s="431" t="s">
        <v>99</v>
      </c>
      <c r="B180" s="406">
        <f>[1]BYDEPT!AF180</f>
        <v>0</v>
      </c>
      <c r="C180" s="97">
        <f>[1]BYDEPT!AG180</f>
        <v>0</v>
      </c>
      <c r="D180" s="97">
        <f>[1]BYDEPT!AH180</f>
        <v>0</v>
      </c>
      <c r="E180" s="97">
        <f>[1]BYDEPT!AI180</f>
        <v>0</v>
      </c>
      <c r="F180" s="136">
        <f t="shared" si="70"/>
        <v>0</v>
      </c>
      <c r="G180" s="406">
        <f>[1]BYDEPT!AZ180</f>
        <v>0</v>
      </c>
      <c r="H180" s="97">
        <f>[1]BYDEPT!BA180</f>
        <v>0</v>
      </c>
      <c r="I180" s="97">
        <f>[1]BYDEPT!BB180</f>
        <v>0</v>
      </c>
      <c r="J180" s="97">
        <f>[1]BYDEPT!BC180</f>
        <v>0</v>
      </c>
      <c r="K180" s="136">
        <f t="shared" si="69"/>
        <v>0</v>
      </c>
      <c r="L180" s="408">
        <f t="shared" si="71"/>
        <v>0</v>
      </c>
      <c r="M180" s="97">
        <f t="shared" si="71"/>
        <v>0</v>
      </c>
      <c r="N180" s="97">
        <f t="shared" si="71"/>
        <v>0</v>
      </c>
      <c r="O180" s="97">
        <f t="shared" si="71"/>
        <v>0</v>
      </c>
      <c r="P180" s="191">
        <f t="shared" si="72"/>
        <v>0</v>
      </c>
      <c r="Q180" s="116"/>
      <c r="R180" s="61"/>
      <c r="S180" s="61"/>
      <c r="W180" s="116"/>
      <c r="X180" s="5">
        <f t="shared" si="66"/>
        <v>0</v>
      </c>
      <c r="Y180" s="5">
        <f t="shared" si="66"/>
        <v>0</v>
      </c>
      <c r="Z180" s="5">
        <f t="shared" si="66"/>
        <v>0</v>
      </c>
      <c r="AA180" s="5">
        <f t="shared" si="66"/>
        <v>0</v>
      </c>
      <c r="AB180" s="5">
        <f t="shared" si="66"/>
        <v>0</v>
      </c>
      <c r="AC180" s="116"/>
      <c r="AD180" s="116"/>
    </row>
    <row r="181" spans="1:30" s="5" customFormat="1" ht="15" hidden="1" customHeight="1">
      <c r="A181" s="431" t="s">
        <v>100</v>
      </c>
      <c r="B181" s="406">
        <f>[1]BYDEPT!AF181</f>
        <v>0</v>
      </c>
      <c r="C181" s="97">
        <f>[1]BYDEPT!AG181</f>
        <v>0</v>
      </c>
      <c r="D181" s="97">
        <f>[1]BYDEPT!AH181</f>
        <v>0</v>
      </c>
      <c r="E181" s="97">
        <f>[1]BYDEPT!AI181</f>
        <v>0</v>
      </c>
      <c r="F181" s="136">
        <f t="shared" si="70"/>
        <v>0</v>
      </c>
      <c r="G181" s="406">
        <f>[1]BYDEPT!AZ181</f>
        <v>0</v>
      </c>
      <c r="H181" s="97">
        <f>[1]BYDEPT!BA181</f>
        <v>0</v>
      </c>
      <c r="I181" s="97">
        <f>[1]BYDEPT!BB181</f>
        <v>0</v>
      </c>
      <c r="J181" s="97">
        <f>[1]BYDEPT!BC181</f>
        <v>0</v>
      </c>
      <c r="K181" s="136">
        <f t="shared" si="69"/>
        <v>0</v>
      </c>
      <c r="L181" s="408">
        <f t="shared" si="71"/>
        <v>0</v>
      </c>
      <c r="M181" s="97">
        <f t="shared" si="71"/>
        <v>0</v>
      </c>
      <c r="N181" s="97">
        <f t="shared" si="71"/>
        <v>0</v>
      </c>
      <c r="O181" s="97">
        <f t="shared" si="71"/>
        <v>0</v>
      </c>
      <c r="P181" s="191">
        <f t="shared" si="72"/>
        <v>0</v>
      </c>
      <c r="Q181" s="116"/>
      <c r="R181" s="61"/>
      <c r="S181" s="61"/>
      <c r="W181" s="116"/>
      <c r="X181" s="5">
        <f t="shared" si="66"/>
        <v>0</v>
      </c>
      <c r="Y181" s="5">
        <f t="shared" si="66"/>
        <v>0</v>
      </c>
      <c r="Z181" s="5">
        <f t="shared" si="66"/>
        <v>0</v>
      </c>
      <c r="AA181" s="5">
        <f t="shared" si="66"/>
        <v>0</v>
      </c>
      <c r="AB181" s="5">
        <f t="shared" si="66"/>
        <v>0</v>
      </c>
      <c r="AC181" s="116"/>
      <c r="AD181" s="116"/>
    </row>
    <row r="182" spans="1:30" s="5" customFormat="1" ht="15" hidden="1" customHeight="1">
      <c r="A182" s="431" t="s">
        <v>101</v>
      </c>
      <c r="B182" s="406">
        <f>[1]BYDEPT!AF182</f>
        <v>0</v>
      </c>
      <c r="C182" s="97">
        <f>[1]BYDEPT!AG182</f>
        <v>0</v>
      </c>
      <c r="D182" s="97">
        <f>[1]BYDEPT!AH182</f>
        <v>0</v>
      </c>
      <c r="E182" s="97">
        <f>[1]BYDEPT!AI182</f>
        <v>0</v>
      </c>
      <c r="F182" s="136">
        <f t="shared" si="70"/>
        <v>0</v>
      </c>
      <c r="G182" s="406">
        <f>[1]BYDEPT!AZ182</f>
        <v>0</v>
      </c>
      <c r="H182" s="97">
        <f>[1]BYDEPT!BA182</f>
        <v>0</v>
      </c>
      <c r="I182" s="97">
        <f>[1]BYDEPT!BB182</f>
        <v>0</v>
      </c>
      <c r="J182" s="97">
        <f>[1]BYDEPT!BC182</f>
        <v>0</v>
      </c>
      <c r="K182" s="136">
        <f t="shared" si="69"/>
        <v>0</v>
      </c>
      <c r="L182" s="408">
        <f t="shared" si="71"/>
        <v>0</v>
      </c>
      <c r="M182" s="97">
        <f t="shared" si="71"/>
        <v>0</v>
      </c>
      <c r="N182" s="97">
        <f t="shared" si="71"/>
        <v>0</v>
      </c>
      <c r="O182" s="97">
        <f t="shared" si="71"/>
        <v>0</v>
      </c>
      <c r="P182" s="191">
        <f t="shared" si="72"/>
        <v>0</v>
      </c>
      <c r="Q182" s="116"/>
      <c r="R182" s="61"/>
      <c r="S182" s="61"/>
      <c r="W182" s="116"/>
      <c r="X182" s="5">
        <f t="shared" si="66"/>
        <v>0</v>
      </c>
      <c r="Y182" s="5">
        <f t="shared" si="66"/>
        <v>0</v>
      </c>
      <c r="Z182" s="5">
        <f t="shared" si="66"/>
        <v>0</v>
      </c>
      <c r="AA182" s="5">
        <f t="shared" si="66"/>
        <v>0</v>
      </c>
      <c r="AB182" s="5">
        <f t="shared" si="66"/>
        <v>0</v>
      </c>
      <c r="AC182" s="116"/>
      <c r="AD182" s="116"/>
    </row>
    <row r="183" spans="1:30" s="5" customFormat="1" ht="15" hidden="1" customHeight="1">
      <c r="A183" s="431" t="s">
        <v>102</v>
      </c>
      <c r="B183" s="406">
        <f>[1]BYDEPT!AF183</f>
        <v>0</v>
      </c>
      <c r="C183" s="97">
        <f>[1]BYDEPT!AG183</f>
        <v>0</v>
      </c>
      <c r="D183" s="97">
        <f>[1]BYDEPT!AH183</f>
        <v>0</v>
      </c>
      <c r="E183" s="97">
        <f>[1]BYDEPT!AI183</f>
        <v>0</v>
      </c>
      <c r="F183" s="136">
        <f t="shared" si="70"/>
        <v>0</v>
      </c>
      <c r="G183" s="406">
        <f>[1]BYDEPT!AZ183</f>
        <v>0</v>
      </c>
      <c r="H183" s="97">
        <f>[1]BYDEPT!BA183</f>
        <v>0</v>
      </c>
      <c r="I183" s="97">
        <f>[1]BYDEPT!BB183</f>
        <v>0</v>
      </c>
      <c r="J183" s="97">
        <f>[1]BYDEPT!BC183</f>
        <v>0</v>
      </c>
      <c r="K183" s="136">
        <f t="shared" si="69"/>
        <v>0</v>
      </c>
      <c r="L183" s="408">
        <f t="shared" si="71"/>
        <v>0</v>
      </c>
      <c r="M183" s="97">
        <f t="shared" si="71"/>
        <v>0</v>
      </c>
      <c r="N183" s="97">
        <f t="shared" si="71"/>
        <v>0</v>
      </c>
      <c r="O183" s="97">
        <f t="shared" si="71"/>
        <v>0</v>
      </c>
      <c r="P183" s="191">
        <f t="shared" si="72"/>
        <v>0</v>
      </c>
      <c r="Q183" s="116"/>
      <c r="R183" s="61"/>
      <c r="S183" s="61"/>
      <c r="W183" s="116"/>
      <c r="X183" s="5">
        <f t="shared" si="66"/>
        <v>0</v>
      </c>
      <c r="Y183" s="5">
        <f t="shared" si="66"/>
        <v>0</v>
      </c>
      <c r="Z183" s="5">
        <f t="shared" si="66"/>
        <v>0</v>
      </c>
      <c r="AA183" s="5">
        <f t="shared" si="66"/>
        <v>0</v>
      </c>
      <c r="AB183" s="5">
        <f t="shared" si="66"/>
        <v>0</v>
      </c>
      <c r="AC183" s="116"/>
      <c r="AD183" s="116"/>
    </row>
    <row r="184" spans="1:30" s="5" customFormat="1" ht="15" hidden="1" customHeight="1">
      <c r="A184" s="431" t="s">
        <v>103</v>
      </c>
      <c r="B184" s="406">
        <f>[1]BYDEPT!AF184</f>
        <v>0</v>
      </c>
      <c r="C184" s="97">
        <f>[1]BYDEPT!AG184</f>
        <v>0</v>
      </c>
      <c r="D184" s="97">
        <f>[1]BYDEPT!AH184</f>
        <v>0</v>
      </c>
      <c r="E184" s="97">
        <f>[1]BYDEPT!AI184</f>
        <v>0</v>
      </c>
      <c r="F184" s="136">
        <f t="shared" si="70"/>
        <v>0</v>
      </c>
      <c r="G184" s="406">
        <f>[1]BYDEPT!AZ184</f>
        <v>0</v>
      </c>
      <c r="H184" s="97">
        <f>[1]BYDEPT!BA184</f>
        <v>0</v>
      </c>
      <c r="I184" s="97">
        <f>[1]BYDEPT!BB184</f>
        <v>0</v>
      </c>
      <c r="J184" s="97">
        <f>[1]BYDEPT!BC184</f>
        <v>0</v>
      </c>
      <c r="K184" s="136">
        <f t="shared" si="69"/>
        <v>0</v>
      </c>
      <c r="L184" s="408">
        <f t="shared" si="71"/>
        <v>0</v>
      </c>
      <c r="M184" s="97">
        <f t="shared" si="71"/>
        <v>0</v>
      </c>
      <c r="N184" s="97">
        <f t="shared" si="71"/>
        <v>0</v>
      </c>
      <c r="O184" s="97">
        <f t="shared" si="71"/>
        <v>0</v>
      </c>
      <c r="P184" s="191">
        <f t="shared" si="72"/>
        <v>0</v>
      </c>
      <c r="Q184" s="116"/>
      <c r="R184" s="61"/>
      <c r="S184" s="61"/>
      <c r="W184" s="116"/>
      <c r="X184" s="5">
        <f t="shared" si="66"/>
        <v>0</v>
      </c>
      <c r="Y184" s="5">
        <f t="shared" si="66"/>
        <v>0</v>
      </c>
      <c r="Z184" s="5">
        <f t="shared" si="66"/>
        <v>0</v>
      </c>
      <c r="AA184" s="5">
        <f t="shared" si="66"/>
        <v>0</v>
      </c>
      <c r="AB184" s="5">
        <f t="shared" si="66"/>
        <v>0</v>
      </c>
      <c r="AC184" s="116"/>
      <c r="AD184" s="116"/>
    </row>
    <row r="185" spans="1:30" s="5" customFormat="1" ht="15" hidden="1" customHeight="1">
      <c r="A185" s="431" t="s">
        <v>104</v>
      </c>
      <c r="B185" s="406">
        <f>[1]BYDEPT!AF185</f>
        <v>0</v>
      </c>
      <c r="C185" s="97">
        <f>[1]BYDEPT!AG185</f>
        <v>0</v>
      </c>
      <c r="D185" s="97">
        <f>[1]BYDEPT!AH185</f>
        <v>0</v>
      </c>
      <c r="E185" s="97">
        <f>[1]BYDEPT!AI185</f>
        <v>0</v>
      </c>
      <c r="F185" s="136">
        <f t="shared" si="70"/>
        <v>0</v>
      </c>
      <c r="G185" s="406">
        <f>[1]BYDEPT!AZ185</f>
        <v>0</v>
      </c>
      <c r="H185" s="97">
        <f>[1]BYDEPT!BA185</f>
        <v>0</v>
      </c>
      <c r="I185" s="97">
        <f>[1]BYDEPT!BB185</f>
        <v>0</v>
      </c>
      <c r="J185" s="97">
        <f>[1]BYDEPT!BC185</f>
        <v>0</v>
      </c>
      <c r="K185" s="136">
        <f t="shared" si="69"/>
        <v>0</v>
      </c>
      <c r="L185" s="408">
        <f t="shared" si="71"/>
        <v>0</v>
      </c>
      <c r="M185" s="97">
        <f t="shared" si="71"/>
        <v>0</v>
      </c>
      <c r="N185" s="97">
        <f t="shared" si="71"/>
        <v>0</v>
      </c>
      <c r="O185" s="97">
        <f t="shared" si="71"/>
        <v>0</v>
      </c>
      <c r="P185" s="191">
        <f t="shared" si="72"/>
        <v>0</v>
      </c>
      <c r="Q185" s="116"/>
      <c r="R185" s="61"/>
      <c r="S185" s="61"/>
      <c r="W185" s="116"/>
      <c r="X185" s="5">
        <f t="shared" si="66"/>
        <v>0</v>
      </c>
      <c r="Y185" s="5">
        <f t="shared" si="66"/>
        <v>0</v>
      </c>
      <c r="Z185" s="5">
        <f t="shared" si="66"/>
        <v>0</v>
      </c>
      <c r="AA185" s="5">
        <f t="shared" si="66"/>
        <v>0</v>
      </c>
      <c r="AB185" s="5">
        <f t="shared" si="66"/>
        <v>0</v>
      </c>
      <c r="AC185" s="116"/>
      <c r="AD185" s="116"/>
    </row>
    <row r="186" spans="1:30" s="5" customFormat="1" ht="15" hidden="1" customHeight="1">
      <c r="A186" s="431" t="s">
        <v>105</v>
      </c>
      <c r="B186" s="406">
        <f>[1]BYDEPT!AF186</f>
        <v>0</v>
      </c>
      <c r="C186" s="97">
        <f>[1]BYDEPT!AG186</f>
        <v>0</v>
      </c>
      <c r="D186" s="97">
        <f>[1]BYDEPT!AH186</f>
        <v>0</v>
      </c>
      <c r="E186" s="97">
        <f>[1]BYDEPT!AI186</f>
        <v>0</v>
      </c>
      <c r="F186" s="136">
        <f t="shared" si="70"/>
        <v>0</v>
      </c>
      <c r="G186" s="406">
        <f>[1]BYDEPT!AZ186</f>
        <v>0</v>
      </c>
      <c r="H186" s="97">
        <f>[1]BYDEPT!BA186</f>
        <v>0</v>
      </c>
      <c r="I186" s="97">
        <f>[1]BYDEPT!BB186</f>
        <v>0</v>
      </c>
      <c r="J186" s="97">
        <f>[1]BYDEPT!BC186</f>
        <v>0</v>
      </c>
      <c r="K186" s="136">
        <f t="shared" si="69"/>
        <v>0</v>
      </c>
      <c r="L186" s="408">
        <f t="shared" si="71"/>
        <v>0</v>
      </c>
      <c r="M186" s="97">
        <f t="shared" si="71"/>
        <v>0</v>
      </c>
      <c r="N186" s="97">
        <f t="shared" si="71"/>
        <v>0</v>
      </c>
      <c r="O186" s="97">
        <f t="shared" si="71"/>
        <v>0</v>
      </c>
      <c r="P186" s="191">
        <f t="shared" si="72"/>
        <v>0</v>
      </c>
      <c r="Q186" s="116"/>
      <c r="R186" s="61"/>
      <c r="S186" s="61"/>
      <c r="W186" s="116"/>
      <c r="X186" s="5">
        <f t="shared" si="66"/>
        <v>0</v>
      </c>
      <c r="Y186" s="5">
        <f t="shared" si="66"/>
        <v>0</v>
      </c>
      <c r="Z186" s="5">
        <f t="shared" si="66"/>
        <v>0</v>
      </c>
      <c r="AA186" s="5">
        <f t="shared" si="66"/>
        <v>0</v>
      </c>
      <c r="AB186" s="5">
        <f t="shared" si="66"/>
        <v>0</v>
      </c>
      <c r="AC186" s="116"/>
      <c r="AD186" s="116"/>
    </row>
    <row r="187" spans="1:30" s="5" customFormat="1" ht="15" hidden="1" customHeight="1">
      <c r="A187" s="431" t="s">
        <v>106</v>
      </c>
      <c r="B187" s="406">
        <f>[1]BYDEPT!AF187</f>
        <v>0</v>
      </c>
      <c r="C187" s="97">
        <f>[1]BYDEPT!AG187</f>
        <v>0</v>
      </c>
      <c r="D187" s="97">
        <f>[1]BYDEPT!AH187</f>
        <v>0</v>
      </c>
      <c r="E187" s="97">
        <f>[1]BYDEPT!AI187</f>
        <v>0</v>
      </c>
      <c r="F187" s="136">
        <f t="shared" si="70"/>
        <v>0</v>
      </c>
      <c r="G187" s="406">
        <f>[1]BYDEPT!AZ187</f>
        <v>0</v>
      </c>
      <c r="H187" s="97">
        <f>[1]BYDEPT!BA187</f>
        <v>0</v>
      </c>
      <c r="I187" s="97">
        <f>[1]BYDEPT!BB187</f>
        <v>0</v>
      </c>
      <c r="J187" s="97">
        <f>[1]BYDEPT!BC187</f>
        <v>0</v>
      </c>
      <c r="K187" s="136">
        <f t="shared" si="69"/>
        <v>0</v>
      </c>
      <c r="L187" s="408">
        <f t="shared" si="71"/>
        <v>0</v>
      </c>
      <c r="M187" s="97">
        <f t="shared" si="71"/>
        <v>0</v>
      </c>
      <c r="N187" s="97">
        <f t="shared" si="71"/>
        <v>0</v>
      </c>
      <c r="O187" s="97">
        <f t="shared" si="71"/>
        <v>0</v>
      </c>
      <c r="P187" s="191">
        <f t="shared" si="72"/>
        <v>0</v>
      </c>
      <c r="Q187" s="116"/>
      <c r="R187" s="61"/>
      <c r="S187" s="61"/>
      <c r="W187" s="116"/>
      <c r="X187" s="5">
        <f t="shared" si="66"/>
        <v>0</v>
      </c>
      <c r="Y187" s="5">
        <f t="shared" si="66"/>
        <v>0</v>
      </c>
      <c r="Z187" s="5">
        <f t="shared" si="66"/>
        <v>0</v>
      </c>
      <c r="AA187" s="5">
        <f t="shared" si="66"/>
        <v>0</v>
      </c>
      <c r="AB187" s="5">
        <f t="shared" si="66"/>
        <v>0</v>
      </c>
      <c r="AC187" s="116"/>
      <c r="AD187" s="116"/>
    </row>
    <row r="188" spans="1:30" s="5" customFormat="1" ht="15" hidden="1" customHeight="1">
      <c r="A188" s="431" t="s">
        <v>107</v>
      </c>
      <c r="B188" s="406">
        <f>[1]BYDEPT!AF188</f>
        <v>0</v>
      </c>
      <c r="C188" s="97">
        <f>[1]BYDEPT!AG188</f>
        <v>0</v>
      </c>
      <c r="D188" s="97">
        <f>[1]BYDEPT!AH188</f>
        <v>0</v>
      </c>
      <c r="E188" s="97">
        <f>[1]BYDEPT!AI188</f>
        <v>0</v>
      </c>
      <c r="F188" s="136">
        <f t="shared" si="70"/>
        <v>0</v>
      </c>
      <c r="G188" s="406">
        <f>[1]BYDEPT!AZ188</f>
        <v>0</v>
      </c>
      <c r="H188" s="97">
        <f>[1]BYDEPT!BA188</f>
        <v>0</v>
      </c>
      <c r="I188" s="97">
        <f>[1]BYDEPT!BB188</f>
        <v>0</v>
      </c>
      <c r="J188" s="97">
        <f>[1]BYDEPT!BC188</f>
        <v>0</v>
      </c>
      <c r="K188" s="136">
        <f t="shared" si="69"/>
        <v>0</v>
      </c>
      <c r="L188" s="408">
        <f t="shared" si="71"/>
        <v>0</v>
      </c>
      <c r="M188" s="97">
        <f t="shared" si="71"/>
        <v>0</v>
      </c>
      <c r="N188" s="97">
        <f t="shared" si="71"/>
        <v>0</v>
      </c>
      <c r="O188" s="97">
        <f t="shared" si="71"/>
        <v>0</v>
      </c>
      <c r="P188" s="191">
        <f t="shared" si="72"/>
        <v>0</v>
      </c>
      <c r="Q188" s="116"/>
      <c r="R188" s="61"/>
      <c r="S188" s="61"/>
      <c r="W188" s="116"/>
      <c r="X188" s="5">
        <f t="shared" si="66"/>
        <v>0</v>
      </c>
      <c r="Y188" s="5">
        <f t="shared" si="66"/>
        <v>0</v>
      </c>
      <c r="Z188" s="5">
        <f t="shared" si="66"/>
        <v>0</v>
      </c>
      <c r="AA188" s="5">
        <f t="shared" si="66"/>
        <v>0</v>
      </c>
      <c r="AB188" s="5">
        <f t="shared" si="66"/>
        <v>0</v>
      </c>
      <c r="AC188" s="116"/>
      <c r="AD188" s="116"/>
    </row>
    <row r="189" spans="1:30" s="5" customFormat="1" ht="15" hidden="1" customHeight="1">
      <c r="A189" s="431" t="s">
        <v>108</v>
      </c>
      <c r="B189" s="406">
        <f>[1]BYDEPT!AF189</f>
        <v>0</v>
      </c>
      <c r="C189" s="97">
        <f>[1]BYDEPT!AG189</f>
        <v>0</v>
      </c>
      <c r="D189" s="97">
        <f>[1]BYDEPT!AH189</f>
        <v>0</v>
      </c>
      <c r="E189" s="97">
        <f>[1]BYDEPT!AI189</f>
        <v>0</v>
      </c>
      <c r="F189" s="136">
        <f t="shared" si="70"/>
        <v>0</v>
      </c>
      <c r="G189" s="406">
        <f>[1]BYDEPT!AZ189</f>
        <v>0</v>
      </c>
      <c r="H189" s="97">
        <f>[1]BYDEPT!BA189</f>
        <v>0</v>
      </c>
      <c r="I189" s="97">
        <f>[1]BYDEPT!BB189</f>
        <v>0</v>
      </c>
      <c r="J189" s="97">
        <f>[1]BYDEPT!BC189</f>
        <v>0</v>
      </c>
      <c r="K189" s="136">
        <f t="shared" si="69"/>
        <v>0</v>
      </c>
      <c r="L189" s="408">
        <f t="shared" si="71"/>
        <v>0</v>
      </c>
      <c r="M189" s="97">
        <f t="shared" si="71"/>
        <v>0</v>
      </c>
      <c r="N189" s="97">
        <f t="shared" si="71"/>
        <v>0</v>
      </c>
      <c r="O189" s="97">
        <f t="shared" si="71"/>
        <v>0</v>
      </c>
      <c r="P189" s="191">
        <f t="shared" si="72"/>
        <v>0</v>
      </c>
      <c r="Q189" s="116"/>
      <c r="R189" s="61"/>
      <c r="S189" s="61"/>
      <c r="W189" s="116"/>
      <c r="X189" s="5">
        <f t="shared" si="66"/>
        <v>0</v>
      </c>
      <c r="Y189" s="5">
        <f t="shared" si="66"/>
        <v>0</v>
      </c>
      <c r="Z189" s="5">
        <f t="shared" si="66"/>
        <v>0</v>
      </c>
      <c r="AA189" s="5">
        <f t="shared" si="66"/>
        <v>0</v>
      </c>
      <c r="AB189" s="5">
        <f t="shared" si="66"/>
        <v>0</v>
      </c>
      <c r="AC189" s="116"/>
      <c r="AD189" s="116"/>
    </row>
    <row r="190" spans="1:30" s="5" customFormat="1" ht="15" hidden="1" customHeight="1">
      <c r="A190" s="431" t="s">
        <v>109</v>
      </c>
      <c r="B190" s="406">
        <f>[1]BYDEPT!AF190</f>
        <v>0</v>
      </c>
      <c r="C190" s="97">
        <f>[1]BYDEPT!AG190</f>
        <v>0</v>
      </c>
      <c r="D190" s="97">
        <f>[1]BYDEPT!AH190</f>
        <v>0</v>
      </c>
      <c r="E190" s="97">
        <f>[1]BYDEPT!AI190</f>
        <v>0</v>
      </c>
      <c r="F190" s="136">
        <f t="shared" si="70"/>
        <v>0</v>
      </c>
      <c r="G190" s="406">
        <f>[1]BYDEPT!AZ190</f>
        <v>0</v>
      </c>
      <c r="H190" s="97">
        <f>[1]BYDEPT!BA190</f>
        <v>0</v>
      </c>
      <c r="I190" s="97">
        <f>[1]BYDEPT!BB190</f>
        <v>0</v>
      </c>
      <c r="J190" s="97">
        <f>[1]BYDEPT!BC190</f>
        <v>0</v>
      </c>
      <c r="K190" s="136">
        <f t="shared" si="69"/>
        <v>0</v>
      </c>
      <c r="L190" s="408">
        <f t="shared" si="71"/>
        <v>0</v>
      </c>
      <c r="M190" s="97">
        <f t="shared" si="71"/>
        <v>0</v>
      </c>
      <c r="N190" s="97">
        <f t="shared" si="71"/>
        <v>0</v>
      </c>
      <c r="O190" s="97">
        <f t="shared" si="71"/>
        <v>0</v>
      </c>
      <c r="P190" s="191">
        <f t="shared" si="72"/>
        <v>0</v>
      </c>
      <c r="Q190" s="116"/>
      <c r="R190" s="61"/>
      <c r="S190" s="61"/>
      <c r="W190" s="116"/>
      <c r="X190" s="5">
        <f t="shared" si="66"/>
        <v>0</v>
      </c>
      <c r="Y190" s="5">
        <f t="shared" si="66"/>
        <v>0</v>
      </c>
      <c r="Z190" s="5">
        <f t="shared" si="66"/>
        <v>0</v>
      </c>
      <c r="AA190" s="5">
        <f t="shared" si="66"/>
        <v>0</v>
      </c>
      <c r="AB190" s="5">
        <f t="shared" si="66"/>
        <v>0</v>
      </c>
      <c r="AC190" s="116"/>
      <c r="AD190" s="116"/>
    </row>
    <row r="191" spans="1:30" s="5" customFormat="1" ht="15" hidden="1" customHeight="1">
      <c r="A191" s="431" t="s">
        <v>361</v>
      </c>
      <c r="B191" s="203">
        <f t="shared" ref="B191:P191" si="73">SUM(B192:B195)</f>
        <v>0</v>
      </c>
      <c r="C191" s="410">
        <f t="shared" si="73"/>
        <v>0</v>
      </c>
      <c r="D191" s="410">
        <f t="shared" si="73"/>
        <v>0</v>
      </c>
      <c r="E191" s="410">
        <f t="shared" si="73"/>
        <v>0</v>
      </c>
      <c r="F191" s="141">
        <f t="shared" si="73"/>
        <v>0</v>
      </c>
      <c r="G191" s="203">
        <f t="shared" si="73"/>
        <v>0</v>
      </c>
      <c r="H191" s="410">
        <f t="shared" si="73"/>
        <v>0</v>
      </c>
      <c r="I191" s="410">
        <f t="shared" si="73"/>
        <v>0</v>
      </c>
      <c r="J191" s="410">
        <f t="shared" si="73"/>
        <v>0</v>
      </c>
      <c r="K191" s="141">
        <f t="shared" si="73"/>
        <v>0</v>
      </c>
      <c r="L191" s="411">
        <f t="shared" si="73"/>
        <v>0</v>
      </c>
      <c r="M191" s="410">
        <f t="shared" si="73"/>
        <v>0</v>
      </c>
      <c r="N191" s="410">
        <f t="shared" si="73"/>
        <v>0</v>
      </c>
      <c r="O191" s="410">
        <f t="shared" si="73"/>
        <v>0</v>
      </c>
      <c r="P191" s="204">
        <f t="shared" si="73"/>
        <v>0</v>
      </c>
      <c r="Q191" s="116"/>
      <c r="R191" s="61"/>
      <c r="S191" s="61"/>
      <c r="W191" s="116"/>
      <c r="X191" s="5">
        <f t="shared" si="66"/>
        <v>0</v>
      </c>
      <c r="Y191" s="5">
        <f t="shared" si="66"/>
        <v>0</v>
      </c>
      <c r="Z191" s="5">
        <f t="shared" si="66"/>
        <v>0</v>
      </c>
      <c r="AA191" s="5">
        <f t="shared" si="66"/>
        <v>0</v>
      </c>
      <c r="AB191" s="5">
        <f t="shared" si="66"/>
        <v>0</v>
      </c>
      <c r="AC191" s="116"/>
      <c r="AD191" s="116"/>
    </row>
    <row r="192" spans="1:30" s="5" customFormat="1" ht="15" hidden="1" customHeight="1">
      <c r="A192" s="431" t="s">
        <v>362</v>
      </c>
      <c r="B192" s="406">
        <f>[1]BYDEPT!AF192</f>
        <v>0</v>
      </c>
      <c r="C192" s="97">
        <f>[1]BYDEPT!AG192</f>
        <v>0</v>
      </c>
      <c r="D192" s="97">
        <f>[1]BYDEPT!AH192</f>
        <v>0</v>
      </c>
      <c r="E192" s="97">
        <f>[1]BYDEPT!AI192</f>
        <v>0</v>
      </c>
      <c r="F192" s="136">
        <f t="shared" ref="F192:F211" si="74">SUM(B192:E192)</f>
        <v>0</v>
      </c>
      <c r="G192" s="406">
        <f>[1]BYDEPT!AZ192</f>
        <v>0</v>
      </c>
      <c r="H192" s="97">
        <f>[1]BYDEPT!BA192</f>
        <v>0</v>
      </c>
      <c r="I192" s="97">
        <f>[1]BYDEPT!BB192</f>
        <v>0</v>
      </c>
      <c r="J192" s="97">
        <f>[1]BYDEPT!BC192</f>
        <v>0</v>
      </c>
      <c r="K192" s="136">
        <f t="shared" ref="K192:K211" si="75">SUM(G192:J192)</f>
        <v>0</v>
      </c>
      <c r="L192" s="408">
        <f t="shared" ref="L192:O211" si="76">B192-G192</f>
        <v>0</v>
      </c>
      <c r="M192" s="97">
        <f t="shared" si="76"/>
        <v>0</v>
      </c>
      <c r="N192" s="97">
        <f t="shared" si="76"/>
        <v>0</v>
      </c>
      <c r="O192" s="97">
        <f t="shared" si="76"/>
        <v>0</v>
      </c>
      <c r="P192" s="191">
        <f t="shared" ref="P192:P211" si="77">SUM(L192:O192)</f>
        <v>0</v>
      </c>
      <c r="Q192" s="116"/>
      <c r="R192" s="61"/>
      <c r="S192" s="61"/>
      <c r="W192" s="116"/>
      <c r="X192" s="5">
        <f t="shared" si="66"/>
        <v>0</v>
      </c>
      <c r="Y192" s="5">
        <f t="shared" si="66"/>
        <v>0</v>
      </c>
      <c r="Z192" s="5">
        <f t="shared" si="66"/>
        <v>0</v>
      </c>
      <c r="AA192" s="5">
        <f t="shared" si="66"/>
        <v>0</v>
      </c>
      <c r="AB192" s="5">
        <f t="shared" si="66"/>
        <v>0</v>
      </c>
      <c r="AC192" s="116"/>
      <c r="AD192" s="116"/>
    </row>
    <row r="193" spans="1:30" s="5" customFormat="1" ht="15" hidden="1" customHeight="1">
      <c r="A193" s="431" t="s">
        <v>112</v>
      </c>
      <c r="B193" s="406">
        <f>[1]BYDEPT!AF193</f>
        <v>0</v>
      </c>
      <c r="C193" s="97">
        <f>[1]BYDEPT!AG193</f>
        <v>0</v>
      </c>
      <c r="D193" s="97">
        <f>[1]BYDEPT!AH193</f>
        <v>0</v>
      </c>
      <c r="E193" s="97">
        <f>[1]BYDEPT!AI193</f>
        <v>0</v>
      </c>
      <c r="F193" s="136">
        <f t="shared" si="74"/>
        <v>0</v>
      </c>
      <c r="G193" s="406">
        <f>[1]BYDEPT!AZ193</f>
        <v>0</v>
      </c>
      <c r="H193" s="97">
        <f>[1]BYDEPT!BA193</f>
        <v>0</v>
      </c>
      <c r="I193" s="97">
        <f>[1]BYDEPT!BB193</f>
        <v>0</v>
      </c>
      <c r="J193" s="97">
        <f>[1]BYDEPT!BC193</f>
        <v>0</v>
      </c>
      <c r="K193" s="136">
        <f t="shared" si="75"/>
        <v>0</v>
      </c>
      <c r="L193" s="408">
        <f t="shared" si="76"/>
        <v>0</v>
      </c>
      <c r="M193" s="97">
        <f t="shared" si="76"/>
        <v>0</v>
      </c>
      <c r="N193" s="97">
        <f t="shared" si="76"/>
        <v>0</v>
      </c>
      <c r="O193" s="97">
        <f t="shared" si="76"/>
        <v>0</v>
      </c>
      <c r="P193" s="191">
        <f t="shared" si="77"/>
        <v>0</v>
      </c>
      <c r="Q193" s="116"/>
      <c r="R193" s="61"/>
      <c r="S193" s="61"/>
      <c r="W193" s="116"/>
      <c r="X193" s="5">
        <f t="shared" si="66"/>
        <v>0</v>
      </c>
      <c r="Y193" s="5">
        <f t="shared" si="66"/>
        <v>0</v>
      </c>
      <c r="Z193" s="5">
        <f t="shared" si="66"/>
        <v>0</v>
      </c>
      <c r="AA193" s="5">
        <f t="shared" si="66"/>
        <v>0</v>
      </c>
      <c r="AB193" s="5">
        <f t="shared" si="66"/>
        <v>0</v>
      </c>
      <c r="AC193" s="116"/>
      <c r="AD193" s="116"/>
    </row>
    <row r="194" spans="1:30" s="5" customFormat="1" ht="15" hidden="1" customHeight="1">
      <c r="A194" s="431" t="s">
        <v>113</v>
      </c>
      <c r="B194" s="406">
        <f>[1]BYDEPT!AF194</f>
        <v>0</v>
      </c>
      <c r="C194" s="97">
        <f>[1]BYDEPT!AG194</f>
        <v>0</v>
      </c>
      <c r="D194" s="97">
        <f>[1]BYDEPT!AH194</f>
        <v>0</v>
      </c>
      <c r="E194" s="97">
        <f>[1]BYDEPT!AI194</f>
        <v>0</v>
      </c>
      <c r="F194" s="136">
        <f t="shared" si="74"/>
        <v>0</v>
      </c>
      <c r="G194" s="406">
        <f>[1]BYDEPT!AZ194</f>
        <v>0</v>
      </c>
      <c r="H194" s="97">
        <f>[1]BYDEPT!BA194</f>
        <v>0</v>
      </c>
      <c r="I194" s="97">
        <f>[1]BYDEPT!BB194</f>
        <v>0</v>
      </c>
      <c r="J194" s="97">
        <f>[1]BYDEPT!BC194</f>
        <v>0</v>
      </c>
      <c r="K194" s="136">
        <f t="shared" si="75"/>
        <v>0</v>
      </c>
      <c r="L194" s="408">
        <f t="shared" si="76"/>
        <v>0</v>
      </c>
      <c r="M194" s="97">
        <f t="shared" si="76"/>
        <v>0</v>
      </c>
      <c r="N194" s="97">
        <f t="shared" si="76"/>
        <v>0</v>
      </c>
      <c r="O194" s="97">
        <f t="shared" si="76"/>
        <v>0</v>
      </c>
      <c r="P194" s="191">
        <f t="shared" si="77"/>
        <v>0</v>
      </c>
      <c r="Q194" s="116"/>
      <c r="R194" s="61"/>
      <c r="S194" s="61"/>
      <c r="W194" s="116"/>
      <c r="X194" s="5">
        <f t="shared" si="66"/>
        <v>0</v>
      </c>
      <c r="Y194" s="5">
        <f t="shared" si="66"/>
        <v>0</v>
      </c>
      <c r="Z194" s="5">
        <f t="shared" si="66"/>
        <v>0</v>
      </c>
      <c r="AA194" s="5">
        <f t="shared" si="66"/>
        <v>0</v>
      </c>
      <c r="AB194" s="5">
        <f t="shared" si="66"/>
        <v>0</v>
      </c>
      <c r="AC194" s="116"/>
      <c r="AD194" s="116"/>
    </row>
    <row r="195" spans="1:30" s="5" customFormat="1" ht="15" hidden="1" customHeight="1">
      <c r="A195" s="431" t="s">
        <v>114</v>
      </c>
      <c r="B195" s="406">
        <f>[1]BYDEPT!AF195</f>
        <v>0</v>
      </c>
      <c r="C195" s="97">
        <f>[1]BYDEPT!AG195</f>
        <v>0</v>
      </c>
      <c r="D195" s="97">
        <f>[1]BYDEPT!AH195</f>
        <v>0</v>
      </c>
      <c r="E195" s="97">
        <f>[1]BYDEPT!AI195</f>
        <v>0</v>
      </c>
      <c r="F195" s="136">
        <f t="shared" si="74"/>
        <v>0</v>
      </c>
      <c r="G195" s="406">
        <f>[1]BYDEPT!AZ195</f>
        <v>0</v>
      </c>
      <c r="H195" s="97">
        <f>[1]BYDEPT!BA195</f>
        <v>0</v>
      </c>
      <c r="I195" s="97">
        <f>[1]BYDEPT!BB195</f>
        <v>0</v>
      </c>
      <c r="J195" s="97">
        <f>[1]BYDEPT!BC195</f>
        <v>0</v>
      </c>
      <c r="K195" s="136">
        <f t="shared" si="75"/>
        <v>0</v>
      </c>
      <c r="L195" s="408">
        <f t="shared" si="76"/>
        <v>0</v>
      </c>
      <c r="M195" s="97">
        <f t="shared" si="76"/>
        <v>0</v>
      </c>
      <c r="N195" s="97">
        <f t="shared" si="76"/>
        <v>0</v>
      </c>
      <c r="O195" s="97">
        <f t="shared" si="76"/>
        <v>0</v>
      </c>
      <c r="P195" s="191">
        <f t="shared" si="77"/>
        <v>0</v>
      </c>
      <c r="Q195" s="116"/>
      <c r="R195" s="61"/>
      <c r="S195" s="61"/>
      <c r="W195" s="116"/>
      <c r="X195" s="5">
        <f t="shared" si="66"/>
        <v>0</v>
      </c>
      <c r="Y195" s="5">
        <f t="shared" si="66"/>
        <v>0</v>
      </c>
      <c r="Z195" s="5">
        <f t="shared" si="66"/>
        <v>0</v>
      </c>
      <c r="AA195" s="5">
        <f t="shared" si="66"/>
        <v>0</v>
      </c>
      <c r="AB195" s="5">
        <f t="shared" si="66"/>
        <v>0</v>
      </c>
      <c r="AC195" s="116"/>
      <c r="AD195" s="116"/>
    </row>
    <row r="196" spans="1:30" s="5" customFormat="1" ht="15" hidden="1" customHeight="1">
      <c r="A196" s="431" t="s">
        <v>115</v>
      </c>
      <c r="B196" s="406">
        <f>[1]BYDEPT!AF196</f>
        <v>0</v>
      </c>
      <c r="C196" s="97">
        <f>[1]BYDEPT!AG196</f>
        <v>0</v>
      </c>
      <c r="D196" s="97">
        <f>[1]BYDEPT!AH196</f>
        <v>0</v>
      </c>
      <c r="E196" s="97">
        <f>[1]BYDEPT!AI196</f>
        <v>0</v>
      </c>
      <c r="F196" s="136">
        <f t="shared" si="74"/>
        <v>0</v>
      </c>
      <c r="G196" s="406">
        <f>[1]BYDEPT!AZ196</f>
        <v>0</v>
      </c>
      <c r="H196" s="97">
        <f>[1]BYDEPT!BA196</f>
        <v>0</v>
      </c>
      <c r="I196" s="97">
        <f>[1]BYDEPT!BB196</f>
        <v>0</v>
      </c>
      <c r="J196" s="97">
        <f>[1]BYDEPT!BC196</f>
        <v>0</v>
      </c>
      <c r="K196" s="136">
        <f t="shared" si="75"/>
        <v>0</v>
      </c>
      <c r="L196" s="408">
        <f t="shared" si="76"/>
        <v>0</v>
      </c>
      <c r="M196" s="97">
        <f t="shared" si="76"/>
        <v>0</v>
      </c>
      <c r="N196" s="97">
        <f t="shared" si="76"/>
        <v>0</v>
      </c>
      <c r="O196" s="97">
        <f t="shared" si="76"/>
        <v>0</v>
      </c>
      <c r="P196" s="191">
        <f t="shared" si="77"/>
        <v>0</v>
      </c>
      <c r="Q196" s="116"/>
      <c r="R196" s="61"/>
      <c r="S196" s="61"/>
      <c r="W196" s="116"/>
      <c r="X196" s="5">
        <f t="shared" si="66"/>
        <v>0</v>
      </c>
      <c r="Y196" s="5">
        <f t="shared" si="66"/>
        <v>0</v>
      </c>
      <c r="Z196" s="5">
        <f t="shared" si="66"/>
        <v>0</v>
      </c>
      <c r="AA196" s="5">
        <f t="shared" si="66"/>
        <v>0</v>
      </c>
      <c r="AB196" s="5">
        <f t="shared" si="66"/>
        <v>0</v>
      </c>
      <c r="AC196" s="116"/>
      <c r="AD196" s="116"/>
    </row>
    <row r="197" spans="1:30" s="5" customFormat="1" ht="15" hidden="1" customHeight="1">
      <c r="A197" s="431" t="s">
        <v>116</v>
      </c>
      <c r="B197" s="406">
        <f>[1]BYDEPT!AF197</f>
        <v>0</v>
      </c>
      <c r="C197" s="97">
        <f>[1]BYDEPT!AG197</f>
        <v>0</v>
      </c>
      <c r="D197" s="97">
        <f>[1]BYDEPT!AH197</f>
        <v>0</v>
      </c>
      <c r="E197" s="97">
        <f>[1]BYDEPT!AI197</f>
        <v>0</v>
      </c>
      <c r="F197" s="136">
        <f t="shared" si="74"/>
        <v>0</v>
      </c>
      <c r="G197" s="406">
        <f>[1]BYDEPT!AZ197</f>
        <v>0</v>
      </c>
      <c r="H197" s="97">
        <f>[1]BYDEPT!BA197</f>
        <v>0</v>
      </c>
      <c r="I197" s="97">
        <f>[1]BYDEPT!BB197</f>
        <v>0</v>
      </c>
      <c r="J197" s="97">
        <f>[1]BYDEPT!BC197</f>
        <v>0</v>
      </c>
      <c r="K197" s="136">
        <f t="shared" si="75"/>
        <v>0</v>
      </c>
      <c r="L197" s="408">
        <f t="shared" si="76"/>
        <v>0</v>
      </c>
      <c r="M197" s="97">
        <f t="shared" si="76"/>
        <v>0</v>
      </c>
      <c r="N197" s="97">
        <f t="shared" si="76"/>
        <v>0</v>
      </c>
      <c r="O197" s="97">
        <f t="shared" si="76"/>
        <v>0</v>
      </c>
      <c r="P197" s="191">
        <f t="shared" si="77"/>
        <v>0</v>
      </c>
      <c r="Q197" s="116"/>
      <c r="R197" s="61"/>
      <c r="S197" s="61"/>
      <c r="W197" s="116"/>
      <c r="X197" s="5">
        <f t="shared" si="66"/>
        <v>0</v>
      </c>
      <c r="Y197" s="5">
        <f t="shared" si="66"/>
        <v>0</v>
      </c>
      <c r="Z197" s="5">
        <f t="shared" si="66"/>
        <v>0</v>
      </c>
      <c r="AA197" s="5">
        <f t="shared" si="66"/>
        <v>0</v>
      </c>
      <c r="AB197" s="5">
        <f t="shared" si="66"/>
        <v>0</v>
      </c>
      <c r="AC197" s="116"/>
      <c r="AD197" s="116"/>
    </row>
    <row r="198" spans="1:30" s="5" customFormat="1" ht="15" hidden="1" customHeight="1">
      <c r="A198" s="431" t="s">
        <v>117</v>
      </c>
      <c r="B198" s="406">
        <f>[1]BYDEPT!AF198</f>
        <v>0</v>
      </c>
      <c r="C198" s="97">
        <f>[1]BYDEPT!AG198</f>
        <v>0</v>
      </c>
      <c r="D198" s="97">
        <f>[1]BYDEPT!AH198</f>
        <v>0</v>
      </c>
      <c r="E198" s="97">
        <f>[1]BYDEPT!AI198</f>
        <v>0</v>
      </c>
      <c r="F198" s="136">
        <f t="shared" si="74"/>
        <v>0</v>
      </c>
      <c r="G198" s="406">
        <f>[1]BYDEPT!AZ198</f>
        <v>0</v>
      </c>
      <c r="H198" s="97">
        <f>[1]BYDEPT!BA198</f>
        <v>0</v>
      </c>
      <c r="I198" s="97">
        <f>[1]BYDEPT!BB198</f>
        <v>0</v>
      </c>
      <c r="J198" s="97">
        <f>[1]BYDEPT!BC198</f>
        <v>0</v>
      </c>
      <c r="K198" s="136">
        <f t="shared" si="75"/>
        <v>0</v>
      </c>
      <c r="L198" s="408">
        <f t="shared" si="76"/>
        <v>0</v>
      </c>
      <c r="M198" s="97">
        <f t="shared" si="76"/>
        <v>0</v>
      </c>
      <c r="N198" s="97">
        <f t="shared" si="76"/>
        <v>0</v>
      </c>
      <c r="O198" s="97">
        <f t="shared" si="76"/>
        <v>0</v>
      </c>
      <c r="P198" s="191">
        <f t="shared" si="77"/>
        <v>0</v>
      </c>
      <c r="Q198" s="116"/>
      <c r="R198" s="61"/>
      <c r="S198" s="61"/>
      <c r="W198" s="116"/>
      <c r="X198" s="5">
        <f t="shared" si="66"/>
        <v>0</v>
      </c>
      <c r="Y198" s="5">
        <f t="shared" si="66"/>
        <v>0</v>
      </c>
      <c r="Z198" s="5">
        <f t="shared" si="66"/>
        <v>0</v>
      </c>
      <c r="AA198" s="5">
        <f t="shared" si="66"/>
        <v>0</v>
      </c>
      <c r="AB198" s="5">
        <f t="shared" si="66"/>
        <v>0</v>
      </c>
      <c r="AC198" s="116"/>
      <c r="AD198" s="116"/>
    </row>
    <row r="199" spans="1:30" s="5" customFormat="1" ht="15" hidden="1" customHeight="1">
      <c r="A199" s="431" t="s">
        <v>118</v>
      </c>
      <c r="B199" s="406">
        <f>[1]BYDEPT!AF199</f>
        <v>0</v>
      </c>
      <c r="C199" s="97">
        <f>[1]BYDEPT!AG199</f>
        <v>0</v>
      </c>
      <c r="D199" s="97">
        <f>[1]BYDEPT!AH199</f>
        <v>0</v>
      </c>
      <c r="E199" s="97">
        <f>[1]BYDEPT!AI199</f>
        <v>0</v>
      </c>
      <c r="F199" s="136">
        <f t="shared" si="74"/>
        <v>0</v>
      </c>
      <c r="G199" s="406">
        <f>[1]BYDEPT!AZ199</f>
        <v>0</v>
      </c>
      <c r="H199" s="97">
        <f>[1]BYDEPT!BA199</f>
        <v>0</v>
      </c>
      <c r="I199" s="97">
        <f>[1]BYDEPT!BB199</f>
        <v>0</v>
      </c>
      <c r="J199" s="97">
        <f>[1]BYDEPT!BC199</f>
        <v>0</v>
      </c>
      <c r="K199" s="136">
        <f t="shared" si="75"/>
        <v>0</v>
      </c>
      <c r="L199" s="408">
        <f t="shared" si="76"/>
        <v>0</v>
      </c>
      <c r="M199" s="97">
        <f t="shared" si="76"/>
        <v>0</v>
      </c>
      <c r="N199" s="97">
        <f t="shared" si="76"/>
        <v>0</v>
      </c>
      <c r="O199" s="97">
        <f t="shared" si="76"/>
        <v>0</v>
      </c>
      <c r="P199" s="191">
        <f t="shared" si="77"/>
        <v>0</v>
      </c>
      <c r="Q199" s="116"/>
      <c r="R199" s="61"/>
      <c r="S199" s="61"/>
      <c r="W199" s="116"/>
      <c r="X199" s="5">
        <f t="shared" si="66"/>
        <v>0</v>
      </c>
      <c r="Y199" s="5">
        <f t="shared" si="66"/>
        <v>0</v>
      </c>
      <c r="Z199" s="5">
        <f t="shared" si="66"/>
        <v>0</v>
      </c>
      <c r="AA199" s="5">
        <f t="shared" si="66"/>
        <v>0</v>
      </c>
      <c r="AB199" s="5">
        <f t="shared" si="66"/>
        <v>0</v>
      </c>
      <c r="AC199" s="116"/>
      <c r="AD199" s="116"/>
    </row>
    <row r="200" spans="1:30" s="5" customFormat="1" ht="15" hidden="1" customHeight="1">
      <c r="A200" s="431" t="s">
        <v>119</v>
      </c>
      <c r="B200" s="406">
        <f>[1]BYDEPT!AF200</f>
        <v>0</v>
      </c>
      <c r="C200" s="97">
        <f>[1]BYDEPT!AG200</f>
        <v>0</v>
      </c>
      <c r="D200" s="97">
        <f>[1]BYDEPT!AH200</f>
        <v>0</v>
      </c>
      <c r="E200" s="97">
        <f>[1]BYDEPT!AI200</f>
        <v>0</v>
      </c>
      <c r="F200" s="136">
        <f t="shared" si="74"/>
        <v>0</v>
      </c>
      <c r="G200" s="406">
        <f>[1]BYDEPT!AZ200</f>
        <v>0</v>
      </c>
      <c r="H200" s="97">
        <f>[1]BYDEPT!BA200</f>
        <v>0</v>
      </c>
      <c r="I200" s="97">
        <f>[1]BYDEPT!BB200</f>
        <v>0</v>
      </c>
      <c r="J200" s="97">
        <f>[1]BYDEPT!BC200</f>
        <v>0</v>
      </c>
      <c r="K200" s="136">
        <f t="shared" si="75"/>
        <v>0</v>
      </c>
      <c r="L200" s="408">
        <f t="shared" si="76"/>
        <v>0</v>
      </c>
      <c r="M200" s="97">
        <f t="shared" si="76"/>
        <v>0</v>
      </c>
      <c r="N200" s="97">
        <f t="shared" si="76"/>
        <v>0</v>
      </c>
      <c r="O200" s="97">
        <f t="shared" si="76"/>
        <v>0</v>
      </c>
      <c r="P200" s="191">
        <f t="shared" si="77"/>
        <v>0</v>
      </c>
      <c r="Q200" s="116"/>
      <c r="R200" s="61"/>
      <c r="S200" s="61"/>
      <c r="W200" s="116"/>
      <c r="X200" s="5">
        <f t="shared" si="66"/>
        <v>0</v>
      </c>
      <c r="Y200" s="5">
        <f t="shared" si="66"/>
        <v>0</v>
      </c>
      <c r="Z200" s="5">
        <f t="shared" si="66"/>
        <v>0</v>
      </c>
      <c r="AA200" s="5">
        <f t="shared" si="66"/>
        <v>0</v>
      </c>
      <c r="AB200" s="5">
        <f t="shared" si="66"/>
        <v>0</v>
      </c>
      <c r="AC200" s="116"/>
      <c r="AD200" s="116"/>
    </row>
    <row r="201" spans="1:30" s="5" customFormat="1" ht="15" hidden="1" customHeight="1">
      <c r="A201" s="431" t="s">
        <v>120</v>
      </c>
      <c r="B201" s="406">
        <f>[1]BYDEPT!AF201</f>
        <v>0</v>
      </c>
      <c r="C201" s="97">
        <f>[1]BYDEPT!AG201</f>
        <v>0</v>
      </c>
      <c r="D201" s="97">
        <f>[1]BYDEPT!AH201</f>
        <v>0</v>
      </c>
      <c r="E201" s="97">
        <f>[1]BYDEPT!AI201</f>
        <v>0</v>
      </c>
      <c r="F201" s="136">
        <f t="shared" si="74"/>
        <v>0</v>
      </c>
      <c r="G201" s="406">
        <f>[1]BYDEPT!AZ201</f>
        <v>0</v>
      </c>
      <c r="H201" s="97">
        <f>[1]BYDEPT!BA201</f>
        <v>0</v>
      </c>
      <c r="I201" s="97">
        <f>[1]BYDEPT!BB201</f>
        <v>0</v>
      </c>
      <c r="J201" s="97">
        <f>[1]BYDEPT!BC201</f>
        <v>0</v>
      </c>
      <c r="K201" s="136">
        <f t="shared" si="75"/>
        <v>0</v>
      </c>
      <c r="L201" s="408">
        <f t="shared" si="76"/>
        <v>0</v>
      </c>
      <c r="M201" s="97">
        <f t="shared" si="76"/>
        <v>0</v>
      </c>
      <c r="N201" s="97">
        <f t="shared" si="76"/>
        <v>0</v>
      </c>
      <c r="O201" s="97">
        <f t="shared" si="76"/>
        <v>0</v>
      </c>
      <c r="P201" s="191">
        <f t="shared" si="77"/>
        <v>0</v>
      </c>
      <c r="Q201" s="116"/>
      <c r="R201" s="61"/>
      <c r="S201" s="61"/>
      <c r="W201" s="116"/>
      <c r="X201" s="5">
        <f t="shared" si="66"/>
        <v>0</v>
      </c>
      <c r="Y201" s="5">
        <f t="shared" si="66"/>
        <v>0</v>
      </c>
      <c r="Z201" s="5">
        <f t="shared" si="66"/>
        <v>0</v>
      </c>
      <c r="AA201" s="5">
        <f t="shared" si="66"/>
        <v>0</v>
      </c>
      <c r="AB201" s="5">
        <f t="shared" si="66"/>
        <v>0</v>
      </c>
      <c r="AC201" s="116"/>
      <c r="AD201" s="116"/>
    </row>
    <row r="202" spans="1:30" s="5" customFormat="1" ht="15" hidden="1" customHeight="1">
      <c r="A202" s="431" t="s">
        <v>121</v>
      </c>
      <c r="B202" s="406">
        <f>[1]BYDEPT!AF202</f>
        <v>0</v>
      </c>
      <c r="C202" s="97">
        <f>[1]BYDEPT!AG202</f>
        <v>0</v>
      </c>
      <c r="D202" s="97">
        <f>[1]BYDEPT!AH202</f>
        <v>0</v>
      </c>
      <c r="E202" s="97">
        <f>[1]BYDEPT!AI202</f>
        <v>0</v>
      </c>
      <c r="F202" s="136">
        <f t="shared" si="74"/>
        <v>0</v>
      </c>
      <c r="G202" s="406">
        <f>[1]BYDEPT!AZ202</f>
        <v>0</v>
      </c>
      <c r="H202" s="97">
        <f>[1]BYDEPT!BA202</f>
        <v>0</v>
      </c>
      <c r="I202" s="97">
        <f>[1]BYDEPT!BB202</f>
        <v>0</v>
      </c>
      <c r="J202" s="97">
        <f>[1]BYDEPT!BC202</f>
        <v>0</v>
      </c>
      <c r="K202" s="136">
        <f t="shared" si="75"/>
        <v>0</v>
      </c>
      <c r="L202" s="408">
        <f t="shared" si="76"/>
        <v>0</v>
      </c>
      <c r="M202" s="97">
        <f t="shared" si="76"/>
        <v>0</v>
      </c>
      <c r="N202" s="97">
        <f t="shared" si="76"/>
        <v>0</v>
      </c>
      <c r="O202" s="97">
        <f t="shared" si="76"/>
        <v>0</v>
      </c>
      <c r="P202" s="191">
        <f t="shared" si="77"/>
        <v>0</v>
      </c>
      <c r="Q202" s="116"/>
      <c r="R202" s="61"/>
      <c r="S202" s="61"/>
      <c r="W202" s="116"/>
      <c r="X202" s="5">
        <f t="shared" si="66"/>
        <v>0</v>
      </c>
      <c r="Y202" s="5">
        <f t="shared" si="66"/>
        <v>0</v>
      </c>
      <c r="Z202" s="5">
        <f t="shared" si="66"/>
        <v>0</v>
      </c>
      <c r="AA202" s="5">
        <f t="shared" si="66"/>
        <v>0</v>
      </c>
      <c r="AB202" s="5">
        <f t="shared" si="66"/>
        <v>0</v>
      </c>
      <c r="AC202" s="116"/>
      <c r="AD202" s="116"/>
    </row>
    <row r="203" spans="1:30" s="5" customFormat="1" ht="15" hidden="1" customHeight="1">
      <c r="A203" s="432" t="s">
        <v>179</v>
      </c>
      <c r="B203" s="406">
        <f>[1]BYDEPT!AF203</f>
        <v>0</v>
      </c>
      <c r="C203" s="97">
        <f>[1]BYDEPT!AG203</f>
        <v>0</v>
      </c>
      <c r="D203" s="97">
        <f>[1]BYDEPT!AH203</f>
        <v>0</v>
      </c>
      <c r="E203" s="97">
        <f>[1]BYDEPT!AI203</f>
        <v>0</v>
      </c>
      <c r="F203" s="136">
        <f t="shared" si="74"/>
        <v>0</v>
      </c>
      <c r="G203" s="406">
        <f>[1]BYDEPT!AZ203</f>
        <v>0</v>
      </c>
      <c r="H203" s="97">
        <f>[1]BYDEPT!BA203</f>
        <v>0</v>
      </c>
      <c r="I203" s="97">
        <f>[1]BYDEPT!BB203</f>
        <v>0</v>
      </c>
      <c r="J203" s="97">
        <f>[1]BYDEPT!BC203</f>
        <v>0</v>
      </c>
      <c r="K203" s="136">
        <f t="shared" si="75"/>
        <v>0</v>
      </c>
      <c r="L203" s="408">
        <f t="shared" si="76"/>
        <v>0</v>
      </c>
      <c r="M203" s="97">
        <f t="shared" si="76"/>
        <v>0</v>
      </c>
      <c r="N203" s="97">
        <f t="shared" si="76"/>
        <v>0</v>
      </c>
      <c r="O203" s="97">
        <f t="shared" si="76"/>
        <v>0</v>
      </c>
      <c r="P203" s="191">
        <f t="shared" si="77"/>
        <v>0</v>
      </c>
      <c r="Q203" s="116"/>
      <c r="R203" s="61"/>
      <c r="S203" s="61"/>
      <c r="W203" s="116"/>
      <c r="X203" s="5">
        <f t="shared" si="66"/>
        <v>0</v>
      </c>
      <c r="Y203" s="5">
        <f t="shared" si="66"/>
        <v>0</v>
      </c>
      <c r="Z203" s="5">
        <f t="shared" si="66"/>
        <v>0</v>
      </c>
      <c r="AA203" s="5">
        <f t="shared" si="66"/>
        <v>0</v>
      </c>
      <c r="AB203" s="5">
        <f t="shared" si="66"/>
        <v>0</v>
      </c>
      <c r="AC203" s="116"/>
      <c r="AD203" s="116"/>
    </row>
    <row r="204" spans="1:30" s="5" customFormat="1" ht="15" hidden="1" customHeight="1">
      <c r="A204" s="432" t="s">
        <v>180</v>
      </c>
      <c r="B204" s="406">
        <f>[1]BYDEPT!AF204</f>
        <v>0</v>
      </c>
      <c r="C204" s="97">
        <f>[1]BYDEPT!AG204</f>
        <v>0</v>
      </c>
      <c r="D204" s="97">
        <f>[1]BYDEPT!AH204</f>
        <v>0</v>
      </c>
      <c r="E204" s="97">
        <f>[1]BYDEPT!AI204</f>
        <v>0</v>
      </c>
      <c r="F204" s="136">
        <f t="shared" si="74"/>
        <v>0</v>
      </c>
      <c r="G204" s="406">
        <f>[1]BYDEPT!AZ204</f>
        <v>0</v>
      </c>
      <c r="H204" s="97">
        <f>[1]BYDEPT!BA204</f>
        <v>0</v>
      </c>
      <c r="I204" s="97">
        <f>[1]BYDEPT!BB204</f>
        <v>0</v>
      </c>
      <c r="J204" s="97">
        <f>[1]BYDEPT!BC204</f>
        <v>0</v>
      </c>
      <c r="K204" s="136">
        <f t="shared" si="75"/>
        <v>0</v>
      </c>
      <c r="L204" s="408">
        <f t="shared" si="76"/>
        <v>0</v>
      </c>
      <c r="M204" s="71">
        <f t="shared" si="76"/>
        <v>0</v>
      </c>
      <c r="N204" s="71">
        <f t="shared" si="76"/>
        <v>0</v>
      </c>
      <c r="O204" s="71">
        <f t="shared" si="76"/>
        <v>0</v>
      </c>
      <c r="P204" s="191">
        <f t="shared" si="77"/>
        <v>0</v>
      </c>
      <c r="Q204" s="116"/>
      <c r="R204" s="61"/>
      <c r="S204" s="61"/>
      <c r="W204" s="116"/>
      <c r="X204" s="5">
        <f t="shared" si="66"/>
        <v>0</v>
      </c>
      <c r="Y204" s="5">
        <f t="shared" si="66"/>
        <v>0</v>
      </c>
      <c r="Z204" s="5">
        <f t="shared" si="66"/>
        <v>0</v>
      </c>
      <c r="AA204" s="5">
        <f t="shared" si="66"/>
        <v>0</v>
      </c>
      <c r="AB204" s="5">
        <f t="shared" si="66"/>
        <v>0</v>
      </c>
      <c r="AC204" s="116"/>
      <c r="AD204" s="116"/>
    </row>
    <row r="205" spans="1:30" s="5" customFormat="1" ht="15" hidden="1" customHeight="1">
      <c r="A205" s="432" t="s">
        <v>181</v>
      </c>
      <c r="B205" s="406">
        <f>[1]BYDEPT!AF205</f>
        <v>0</v>
      </c>
      <c r="C205" s="97">
        <f>[1]BYDEPT!AG205</f>
        <v>0</v>
      </c>
      <c r="D205" s="97">
        <f>[1]BYDEPT!AH205</f>
        <v>0</v>
      </c>
      <c r="E205" s="97">
        <f>[1]BYDEPT!AI205</f>
        <v>0</v>
      </c>
      <c r="F205" s="136">
        <f t="shared" si="74"/>
        <v>0</v>
      </c>
      <c r="G205" s="406">
        <f>[1]BYDEPT!AZ205</f>
        <v>0</v>
      </c>
      <c r="H205" s="97">
        <f>[1]BYDEPT!BA205</f>
        <v>0</v>
      </c>
      <c r="I205" s="97">
        <f>[1]BYDEPT!BB205</f>
        <v>0</v>
      </c>
      <c r="J205" s="97">
        <f>[1]BYDEPT!BC205</f>
        <v>0</v>
      </c>
      <c r="K205" s="136">
        <f t="shared" si="75"/>
        <v>0</v>
      </c>
      <c r="L205" s="408">
        <f t="shared" si="76"/>
        <v>0</v>
      </c>
      <c r="M205" s="97">
        <f t="shared" si="76"/>
        <v>0</v>
      </c>
      <c r="N205" s="97">
        <f t="shared" si="76"/>
        <v>0</v>
      </c>
      <c r="O205" s="97">
        <f t="shared" si="76"/>
        <v>0</v>
      </c>
      <c r="P205" s="191">
        <f t="shared" si="77"/>
        <v>0</v>
      </c>
      <c r="Q205" s="116"/>
      <c r="R205" s="61"/>
      <c r="S205" s="61"/>
      <c r="W205" s="116"/>
      <c r="X205" s="5">
        <f t="shared" si="66"/>
        <v>0</v>
      </c>
      <c r="Y205" s="5">
        <f t="shared" si="66"/>
        <v>0</v>
      </c>
      <c r="Z205" s="5">
        <f t="shared" si="66"/>
        <v>0</v>
      </c>
      <c r="AA205" s="5">
        <f t="shared" si="66"/>
        <v>0</v>
      </c>
      <c r="AB205" s="5">
        <f t="shared" si="66"/>
        <v>0</v>
      </c>
      <c r="AC205" s="116"/>
      <c r="AD205" s="116"/>
    </row>
    <row r="206" spans="1:30" s="5" customFormat="1" ht="15" hidden="1" customHeight="1">
      <c r="A206" s="432" t="s">
        <v>182</v>
      </c>
      <c r="B206" s="406">
        <f>[1]BYDEPT!AF206</f>
        <v>0</v>
      </c>
      <c r="C206" s="97">
        <f>[1]BYDEPT!AG206</f>
        <v>0</v>
      </c>
      <c r="D206" s="97">
        <f>[1]BYDEPT!AH206</f>
        <v>0</v>
      </c>
      <c r="E206" s="97">
        <f>[1]BYDEPT!AI206</f>
        <v>0</v>
      </c>
      <c r="F206" s="136">
        <f t="shared" si="74"/>
        <v>0</v>
      </c>
      <c r="G206" s="406">
        <f>[1]BYDEPT!AZ206</f>
        <v>0</v>
      </c>
      <c r="H206" s="97">
        <f>[1]BYDEPT!BA206</f>
        <v>0</v>
      </c>
      <c r="I206" s="97">
        <f>[1]BYDEPT!BB206</f>
        <v>0</v>
      </c>
      <c r="J206" s="97">
        <f>[1]BYDEPT!BC206</f>
        <v>0</v>
      </c>
      <c r="K206" s="136">
        <f t="shared" si="75"/>
        <v>0</v>
      </c>
      <c r="L206" s="408">
        <f t="shared" si="76"/>
        <v>0</v>
      </c>
      <c r="M206" s="97">
        <f t="shared" si="76"/>
        <v>0</v>
      </c>
      <c r="N206" s="97">
        <f t="shared" si="76"/>
        <v>0</v>
      </c>
      <c r="O206" s="97">
        <f t="shared" si="76"/>
        <v>0</v>
      </c>
      <c r="P206" s="191">
        <f t="shared" si="77"/>
        <v>0</v>
      </c>
      <c r="Q206" s="116"/>
      <c r="R206" s="61"/>
      <c r="S206" s="61"/>
      <c r="W206" s="116"/>
      <c r="X206" s="5">
        <f t="shared" si="66"/>
        <v>0</v>
      </c>
      <c r="Y206" s="5">
        <f t="shared" si="66"/>
        <v>0</v>
      </c>
      <c r="Z206" s="5">
        <f t="shared" si="66"/>
        <v>0</v>
      </c>
      <c r="AA206" s="5">
        <f t="shared" si="66"/>
        <v>0</v>
      </c>
      <c r="AB206" s="5">
        <f t="shared" si="66"/>
        <v>0</v>
      </c>
      <c r="AC206" s="116"/>
      <c r="AD206" s="116"/>
    </row>
    <row r="207" spans="1:30" s="5" customFormat="1" ht="15" hidden="1" customHeight="1">
      <c r="A207" s="432" t="s">
        <v>183</v>
      </c>
      <c r="B207" s="406">
        <f>[1]BYDEPT!AF207</f>
        <v>0</v>
      </c>
      <c r="C207" s="97">
        <f>[1]BYDEPT!AG207</f>
        <v>0</v>
      </c>
      <c r="D207" s="97">
        <f>[1]BYDEPT!AH207</f>
        <v>0</v>
      </c>
      <c r="E207" s="97">
        <f>[1]BYDEPT!AI207</f>
        <v>0</v>
      </c>
      <c r="F207" s="136">
        <f t="shared" si="74"/>
        <v>0</v>
      </c>
      <c r="G207" s="406">
        <f>[1]BYDEPT!AZ207</f>
        <v>0</v>
      </c>
      <c r="H207" s="97">
        <f>[1]BYDEPT!BA207</f>
        <v>0</v>
      </c>
      <c r="I207" s="97">
        <f>[1]BYDEPT!BB207</f>
        <v>0</v>
      </c>
      <c r="J207" s="97">
        <f>[1]BYDEPT!BC207</f>
        <v>0</v>
      </c>
      <c r="K207" s="136">
        <f t="shared" si="75"/>
        <v>0</v>
      </c>
      <c r="L207" s="408">
        <f t="shared" si="76"/>
        <v>0</v>
      </c>
      <c r="M207" s="97">
        <f t="shared" si="76"/>
        <v>0</v>
      </c>
      <c r="N207" s="97">
        <f t="shared" si="76"/>
        <v>0</v>
      </c>
      <c r="O207" s="97">
        <f t="shared" si="76"/>
        <v>0</v>
      </c>
      <c r="P207" s="191">
        <f t="shared" si="77"/>
        <v>0</v>
      </c>
      <c r="Q207" s="116"/>
      <c r="R207" s="61"/>
      <c r="S207" s="61"/>
      <c r="W207" s="116"/>
      <c r="X207" s="5">
        <f t="shared" si="66"/>
        <v>0</v>
      </c>
      <c r="Y207" s="5">
        <f t="shared" si="66"/>
        <v>0</v>
      </c>
      <c r="Z207" s="5">
        <f t="shared" si="66"/>
        <v>0</v>
      </c>
      <c r="AA207" s="5">
        <f t="shared" si="66"/>
        <v>0</v>
      </c>
      <c r="AB207" s="5">
        <f t="shared" si="66"/>
        <v>0</v>
      </c>
      <c r="AC207" s="116"/>
      <c r="AD207" s="116"/>
    </row>
    <row r="208" spans="1:30" s="5" customFormat="1" ht="15" hidden="1" customHeight="1">
      <c r="A208" s="432" t="s">
        <v>184</v>
      </c>
      <c r="B208" s="406">
        <f>[1]BYDEPT!AF208</f>
        <v>0</v>
      </c>
      <c r="C208" s="97">
        <f>[1]BYDEPT!AG208</f>
        <v>0</v>
      </c>
      <c r="D208" s="97">
        <f>[1]BYDEPT!AH208</f>
        <v>0</v>
      </c>
      <c r="E208" s="97">
        <f>[1]BYDEPT!AI208</f>
        <v>0</v>
      </c>
      <c r="F208" s="136">
        <f t="shared" si="74"/>
        <v>0</v>
      </c>
      <c r="G208" s="406">
        <f>[1]BYDEPT!AZ208</f>
        <v>0</v>
      </c>
      <c r="H208" s="97">
        <f>[1]BYDEPT!BA208</f>
        <v>0</v>
      </c>
      <c r="I208" s="97">
        <f>[1]BYDEPT!BB208</f>
        <v>0</v>
      </c>
      <c r="J208" s="97">
        <f>[1]BYDEPT!BC208</f>
        <v>0</v>
      </c>
      <c r="K208" s="136">
        <f t="shared" si="75"/>
        <v>0</v>
      </c>
      <c r="L208" s="408">
        <f t="shared" si="76"/>
        <v>0</v>
      </c>
      <c r="M208" s="97">
        <f t="shared" si="76"/>
        <v>0</v>
      </c>
      <c r="N208" s="97">
        <f t="shared" si="76"/>
        <v>0</v>
      </c>
      <c r="O208" s="97">
        <f t="shared" si="76"/>
        <v>0</v>
      </c>
      <c r="P208" s="191">
        <f t="shared" si="77"/>
        <v>0</v>
      </c>
      <c r="Q208" s="116"/>
      <c r="R208" s="61"/>
      <c r="S208" s="61"/>
      <c r="W208" s="116"/>
      <c r="X208" s="5">
        <f t="shared" si="66"/>
        <v>0</v>
      </c>
      <c r="Y208" s="5">
        <f t="shared" si="66"/>
        <v>0</v>
      </c>
      <c r="Z208" s="5">
        <f t="shared" si="66"/>
        <v>0</v>
      </c>
      <c r="AA208" s="5">
        <f t="shared" si="66"/>
        <v>0</v>
      </c>
      <c r="AB208" s="5">
        <f t="shared" si="66"/>
        <v>0</v>
      </c>
      <c r="AC208" s="116"/>
      <c r="AD208" s="116"/>
    </row>
    <row r="209" spans="1:30" s="5" customFormat="1" ht="15" hidden="1" customHeight="1">
      <c r="A209" s="432" t="s">
        <v>185</v>
      </c>
      <c r="B209" s="406">
        <f>[1]BYDEPT!AF209</f>
        <v>0</v>
      </c>
      <c r="C209" s="97">
        <f>[1]BYDEPT!AG209</f>
        <v>0</v>
      </c>
      <c r="D209" s="97">
        <f>[1]BYDEPT!AH209</f>
        <v>0</v>
      </c>
      <c r="E209" s="97">
        <f>[1]BYDEPT!AI209</f>
        <v>0</v>
      </c>
      <c r="F209" s="136">
        <f t="shared" si="74"/>
        <v>0</v>
      </c>
      <c r="G209" s="406">
        <f>[1]BYDEPT!AZ209</f>
        <v>0</v>
      </c>
      <c r="H209" s="97">
        <f>[1]BYDEPT!BA209</f>
        <v>0</v>
      </c>
      <c r="I209" s="97">
        <f>[1]BYDEPT!BB209</f>
        <v>0</v>
      </c>
      <c r="J209" s="97">
        <f>[1]BYDEPT!BC209</f>
        <v>0</v>
      </c>
      <c r="K209" s="136">
        <f t="shared" si="75"/>
        <v>0</v>
      </c>
      <c r="L209" s="408">
        <f t="shared" si="76"/>
        <v>0</v>
      </c>
      <c r="M209" s="97">
        <f t="shared" si="76"/>
        <v>0</v>
      </c>
      <c r="N209" s="97">
        <f t="shared" si="76"/>
        <v>0</v>
      </c>
      <c r="O209" s="97">
        <f t="shared" si="76"/>
        <v>0</v>
      </c>
      <c r="P209" s="191">
        <f t="shared" si="77"/>
        <v>0</v>
      </c>
      <c r="Q209" s="116"/>
      <c r="R209" s="61"/>
      <c r="S209" s="61"/>
      <c r="W209" s="116"/>
      <c r="X209" s="5">
        <f t="shared" si="66"/>
        <v>0</v>
      </c>
      <c r="Y209" s="5">
        <f t="shared" si="66"/>
        <v>0</v>
      </c>
      <c r="Z209" s="5">
        <f t="shared" si="66"/>
        <v>0</v>
      </c>
      <c r="AA209" s="5">
        <f t="shared" si="66"/>
        <v>0</v>
      </c>
      <c r="AB209" s="5">
        <f t="shared" si="66"/>
        <v>0</v>
      </c>
      <c r="AC209" s="116"/>
      <c r="AD209" s="116"/>
    </row>
    <row r="210" spans="1:30" s="5" customFormat="1" ht="15" hidden="1" customHeight="1">
      <c r="A210" s="432" t="s">
        <v>186</v>
      </c>
      <c r="B210" s="406">
        <f>[1]BYDEPT!AF210</f>
        <v>0</v>
      </c>
      <c r="C210" s="97">
        <f>[1]BYDEPT!AG210</f>
        <v>0</v>
      </c>
      <c r="D210" s="97">
        <f>[1]BYDEPT!AH210</f>
        <v>0</v>
      </c>
      <c r="E210" s="97">
        <f>[1]BYDEPT!AI210</f>
        <v>0</v>
      </c>
      <c r="F210" s="136">
        <f t="shared" si="74"/>
        <v>0</v>
      </c>
      <c r="G210" s="406">
        <f>[1]BYDEPT!AZ210</f>
        <v>0</v>
      </c>
      <c r="H210" s="97">
        <f>[1]BYDEPT!BA210</f>
        <v>0</v>
      </c>
      <c r="I210" s="97">
        <f>[1]BYDEPT!BB210</f>
        <v>0</v>
      </c>
      <c r="J210" s="97">
        <f>[1]BYDEPT!BC210</f>
        <v>0</v>
      </c>
      <c r="K210" s="136">
        <f t="shared" si="75"/>
        <v>0</v>
      </c>
      <c r="L210" s="408">
        <f t="shared" si="76"/>
        <v>0</v>
      </c>
      <c r="M210" s="97">
        <f t="shared" si="76"/>
        <v>0</v>
      </c>
      <c r="N210" s="97">
        <f t="shared" si="76"/>
        <v>0</v>
      </c>
      <c r="O210" s="97">
        <f t="shared" si="76"/>
        <v>0</v>
      </c>
      <c r="P210" s="191">
        <f t="shared" si="77"/>
        <v>0</v>
      </c>
      <c r="Q210" s="116"/>
      <c r="R210" s="61"/>
      <c r="S210" s="61"/>
      <c r="W210" s="116"/>
      <c r="X210" s="5">
        <f t="shared" si="66"/>
        <v>0</v>
      </c>
      <c r="Y210" s="5">
        <f t="shared" si="66"/>
        <v>0</v>
      </c>
      <c r="Z210" s="5">
        <f t="shared" si="66"/>
        <v>0</v>
      </c>
      <c r="AA210" s="5">
        <f t="shared" si="66"/>
        <v>0</v>
      </c>
      <c r="AB210" s="5">
        <f t="shared" si="66"/>
        <v>0</v>
      </c>
      <c r="AC210" s="116"/>
      <c r="AD210" s="116"/>
    </row>
    <row r="211" spans="1:30" s="5" customFormat="1" ht="15" hidden="1" customHeight="1">
      <c r="A211" s="432" t="s">
        <v>187</v>
      </c>
      <c r="B211" s="406">
        <f>[1]BYDEPT!AF211</f>
        <v>0</v>
      </c>
      <c r="C211" s="97">
        <f>[1]BYDEPT!AG211</f>
        <v>0</v>
      </c>
      <c r="D211" s="97">
        <f>[1]BYDEPT!AH211</f>
        <v>0</v>
      </c>
      <c r="E211" s="97">
        <f>[1]BYDEPT!AI211</f>
        <v>0</v>
      </c>
      <c r="F211" s="136">
        <f t="shared" si="74"/>
        <v>0</v>
      </c>
      <c r="G211" s="406">
        <f>[1]BYDEPT!AZ211</f>
        <v>0</v>
      </c>
      <c r="H211" s="97">
        <f>[1]BYDEPT!BA211</f>
        <v>0</v>
      </c>
      <c r="I211" s="97">
        <f>[1]BYDEPT!BB211</f>
        <v>0</v>
      </c>
      <c r="J211" s="97">
        <f>[1]BYDEPT!BC211</f>
        <v>0</v>
      </c>
      <c r="K211" s="136">
        <f t="shared" si="75"/>
        <v>0</v>
      </c>
      <c r="L211" s="408">
        <f t="shared" si="76"/>
        <v>0</v>
      </c>
      <c r="M211" s="97">
        <f t="shared" si="76"/>
        <v>0</v>
      </c>
      <c r="N211" s="97">
        <f t="shared" si="76"/>
        <v>0</v>
      </c>
      <c r="O211" s="97">
        <f t="shared" si="76"/>
        <v>0</v>
      </c>
      <c r="P211" s="191">
        <f t="shared" si="77"/>
        <v>0</v>
      </c>
      <c r="Q211" s="116"/>
      <c r="R211" s="61"/>
      <c r="S211" s="61"/>
      <c r="W211" s="116"/>
      <c r="X211" s="5">
        <f t="shared" si="66"/>
        <v>0</v>
      </c>
      <c r="Y211" s="5">
        <f t="shared" si="66"/>
        <v>0</v>
      </c>
      <c r="Z211" s="5">
        <f t="shared" si="66"/>
        <v>0</v>
      </c>
      <c r="AA211" s="5">
        <f t="shared" si="66"/>
        <v>0</v>
      </c>
      <c r="AB211" s="5">
        <f t="shared" si="66"/>
        <v>0</v>
      </c>
      <c r="AC211" s="116"/>
      <c r="AD211" s="116"/>
    </row>
    <row r="212" spans="1:30" s="5" customFormat="1" ht="15" hidden="1" customHeight="1">
      <c r="A212" s="432" t="s">
        <v>363</v>
      </c>
      <c r="B212" s="406">
        <f>SUM(B213:B214)</f>
        <v>0</v>
      </c>
      <c r="C212" s="97">
        <f t="shared" ref="C212:P212" si="78">SUM(C213:C214)</f>
        <v>0</v>
      </c>
      <c r="D212" s="97">
        <f t="shared" si="78"/>
        <v>0</v>
      </c>
      <c r="E212" s="97">
        <f t="shared" si="78"/>
        <v>0</v>
      </c>
      <c r="F212" s="136">
        <f t="shared" si="78"/>
        <v>0</v>
      </c>
      <c r="G212" s="406">
        <f t="shared" si="78"/>
        <v>0</v>
      </c>
      <c r="H212" s="97">
        <f t="shared" si="78"/>
        <v>0</v>
      </c>
      <c r="I212" s="97">
        <f t="shared" si="78"/>
        <v>0</v>
      </c>
      <c r="J212" s="97">
        <f t="shared" si="78"/>
        <v>0</v>
      </c>
      <c r="K212" s="136">
        <f t="shared" si="78"/>
        <v>0</v>
      </c>
      <c r="L212" s="408">
        <f t="shared" si="78"/>
        <v>0</v>
      </c>
      <c r="M212" s="97">
        <f t="shared" si="78"/>
        <v>0</v>
      </c>
      <c r="N212" s="97">
        <f t="shared" si="78"/>
        <v>0</v>
      </c>
      <c r="O212" s="97">
        <f t="shared" si="78"/>
        <v>0</v>
      </c>
      <c r="P212" s="191">
        <f t="shared" si="78"/>
        <v>0</v>
      </c>
      <c r="Q212" s="116"/>
      <c r="R212" s="61"/>
      <c r="S212" s="61"/>
      <c r="W212" s="116"/>
      <c r="X212" s="5">
        <f t="shared" ref="X212:AB243" si="79">G212-R212</f>
        <v>0</v>
      </c>
      <c r="Y212" s="5">
        <f t="shared" si="79"/>
        <v>0</v>
      </c>
      <c r="Z212" s="5">
        <f t="shared" si="79"/>
        <v>0</v>
      </c>
      <c r="AA212" s="5">
        <f t="shared" si="79"/>
        <v>0</v>
      </c>
      <c r="AB212" s="5">
        <f t="shared" si="79"/>
        <v>0</v>
      </c>
      <c r="AC212" s="116"/>
      <c r="AD212" s="116"/>
    </row>
    <row r="213" spans="1:30" s="5" customFormat="1" ht="15" hidden="1" customHeight="1">
      <c r="A213" s="432" t="s">
        <v>132</v>
      </c>
      <c r="B213" s="406">
        <f>[1]BYDEPT!AF213</f>
        <v>0</v>
      </c>
      <c r="C213" s="97">
        <f>[1]BYDEPT!AG213</f>
        <v>0</v>
      </c>
      <c r="D213" s="97">
        <f>[1]BYDEPT!AH213</f>
        <v>0</v>
      </c>
      <c r="E213" s="97">
        <f>[1]BYDEPT!AI213</f>
        <v>0</v>
      </c>
      <c r="F213" s="136">
        <f>SUM(B213:E213)</f>
        <v>0</v>
      </c>
      <c r="G213" s="406">
        <f>[1]BYDEPT!AZ213</f>
        <v>0</v>
      </c>
      <c r="H213" s="97">
        <f>[1]BYDEPT!BA213</f>
        <v>0</v>
      </c>
      <c r="I213" s="97">
        <f>[1]BYDEPT!BB213</f>
        <v>0</v>
      </c>
      <c r="J213" s="97">
        <f>[1]BYDEPT!BC213</f>
        <v>0</v>
      </c>
      <c r="K213" s="136">
        <f>SUM(G213:J213)</f>
        <v>0</v>
      </c>
      <c r="L213" s="408">
        <f t="shared" ref="L213:O214" si="80">B213-G213</f>
        <v>0</v>
      </c>
      <c r="M213" s="97">
        <f t="shared" si="80"/>
        <v>0</v>
      </c>
      <c r="N213" s="97">
        <f t="shared" si="80"/>
        <v>0</v>
      </c>
      <c r="O213" s="97">
        <f t="shared" si="80"/>
        <v>0</v>
      </c>
      <c r="P213" s="191">
        <f>SUM(L213:O213)</f>
        <v>0</v>
      </c>
      <c r="Q213" s="116"/>
      <c r="R213" s="61"/>
      <c r="S213" s="61"/>
      <c r="W213" s="116"/>
      <c r="X213" s="5">
        <f t="shared" si="79"/>
        <v>0</v>
      </c>
      <c r="Y213" s="5">
        <f t="shared" si="79"/>
        <v>0</v>
      </c>
      <c r="Z213" s="5">
        <f t="shared" si="79"/>
        <v>0</v>
      </c>
      <c r="AA213" s="5">
        <f t="shared" si="79"/>
        <v>0</v>
      </c>
      <c r="AB213" s="5">
        <f t="shared" si="79"/>
        <v>0</v>
      </c>
      <c r="AC213" s="116"/>
      <c r="AD213" s="116"/>
    </row>
    <row r="214" spans="1:30" s="5" customFormat="1" ht="15" hidden="1" customHeight="1">
      <c r="A214" s="432" t="s">
        <v>133</v>
      </c>
      <c r="B214" s="406">
        <f>[1]BYDEPT!AF214</f>
        <v>0</v>
      </c>
      <c r="C214" s="97">
        <f>[1]BYDEPT!AG214</f>
        <v>0</v>
      </c>
      <c r="D214" s="97">
        <f>[1]BYDEPT!AH214</f>
        <v>0</v>
      </c>
      <c r="E214" s="97">
        <f>[1]BYDEPT!AI214</f>
        <v>0</v>
      </c>
      <c r="F214" s="136">
        <f>SUM(B214:E214)</f>
        <v>0</v>
      </c>
      <c r="G214" s="406">
        <f>[1]BYDEPT!AZ214</f>
        <v>0</v>
      </c>
      <c r="H214" s="97">
        <f>[1]BYDEPT!BA214</f>
        <v>0</v>
      </c>
      <c r="I214" s="97">
        <f>[1]BYDEPT!BB214</f>
        <v>0</v>
      </c>
      <c r="J214" s="97">
        <f>[1]BYDEPT!BC214</f>
        <v>0</v>
      </c>
      <c r="K214" s="136">
        <f>SUM(G214:J214)</f>
        <v>0</v>
      </c>
      <c r="L214" s="408">
        <f t="shared" si="80"/>
        <v>0</v>
      </c>
      <c r="M214" s="97">
        <f t="shared" si="80"/>
        <v>0</v>
      </c>
      <c r="N214" s="97">
        <f t="shared" si="80"/>
        <v>0</v>
      </c>
      <c r="O214" s="97">
        <f t="shared" si="80"/>
        <v>0</v>
      </c>
      <c r="P214" s="191">
        <f>SUM(L214:O214)</f>
        <v>0</v>
      </c>
      <c r="Q214" s="116"/>
      <c r="R214" s="61"/>
      <c r="S214" s="61"/>
      <c r="W214" s="116"/>
      <c r="X214" s="5">
        <f t="shared" si="79"/>
        <v>0</v>
      </c>
      <c r="Y214" s="5">
        <f t="shared" si="79"/>
        <v>0</v>
      </c>
      <c r="Z214" s="5">
        <f t="shared" si="79"/>
        <v>0</v>
      </c>
      <c r="AA214" s="5">
        <f t="shared" si="79"/>
        <v>0</v>
      </c>
      <c r="AB214" s="5">
        <f t="shared" si="79"/>
        <v>0</v>
      </c>
      <c r="AC214" s="116"/>
      <c r="AD214" s="116"/>
    </row>
    <row r="215" spans="1:30" s="5" customFormat="1" ht="15" hidden="1" customHeight="1">
      <c r="A215" s="162"/>
      <c r="B215" s="406"/>
      <c r="C215" s="97"/>
      <c r="D215" s="97"/>
      <c r="E215" s="97"/>
      <c r="F215" s="136"/>
      <c r="G215" s="406"/>
      <c r="H215" s="97"/>
      <c r="I215" s="97"/>
      <c r="J215" s="97"/>
      <c r="K215" s="136"/>
      <c r="L215" s="408"/>
      <c r="M215" s="97"/>
      <c r="N215" s="97"/>
      <c r="O215" s="97"/>
      <c r="P215" s="191"/>
      <c r="Q215" s="116"/>
      <c r="R215" s="61"/>
      <c r="S215" s="61"/>
      <c r="W215" s="116"/>
      <c r="X215" s="5">
        <f t="shared" si="79"/>
        <v>0</v>
      </c>
      <c r="Y215" s="5">
        <f t="shared" si="79"/>
        <v>0</v>
      </c>
      <c r="Z215" s="5">
        <f t="shared" si="79"/>
        <v>0</v>
      </c>
      <c r="AA215" s="5">
        <f t="shared" si="79"/>
        <v>0</v>
      </c>
      <c r="AB215" s="5">
        <f t="shared" si="79"/>
        <v>0</v>
      </c>
      <c r="AC215" s="116"/>
      <c r="AD215" s="116"/>
    </row>
    <row r="216" spans="1:30" s="5" customFormat="1" ht="15" hidden="1" customHeight="1">
      <c r="A216" s="200" t="s">
        <v>364</v>
      </c>
      <c r="B216" s="201">
        <f t="shared" ref="B216:P216" si="81">B217+B218+SUM(B225:B228)</f>
        <v>0</v>
      </c>
      <c r="C216" s="412">
        <f t="shared" si="81"/>
        <v>0</v>
      </c>
      <c r="D216" s="412">
        <f t="shared" si="81"/>
        <v>0</v>
      </c>
      <c r="E216" s="412">
        <f t="shared" si="81"/>
        <v>0</v>
      </c>
      <c r="F216" s="150">
        <f t="shared" si="81"/>
        <v>0</v>
      </c>
      <c r="G216" s="201">
        <f t="shared" si="81"/>
        <v>0</v>
      </c>
      <c r="H216" s="412">
        <f t="shared" si="81"/>
        <v>0</v>
      </c>
      <c r="I216" s="412">
        <f t="shared" si="81"/>
        <v>0</v>
      </c>
      <c r="J216" s="412">
        <f t="shared" si="81"/>
        <v>0</v>
      </c>
      <c r="K216" s="150">
        <f t="shared" si="81"/>
        <v>0</v>
      </c>
      <c r="L216" s="413">
        <f t="shared" si="81"/>
        <v>0</v>
      </c>
      <c r="M216" s="412">
        <f t="shared" si="81"/>
        <v>0</v>
      </c>
      <c r="N216" s="412">
        <f t="shared" si="81"/>
        <v>0</v>
      </c>
      <c r="O216" s="412">
        <f t="shared" si="81"/>
        <v>0</v>
      </c>
      <c r="P216" s="149">
        <f t="shared" si="81"/>
        <v>0</v>
      </c>
      <c r="Q216" s="144"/>
      <c r="R216" s="61">
        <v>0</v>
      </c>
      <c r="S216" s="61">
        <v>17365437</v>
      </c>
      <c r="T216" s="5">
        <v>0</v>
      </c>
      <c r="U216" s="5">
        <v>3257644</v>
      </c>
      <c r="V216" s="5">
        <v>20623081</v>
      </c>
      <c r="W216" s="116"/>
      <c r="X216" s="139">
        <f t="shared" si="79"/>
        <v>0</v>
      </c>
      <c r="Y216" s="139">
        <f t="shared" si="79"/>
        <v>-17365437</v>
      </c>
      <c r="Z216" s="139">
        <f t="shared" si="79"/>
        <v>0</v>
      </c>
      <c r="AA216" s="139">
        <f t="shared" si="79"/>
        <v>-3257644</v>
      </c>
      <c r="AB216" s="139">
        <f t="shared" si="79"/>
        <v>-20623081</v>
      </c>
      <c r="AC216" s="116"/>
      <c r="AD216" s="116"/>
    </row>
    <row r="217" spans="1:30" s="5" customFormat="1" ht="15" hidden="1" customHeight="1">
      <c r="A217" s="199" t="s">
        <v>365</v>
      </c>
      <c r="B217" s="406">
        <f>[1]BYDEPT!AF217</f>
        <v>0</v>
      </c>
      <c r="C217" s="97">
        <f>[1]BYDEPT!AG217</f>
        <v>0</v>
      </c>
      <c r="D217" s="97">
        <f>[1]BYDEPT!AH217</f>
        <v>0</v>
      </c>
      <c r="E217" s="97">
        <f>[1]BYDEPT!AI217</f>
        <v>0</v>
      </c>
      <c r="F217" s="136">
        <f>SUM(B217:E217)</f>
        <v>0</v>
      </c>
      <c r="G217" s="406">
        <f>[1]BYDEPT!AZ217</f>
        <v>0</v>
      </c>
      <c r="H217" s="97">
        <f>[1]BYDEPT!BA217</f>
        <v>0</v>
      </c>
      <c r="I217" s="97">
        <f>[1]BYDEPT!BB217</f>
        <v>0</v>
      </c>
      <c r="J217" s="97">
        <f>[1]BYDEPT!BC217</f>
        <v>0</v>
      </c>
      <c r="K217" s="136">
        <f>SUM(G217:J217)</f>
        <v>0</v>
      </c>
      <c r="L217" s="408">
        <f>B217-G217</f>
        <v>0</v>
      </c>
      <c r="M217" s="97">
        <f>C217-H217</f>
        <v>0</v>
      </c>
      <c r="N217" s="97">
        <f>D217-I217</f>
        <v>0</v>
      </c>
      <c r="O217" s="97">
        <f>E217-J217</f>
        <v>0</v>
      </c>
      <c r="P217" s="191">
        <f>SUM(L217:O217)</f>
        <v>0</v>
      </c>
      <c r="Q217" s="116"/>
      <c r="R217" s="61"/>
      <c r="S217" s="61">
        <v>5131813</v>
      </c>
      <c r="T217" s="5">
        <v>0</v>
      </c>
      <c r="U217" s="5">
        <v>0</v>
      </c>
      <c r="V217" s="5">
        <v>5131813</v>
      </c>
      <c r="W217" s="116"/>
      <c r="X217" s="5">
        <f t="shared" si="79"/>
        <v>0</v>
      </c>
      <c r="Y217" s="5">
        <f t="shared" si="79"/>
        <v>-5131813</v>
      </c>
      <c r="Z217" s="5">
        <f t="shared" si="79"/>
        <v>0</v>
      </c>
      <c r="AA217" s="5">
        <f t="shared" si="79"/>
        <v>0</v>
      </c>
      <c r="AB217" s="5">
        <f t="shared" si="79"/>
        <v>-5131813</v>
      </c>
      <c r="AC217" s="116"/>
      <c r="AD217" s="116"/>
    </row>
    <row r="218" spans="1:30" s="5" customFormat="1" ht="15" hidden="1" customHeight="1">
      <c r="A218" s="199" t="s">
        <v>366</v>
      </c>
      <c r="B218" s="203">
        <f t="shared" ref="B218:P218" si="82">SUM(B219:B222)</f>
        <v>0</v>
      </c>
      <c r="C218" s="410">
        <f t="shared" si="82"/>
        <v>0</v>
      </c>
      <c r="D218" s="410">
        <f t="shared" si="82"/>
        <v>0</v>
      </c>
      <c r="E218" s="410">
        <f t="shared" si="82"/>
        <v>0</v>
      </c>
      <c r="F218" s="141">
        <f t="shared" si="82"/>
        <v>0</v>
      </c>
      <c r="G218" s="203">
        <f t="shared" si="82"/>
        <v>0</v>
      </c>
      <c r="H218" s="410">
        <f t="shared" si="82"/>
        <v>0</v>
      </c>
      <c r="I218" s="410">
        <f t="shared" si="82"/>
        <v>0</v>
      </c>
      <c r="J218" s="410">
        <f t="shared" si="82"/>
        <v>0</v>
      </c>
      <c r="K218" s="141">
        <f t="shared" si="82"/>
        <v>0</v>
      </c>
      <c r="L218" s="411">
        <f t="shared" si="82"/>
        <v>0</v>
      </c>
      <c r="M218" s="410">
        <f t="shared" si="82"/>
        <v>0</v>
      </c>
      <c r="N218" s="410">
        <f t="shared" si="82"/>
        <v>0</v>
      </c>
      <c r="O218" s="410">
        <f t="shared" si="82"/>
        <v>0</v>
      </c>
      <c r="P218" s="204">
        <f t="shared" si="82"/>
        <v>0</v>
      </c>
      <c r="Q218" s="116"/>
      <c r="R218" s="61">
        <v>0</v>
      </c>
      <c r="S218" s="61">
        <v>11010634</v>
      </c>
      <c r="T218" s="5">
        <v>0</v>
      </c>
      <c r="U218" s="5">
        <v>65250</v>
      </c>
      <c r="V218" s="5">
        <v>11075884</v>
      </c>
      <c r="W218" s="116"/>
      <c r="X218" s="5">
        <f t="shared" si="79"/>
        <v>0</v>
      </c>
      <c r="Y218" s="5">
        <f t="shared" si="79"/>
        <v>-11010634</v>
      </c>
      <c r="Z218" s="5">
        <f t="shared" si="79"/>
        <v>0</v>
      </c>
      <c r="AA218" s="5">
        <f t="shared" si="79"/>
        <v>-65250</v>
      </c>
      <c r="AB218" s="5">
        <f t="shared" si="79"/>
        <v>-11075884</v>
      </c>
      <c r="AC218" s="116"/>
      <c r="AD218" s="116"/>
    </row>
    <row r="219" spans="1:30" s="5" customFormat="1" ht="15" hidden="1" customHeight="1">
      <c r="A219" s="199" t="s">
        <v>140</v>
      </c>
      <c r="B219" s="406">
        <f>[1]BYDEPT!AF219</f>
        <v>0</v>
      </c>
      <c r="C219" s="97">
        <f>[1]BYDEPT!AG219</f>
        <v>0</v>
      </c>
      <c r="D219" s="97">
        <f>[1]BYDEPT!AH219</f>
        <v>0</v>
      </c>
      <c r="E219" s="97">
        <f>[1]BYDEPT!AI219</f>
        <v>0</v>
      </c>
      <c r="F219" s="136">
        <f>SUM(B219:E219)</f>
        <v>0</v>
      </c>
      <c r="G219" s="406">
        <f>[1]BYDEPT!AZ219</f>
        <v>0</v>
      </c>
      <c r="H219" s="97">
        <f>[1]BYDEPT!BA219</f>
        <v>0</v>
      </c>
      <c r="I219" s="97">
        <f>[1]BYDEPT!BB219</f>
        <v>0</v>
      </c>
      <c r="J219" s="97">
        <f>[1]BYDEPT!BC219</f>
        <v>0</v>
      </c>
      <c r="K219" s="136">
        <f>SUM(G219:J219)</f>
        <v>0</v>
      </c>
      <c r="L219" s="408">
        <f t="shared" ref="L219:O223" si="83">B219-G219</f>
        <v>0</v>
      </c>
      <c r="M219" s="97">
        <f t="shared" si="83"/>
        <v>0</v>
      </c>
      <c r="N219" s="97">
        <f t="shared" si="83"/>
        <v>0</v>
      </c>
      <c r="O219" s="97">
        <f t="shared" si="83"/>
        <v>0</v>
      </c>
      <c r="P219" s="191">
        <f>SUM(L219:O219)</f>
        <v>0</v>
      </c>
      <c r="Q219" s="116"/>
      <c r="R219" s="61"/>
      <c r="S219" s="61">
        <v>10738700</v>
      </c>
      <c r="T219" s="5">
        <v>0</v>
      </c>
      <c r="U219" s="5">
        <v>0</v>
      </c>
      <c r="V219" s="5">
        <v>10738700</v>
      </c>
      <c r="W219" s="116"/>
      <c r="X219" s="5">
        <f t="shared" si="79"/>
        <v>0</v>
      </c>
      <c r="Y219" s="5">
        <f t="shared" si="79"/>
        <v>-10738700</v>
      </c>
      <c r="Z219" s="5">
        <f t="shared" si="79"/>
        <v>0</v>
      </c>
      <c r="AA219" s="5">
        <f t="shared" si="79"/>
        <v>0</v>
      </c>
      <c r="AB219" s="5">
        <f t="shared" si="79"/>
        <v>-10738700</v>
      </c>
      <c r="AC219" s="116"/>
      <c r="AD219" s="116"/>
    </row>
    <row r="220" spans="1:30" s="5" customFormat="1" ht="15" hidden="1" customHeight="1">
      <c r="A220" s="199" t="s">
        <v>142</v>
      </c>
      <c r="B220" s="406">
        <f>[1]BYDEPT!AF220</f>
        <v>0</v>
      </c>
      <c r="C220" s="97">
        <f>[1]BYDEPT!AG220</f>
        <v>0</v>
      </c>
      <c r="D220" s="97">
        <f>[1]BYDEPT!AH220</f>
        <v>0</v>
      </c>
      <c r="E220" s="97">
        <f>[1]BYDEPT!AI220</f>
        <v>0</v>
      </c>
      <c r="F220" s="136">
        <f>SUM(B220:E220)</f>
        <v>0</v>
      </c>
      <c r="G220" s="406">
        <f>[1]BYDEPT!AZ220</f>
        <v>0</v>
      </c>
      <c r="H220" s="97">
        <f>[1]BYDEPT!BA220</f>
        <v>0</v>
      </c>
      <c r="I220" s="97">
        <f>[1]BYDEPT!BB220</f>
        <v>0</v>
      </c>
      <c r="J220" s="97">
        <f>[1]BYDEPT!BC220</f>
        <v>0</v>
      </c>
      <c r="K220" s="136">
        <f>SUM(G220:J220)</f>
        <v>0</v>
      </c>
      <c r="L220" s="408">
        <f t="shared" si="83"/>
        <v>0</v>
      </c>
      <c r="M220" s="97">
        <f t="shared" si="83"/>
        <v>0</v>
      </c>
      <c r="N220" s="97">
        <f t="shared" si="83"/>
        <v>0</v>
      </c>
      <c r="O220" s="97">
        <f t="shared" si="83"/>
        <v>0</v>
      </c>
      <c r="P220" s="191">
        <f>SUM(L220:O220)</f>
        <v>0</v>
      </c>
      <c r="Q220" s="116"/>
      <c r="R220" s="61"/>
      <c r="S220" s="61">
        <v>10738700</v>
      </c>
      <c r="T220" s="5">
        <v>0</v>
      </c>
      <c r="U220" s="5">
        <v>0</v>
      </c>
      <c r="V220" s="5">
        <v>10738700</v>
      </c>
      <c r="W220" s="116"/>
      <c r="X220" s="5">
        <f t="shared" si="79"/>
        <v>0</v>
      </c>
      <c r="Y220" s="5">
        <f t="shared" si="79"/>
        <v>-10738700</v>
      </c>
      <c r="Z220" s="5">
        <f t="shared" si="79"/>
        <v>0</v>
      </c>
      <c r="AA220" s="5">
        <f t="shared" si="79"/>
        <v>0</v>
      </c>
      <c r="AB220" s="5">
        <f t="shared" si="79"/>
        <v>-10738700</v>
      </c>
      <c r="AC220" s="116"/>
      <c r="AD220" s="116"/>
    </row>
    <row r="221" spans="1:30" s="5" customFormat="1" ht="15" hidden="1" customHeight="1">
      <c r="A221" s="206" t="s">
        <v>144</v>
      </c>
      <c r="B221" s="406">
        <f>[1]BYDEPT!AF221</f>
        <v>0</v>
      </c>
      <c r="C221" s="97">
        <f>[1]BYDEPT!AG221</f>
        <v>0</v>
      </c>
      <c r="D221" s="97">
        <f>[1]BYDEPT!AH221</f>
        <v>0</v>
      </c>
      <c r="E221" s="97">
        <f>[1]BYDEPT!AI221</f>
        <v>0</v>
      </c>
      <c r="F221" s="136">
        <f>SUM(B221:E221)</f>
        <v>0</v>
      </c>
      <c r="G221" s="406">
        <f>[1]BYDEPT!AZ221</f>
        <v>0</v>
      </c>
      <c r="H221" s="97">
        <f>[1]BYDEPT!BA221</f>
        <v>0</v>
      </c>
      <c r="I221" s="97">
        <f>[1]BYDEPT!BB221</f>
        <v>0</v>
      </c>
      <c r="J221" s="97">
        <f>[1]BYDEPT!BC221</f>
        <v>0</v>
      </c>
      <c r="K221" s="136">
        <f>SUM(G221:J221)</f>
        <v>0</v>
      </c>
      <c r="L221" s="408">
        <f t="shared" si="83"/>
        <v>0</v>
      </c>
      <c r="M221" s="97">
        <f t="shared" si="83"/>
        <v>0</v>
      </c>
      <c r="N221" s="97">
        <f t="shared" si="83"/>
        <v>0</v>
      </c>
      <c r="O221" s="97">
        <f t="shared" si="83"/>
        <v>0</v>
      </c>
      <c r="P221" s="191">
        <f>SUM(L221:O221)</f>
        <v>0</v>
      </c>
      <c r="Q221" s="116"/>
      <c r="R221" s="61"/>
      <c r="S221" s="61">
        <v>141000</v>
      </c>
      <c r="T221" s="5">
        <v>0</v>
      </c>
      <c r="U221" s="5">
        <v>65250</v>
      </c>
      <c r="V221" s="5">
        <v>206250</v>
      </c>
      <c r="W221" s="116"/>
      <c r="X221" s="5">
        <f t="shared" si="79"/>
        <v>0</v>
      </c>
      <c r="Y221" s="5">
        <f t="shared" si="79"/>
        <v>-141000</v>
      </c>
      <c r="Z221" s="5">
        <f t="shared" si="79"/>
        <v>0</v>
      </c>
      <c r="AA221" s="5">
        <f t="shared" si="79"/>
        <v>-65250</v>
      </c>
      <c r="AB221" s="5">
        <f t="shared" si="79"/>
        <v>-206250</v>
      </c>
      <c r="AC221" s="116"/>
      <c r="AD221" s="116"/>
    </row>
    <row r="222" spans="1:30" s="5" customFormat="1" ht="15" hidden="1" customHeight="1">
      <c r="A222" s="199" t="s">
        <v>146</v>
      </c>
      <c r="B222" s="406">
        <f>[1]BYDEPT!AF222</f>
        <v>0</v>
      </c>
      <c r="C222" s="97">
        <f>[1]BYDEPT!AG222</f>
        <v>0</v>
      </c>
      <c r="D222" s="97">
        <f>[1]BYDEPT!AH222</f>
        <v>0</v>
      </c>
      <c r="E222" s="97">
        <f>[1]BYDEPT!AI222</f>
        <v>0</v>
      </c>
      <c r="F222" s="136">
        <f>SUM(B222:E222)</f>
        <v>0</v>
      </c>
      <c r="G222" s="406">
        <f>[1]BYDEPT!AZ222</f>
        <v>0</v>
      </c>
      <c r="H222" s="97">
        <f>[1]BYDEPT!BA222</f>
        <v>0</v>
      </c>
      <c r="I222" s="97">
        <f>[1]BYDEPT!BB222</f>
        <v>0</v>
      </c>
      <c r="J222" s="97">
        <f>[1]BYDEPT!BC222</f>
        <v>0</v>
      </c>
      <c r="K222" s="136">
        <f>SUM(G222:J222)</f>
        <v>0</v>
      </c>
      <c r="L222" s="408">
        <f t="shared" si="83"/>
        <v>0</v>
      </c>
      <c r="M222" s="97">
        <f t="shared" si="83"/>
        <v>0</v>
      </c>
      <c r="N222" s="97">
        <f t="shared" si="83"/>
        <v>0</v>
      </c>
      <c r="O222" s="97">
        <f t="shared" si="83"/>
        <v>0</v>
      </c>
      <c r="P222" s="191">
        <f>SUM(L222:O222)</f>
        <v>0</v>
      </c>
      <c r="Q222" s="116"/>
      <c r="R222" s="61"/>
      <c r="S222" s="61">
        <v>0</v>
      </c>
      <c r="T222" s="5">
        <v>0</v>
      </c>
      <c r="U222" s="5">
        <v>0</v>
      </c>
      <c r="V222" s="5">
        <v>0</v>
      </c>
      <c r="W222" s="116"/>
      <c r="X222" s="5">
        <f t="shared" si="79"/>
        <v>0</v>
      </c>
      <c r="Y222" s="5">
        <f t="shared" si="79"/>
        <v>0</v>
      </c>
      <c r="Z222" s="5">
        <f t="shared" si="79"/>
        <v>0</v>
      </c>
      <c r="AA222" s="5">
        <f t="shared" si="79"/>
        <v>0</v>
      </c>
      <c r="AB222" s="5">
        <f t="shared" si="79"/>
        <v>0</v>
      </c>
      <c r="AC222" s="116"/>
      <c r="AD222" s="116"/>
    </row>
    <row r="223" spans="1:30" s="5" customFormat="1" ht="15" hidden="1" customHeight="1">
      <c r="A223" s="199" t="s">
        <v>148</v>
      </c>
      <c r="B223" s="406">
        <f>[1]BYDEPT!AF223</f>
        <v>0</v>
      </c>
      <c r="C223" s="97">
        <f>[1]BYDEPT!AG223</f>
        <v>0</v>
      </c>
      <c r="D223" s="97">
        <f>[1]BYDEPT!AH223</f>
        <v>0</v>
      </c>
      <c r="E223" s="97">
        <f>[1]BYDEPT!AI223</f>
        <v>0</v>
      </c>
      <c r="F223" s="136">
        <f>SUM(B223:E223)</f>
        <v>0</v>
      </c>
      <c r="G223" s="406">
        <f>[1]BYDEPT!AZ223</f>
        <v>0</v>
      </c>
      <c r="H223" s="97">
        <f>[1]BYDEPT!BA223</f>
        <v>0</v>
      </c>
      <c r="I223" s="97">
        <f>[1]BYDEPT!BB223</f>
        <v>0</v>
      </c>
      <c r="J223" s="97">
        <f>[1]BYDEPT!BC223</f>
        <v>0</v>
      </c>
      <c r="K223" s="136">
        <f>SUM(G223:J223)</f>
        <v>0</v>
      </c>
      <c r="L223" s="408">
        <f t="shared" si="83"/>
        <v>0</v>
      </c>
      <c r="M223" s="97">
        <f t="shared" si="83"/>
        <v>0</v>
      </c>
      <c r="N223" s="97">
        <f t="shared" si="83"/>
        <v>0</v>
      </c>
      <c r="O223" s="97">
        <f t="shared" si="83"/>
        <v>0</v>
      </c>
      <c r="P223" s="191">
        <f>SUM(L223:O223)</f>
        <v>0</v>
      </c>
      <c r="Q223" s="116"/>
      <c r="R223" s="61"/>
      <c r="S223" s="61">
        <v>130934</v>
      </c>
      <c r="T223" s="5">
        <v>0</v>
      </c>
      <c r="U223" s="5">
        <v>0</v>
      </c>
      <c r="V223" s="5">
        <v>130934</v>
      </c>
      <c r="W223" s="116"/>
      <c r="X223" s="5">
        <f t="shared" si="79"/>
        <v>0</v>
      </c>
      <c r="Y223" s="5">
        <f t="shared" si="79"/>
        <v>-130934</v>
      </c>
      <c r="Z223" s="5">
        <f t="shared" si="79"/>
        <v>0</v>
      </c>
      <c r="AA223" s="5">
        <f t="shared" si="79"/>
        <v>0</v>
      </c>
      <c r="AB223" s="5">
        <f t="shared" si="79"/>
        <v>-130934</v>
      </c>
      <c r="AC223" s="116"/>
      <c r="AD223" s="116"/>
    </row>
    <row r="224" spans="1:30" s="5" customFormat="1" ht="15" hidden="1" customHeight="1">
      <c r="A224" s="162"/>
      <c r="B224" s="20"/>
      <c r="C224" s="47"/>
      <c r="D224" s="47"/>
      <c r="E224" s="47"/>
      <c r="F224" s="136"/>
      <c r="G224" s="20"/>
      <c r="H224" s="47"/>
      <c r="I224" s="47"/>
      <c r="J224" s="47"/>
      <c r="K224" s="136"/>
      <c r="L224" s="408"/>
      <c r="M224" s="97"/>
      <c r="N224" s="97"/>
      <c r="O224" s="97"/>
      <c r="P224" s="191"/>
      <c r="Q224" s="116"/>
      <c r="R224" s="61"/>
      <c r="S224" s="61"/>
      <c r="W224" s="116"/>
      <c r="X224" s="5">
        <f t="shared" si="79"/>
        <v>0</v>
      </c>
      <c r="Y224" s="5">
        <f t="shared" si="79"/>
        <v>0</v>
      </c>
      <c r="Z224" s="5">
        <f t="shared" si="79"/>
        <v>0</v>
      </c>
      <c r="AA224" s="5">
        <f t="shared" si="79"/>
        <v>0</v>
      </c>
      <c r="AB224" s="5">
        <f t="shared" si="79"/>
        <v>0</v>
      </c>
      <c r="AC224" s="116"/>
      <c r="AD224" s="116"/>
    </row>
    <row r="225" spans="1:30" s="5" customFormat="1" ht="15" hidden="1" customHeight="1">
      <c r="A225" s="162" t="s">
        <v>150</v>
      </c>
      <c r="B225" s="406">
        <f>[1]BYDEPT!AF225</f>
        <v>0</v>
      </c>
      <c r="C225" s="97">
        <f>[1]BYDEPT!AG225</f>
        <v>0</v>
      </c>
      <c r="D225" s="97">
        <f>[1]BYDEPT!AH225</f>
        <v>0</v>
      </c>
      <c r="E225" s="97">
        <f>[1]BYDEPT!AI225</f>
        <v>0</v>
      </c>
      <c r="F225" s="136">
        <f>SUM(B225:E225)</f>
        <v>0</v>
      </c>
      <c r="G225" s="406">
        <f>[1]BYDEPT!AZ225</f>
        <v>0</v>
      </c>
      <c r="H225" s="97">
        <f>[1]BYDEPT!BA225</f>
        <v>0</v>
      </c>
      <c r="I225" s="97">
        <f>[1]BYDEPT!BB225</f>
        <v>0</v>
      </c>
      <c r="J225" s="97">
        <f>[1]BYDEPT!BC225</f>
        <v>0</v>
      </c>
      <c r="K225" s="136">
        <f>SUM(G225:J225)</f>
        <v>0</v>
      </c>
      <c r="L225" s="408">
        <f t="shared" ref="L225:O228" si="84">B225-G225</f>
        <v>0</v>
      </c>
      <c r="M225" s="97">
        <f t="shared" si="84"/>
        <v>0</v>
      </c>
      <c r="N225" s="97">
        <f t="shared" si="84"/>
        <v>0</v>
      </c>
      <c r="O225" s="97">
        <f t="shared" si="84"/>
        <v>0</v>
      </c>
      <c r="P225" s="191">
        <f>SUM(L225:O225)</f>
        <v>0</v>
      </c>
      <c r="Q225" s="116"/>
      <c r="R225" s="61"/>
      <c r="S225" s="61">
        <v>535752</v>
      </c>
      <c r="T225" s="5">
        <v>0</v>
      </c>
      <c r="U225" s="5">
        <v>35210</v>
      </c>
      <c r="V225" s="5">
        <v>570962</v>
      </c>
      <c r="W225" s="116"/>
      <c r="X225" s="5">
        <f t="shared" si="79"/>
        <v>0</v>
      </c>
      <c r="Y225" s="5">
        <f t="shared" si="79"/>
        <v>-535752</v>
      </c>
      <c r="Z225" s="5">
        <f t="shared" si="79"/>
        <v>0</v>
      </c>
      <c r="AA225" s="5">
        <f t="shared" si="79"/>
        <v>-35210</v>
      </c>
      <c r="AB225" s="5">
        <f t="shared" si="79"/>
        <v>-570962</v>
      </c>
      <c r="AC225" s="116"/>
      <c r="AD225" s="116"/>
    </row>
    <row r="226" spans="1:30" s="5" customFormat="1" ht="15" hidden="1" customHeight="1">
      <c r="A226" s="162" t="s">
        <v>152</v>
      </c>
      <c r="B226" s="406">
        <f>[1]BYDEPT!AF226</f>
        <v>0</v>
      </c>
      <c r="C226" s="97">
        <f>[1]BYDEPT!AG226</f>
        <v>0</v>
      </c>
      <c r="D226" s="97">
        <f>[1]BYDEPT!AH226</f>
        <v>0</v>
      </c>
      <c r="E226" s="97">
        <f>[1]BYDEPT!AI226</f>
        <v>0</v>
      </c>
      <c r="F226" s="136">
        <f>SUM(B226:E226)</f>
        <v>0</v>
      </c>
      <c r="G226" s="406">
        <f>[1]BYDEPT!AZ226</f>
        <v>0</v>
      </c>
      <c r="H226" s="97">
        <f>[1]BYDEPT!BA226</f>
        <v>0</v>
      </c>
      <c r="I226" s="97">
        <f>[1]BYDEPT!BB226</f>
        <v>0</v>
      </c>
      <c r="J226" s="97">
        <f>[1]BYDEPT!BC226</f>
        <v>0</v>
      </c>
      <c r="K226" s="136">
        <f>SUM(G226:J226)</f>
        <v>0</v>
      </c>
      <c r="L226" s="408">
        <f t="shared" si="84"/>
        <v>0</v>
      </c>
      <c r="M226" s="97">
        <f t="shared" si="84"/>
        <v>0</v>
      </c>
      <c r="N226" s="97">
        <f t="shared" si="84"/>
        <v>0</v>
      </c>
      <c r="O226" s="97">
        <f t="shared" si="84"/>
        <v>0</v>
      </c>
      <c r="P226" s="191">
        <f>SUM(L226:O226)</f>
        <v>0</v>
      </c>
      <c r="Q226" s="116"/>
      <c r="R226" s="61"/>
      <c r="S226" s="61"/>
      <c r="W226" s="116"/>
      <c r="X226" s="5">
        <f t="shared" si="79"/>
        <v>0</v>
      </c>
      <c r="Y226" s="5">
        <f t="shared" si="79"/>
        <v>0</v>
      </c>
      <c r="Z226" s="5">
        <f t="shared" si="79"/>
        <v>0</v>
      </c>
      <c r="AA226" s="5">
        <f t="shared" si="79"/>
        <v>0</v>
      </c>
      <c r="AB226" s="5">
        <f t="shared" si="79"/>
        <v>0</v>
      </c>
      <c r="AC226" s="116"/>
      <c r="AD226" s="116"/>
    </row>
    <row r="227" spans="1:30" s="5" customFormat="1" ht="15" hidden="1" customHeight="1">
      <c r="A227" s="162" t="s">
        <v>154</v>
      </c>
      <c r="B227" s="406">
        <f>[1]BYDEPT!AF227</f>
        <v>0</v>
      </c>
      <c r="C227" s="97">
        <f>[1]BYDEPT!AG227</f>
        <v>0</v>
      </c>
      <c r="D227" s="97">
        <f>[1]BYDEPT!AH227</f>
        <v>0</v>
      </c>
      <c r="E227" s="97">
        <f>[1]BYDEPT!AI227</f>
        <v>0</v>
      </c>
      <c r="F227" s="136">
        <f>SUM(B227:E227)</f>
        <v>0</v>
      </c>
      <c r="G227" s="406">
        <f>[1]BYDEPT!AZ227</f>
        <v>0</v>
      </c>
      <c r="H227" s="97">
        <f>[1]BYDEPT!BA227</f>
        <v>0</v>
      </c>
      <c r="I227" s="97">
        <f>[1]BYDEPT!BB227</f>
        <v>0</v>
      </c>
      <c r="J227" s="97">
        <f>[1]BYDEPT!BC227</f>
        <v>0</v>
      </c>
      <c r="K227" s="136">
        <f>SUM(G227:J227)</f>
        <v>0</v>
      </c>
      <c r="L227" s="408">
        <f t="shared" si="84"/>
        <v>0</v>
      </c>
      <c r="M227" s="97">
        <f t="shared" si="84"/>
        <v>0</v>
      </c>
      <c r="N227" s="97">
        <f t="shared" si="84"/>
        <v>0</v>
      </c>
      <c r="O227" s="97">
        <f t="shared" si="84"/>
        <v>0</v>
      </c>
      <c r="P227" s="191">
        <f>SUM(L227:O227)</f>
        <v>0</v>
      </c>
      <c r="Q227" s="116"/>
      <c r="R227" s="61"/>
      <c r="S227" s="61">
        <v>604393</v>
      </c>
      <c r="T227" s="5">
        <v>0</v>
      </c>
      <c r="U227" s="5">
        <v>1940803</v>
      </c>
      <c r="V227" s="5">
        <v>2545196</v>
      </c>
      <c r="W227" s="116"/>
      <c r="X227" s="5">
        <f t="shared" si="79"/>
        <v>0</v>
      </c>
      <c r="Y227" s="5">
        <f t="shared" si="79"/>
        <v>-604393</v>
      </c>
      <c r="Z227" s="5">
        <f t="shared" si="79"/>
        <v>0</v>
      </c>
      <c r="AA227" s="5">
        <f t="shared" si="79"/>
        <v>-1940803</v>
      </c>
      <c r="AB227" s="5">
        <f t="shared" si="79"/>
        <v>-2545196</v>
      </c>
      <c r="AC227" s="116"/>
      <c r="AD227" s="116"/>
    </row>
    <row r="228" spans="1:30" s="5" customFormat="1" ht="15" hidden="1" customHeight="1">
      <c r="A228" s="162" t="s">
        <v>156</v>
      </c>
      <c r="B228" s="406">
        <f>[1]BYDEPT!AF228</f>
        <v>0</v>
      </c>
      <c r="C228" s="97">
        <f>[1]BYDEPT!AG228</f>
        <v>0</v>
      </c>
      <c r="D228" s="97">
        <f>[1]BYDEPT!AH228</f>
        <v>0</v>
      </c>
      <c r="E228" s="97">
        <f>[1]BYDEPT!AI228</f>
        <v>0</v>
      </c>
      <c r="F228" s="136">
        <f>SUM(B228:E228)</f>
        <v>0</v>
      </c>
      <c r="G228" s="406">
        <f>[1]BYDEPT!AZ228</f>
        <v>0</v>
      </c>
      <c r="H228" s="97">
        <f>[1]BYDEPT!BA228</f>
        <v>0</v>
      </c>
      <c r="I228" s="97">
        <f>[1]BYDEPT!BB228</f>
        <v>0</v>
      </c>
      <c r="J228" s="97">
        <f>[1]BYDEPT!BC228</f>
        <v>0</v>
      </c>
      <c r="K228" s="136">
        <f>SUM(G228:J228)</f>
        <v>0</v>
      </c>
      <c r="L228" s="408">
        <f t="shared" si="84"/>
        <v>0</v>
      </c>
      <c r="M228" s="97">
        <f t="shared" si="84"/>
        <v>0</v>
      </c>
      <c r="N228" s="97">
        <f t="shared" si="84"/>
        <v>0</v>
      </c>
      <c r="O228" s="97">
        <f t="shared" si="84"/>
        <v>0</v>
      </c>
      <c r="P228" s="191">
        <f>SUM(L228:O228)</f>
        <v>0</v>
      </c>
      <c r="Q228" s="116"/>
      <c r="R228" s="61"/>
      <c r="S228" s="61"/>
      <c r="W228" s="116"/>
      <c r="X228" s="5">
        <f t="shared" si="79"/>
        <v>0</v>
      </c>
      <c r="Y228" s="5">
        <f t="shared" si="79"/>
        <v>0</v>
      </c>
      <c r="Z228" s="5">
        <f t="shared" si="79"/>
        <v>0</v>
      </c>
      <c r="AA228" s="5">
        <f t="shared" si="79"/>
        <v>0</v>
      </c>
      <c r="AB228" s="5">
        <f t="shared" si="79"/>
        <v>0</v>
      </c>
      <c r="AC228" s="116"/>
      <c r="AD228" s="116"/>
    </row>
    <row r="229" spans="1:30" s="5" customFormat="1" ht="15" customHeight="1">
      <c r="A229" s="133"/>
      <c r="B229" s="406"/>
      <c r="C229" s="97"/>
      <c r="D229" s="97"/>
      <c r="E229" s="97"/>
      <c r="F229" s="136"/>
      <c r="G229" s="406"/>
      <c r="H229" s="97"/>
      <c r="I229" s="97"/>
      <c r="J229" s="97"/>
      <c r="K229" s="136"/>
      <c r="L229" s="408"/>
      <c r="M229" s="97"/>
      <c r="N229" s="97"/>
      <c r="O229" s="97"/>
      <c r="P229" s="191"/>
      <c r="Q229" s="116"/>
      <c r="R229" s="61"/>
      <c r="S229" s="61"/>
      <c r="W229" s="116"/>
      <c r="X229" s="5">
        <f t="shared" si="79"/>
        <v>0</v>
      </c>
      <c r="Y229" s="5">
        <f t="shared" si="79"/>
        <v>0</v>
      </c>
      <c r="Z229" s="5">
        <f t="shared" si="79"/>
        <v>0</v>
      </c>
      <c r="AA229" s="5">
        <f t="shared" si="79"/>
        <v>0</v>
      </c>
      <c r="AB229" s="5">
        <f t="shared" si="79"/>
        <v>0</v>
      </c>
      <c r="AC229" s="116"/>
      <c r="AD229" s="116"/>
    </row>
    <row r="230" spans="1:30" s="5" customFormat="1" ht="15" hidden="1" customHeight="1">
      <c r="A230" s="146" t="s">
        <v>192</v>
      </c>
      <c r="B230" s="34">
        <f>[1]BYDEPT!AF230</f>
        <v>0</v>
      </c>
      <c r="C230" s="4">
        <f>[1]BYDEPT!AG230</f>
        <v>0</v>
      </c>
      <c r="D230" s="4">
        <f>[1]BYDEPT!AH230</f>
        <v>0</v>
      </c>
      <c r="E230" s="4">
        <f>[1]BYDEPT!AI230</f>
        <v>0</v>
      </c>
      <c r="F230" s="180">
        <f>SUM(B230:E230)</f>
        <v>0</v>
      </c>
      <c r="G230" s="34">
        <f>[1]BYDEPT!AZ230</f>
        <v>0</v>
      </c>
      <c r="H230" s="4">
        <f>[1]BYDEPT!BA230</f>
        <v>0</v>
      </c>
      <c r="I230" s="4">
        <f>[1]BYDEPT!BB230</f>
        <v>0</v>
      </c>
      <c r="J230" s="4">
        <f>[1]BYDEPT!BC230</f>
        <v>0</v>
      </c>
      <c r="K230" s="180">
        <f>SUM(G230:J230)</f>
        <v>0</v>
      </c>
      <c r="L230" s="427">
        <f>B230-G230</f>
        <v>0</v>
      </c>
      <c r="M230" s="4">
        <f>C230-H230</f>
        <v>0</v>
      </c>
      <c r="N230" s="4">
        <f>D230-I230</f>
        <v>0</v>
      </c>
      <c r="O230" s="4">
        <f>E230-J230</f>
        <v>0</v>
      </c>
      <c r="P230" s="40">
        <f>SUM(L230:O230)</f>
        <v>0</v>
      </c>
      <c r="Q230" s="116"/>
      <c r="R230" s="61"/>
      <c r="S230" s="61">
        <v>14034205</v>
      </c>
      <c r="T230" s="5">
        <v>0</v>
      </c>
      <c r="U230" s="5">
        <v>7043376</v>
      </c>
      <c r="V230" s="5">
        <v>21077581</v>
      </c>
      <c r="W230" s="116"/>
      <c r="X230" s="433">
        <f t="shared" si="79"/>
        <v>0</v>
      </c>
      <c r="Y230" s="433">
        <f t="shared" si="79"/>
        <v>-14034205</v>
      </c>
      <c r="Z230" s="433">
        <f t="shared" si="79"/>
        <v>0</v>
      </c>
      <c r="AA230" s="433">
        <f t="shared" si="79"/>
        <v>-7043376</v>
      </c>
      <c r="AB230" s="433">
        <f t="shared" si="79"/>
        <v>-21077581</v>
      </c>
    </row>
    <row r="231" spans="1:30" s="5" customFormat="1" ht="14.25" hidden="1" customHeight="1">
      <c r="A231" s="146"/>
      <c r="B231" s="34"/>
      <c r="C231" s="4"/>
      <c r="D231" s="4"/>
      <c r="E231" s="4"/>
      <c r="F231" s="180"/>
      <c r="G231" s="34"/>
      <c r="H231" s="4"/>
      <c r="I231" s="4"/>
      <c r="J231" s="4"/>
      <c r="K231" s="180"/>
      <c r="L231" s="427"/>
      <c r="M231" s="4"/>
      <c r="N231" s="4"/>
      <c r="O231" s="4"/>
      <c r="P231" s="40"/>
      <c r="Q231" s="116"/>
      <c r="R231" s="61"/>
      <c r="S231" s="61"/>
      <c r="W231" s="116"/>
      <c r="X231" s="5">
        <f t="shared" si="79"/>
        <v>0</v>
      </c>
      <c r="Y231" s="5">
        <f t="shared" si="79"/>
        <v>0</v>
      </c>
      <c r="Z231" s="5">
        <f t="shared" si="79"/>
        <v>0</v>
      </c>
      <c r="AA231" s="5">
        <f t="shared" si="79"/>
        <v>0</v>
      </c>
      <c r="AB231" s="5">
        <f t="shared" si="79"/>
        <v>0</v>
      </c>
    </row>
    <row r="232" spans="1:30" s="5" customFormat="1" ht="15" customHeight="1">
      <c r="A232" s="146" t="s">
        <v>370</v>
      </c>
      <c r="B232" s="36">
        <f t="shared" ref="B232:P232" si="85">SUM(B233:B242)</f>
        <v>0</v>
      </c>
      <c r="C232" s="38">
        <f t="shared" si="85"/>
        <v>0</v>
      </c>
      <c r="D232" s="38">
        <f t="shared" si="85"/>
        <v>0</v>
      </c>
      <c r="E232" s="38">
        <f t="shared" si="85"/>
        <v>0</v>
      </c>
      <c r="F232" s="167">
        <f t="shared" si="85"/>
        <v>0</v>
      </c>
      <c r="G232" s="36">
        <f t="shared" si="85"/>
        <v>0</v>
      </c>
      <c r="H232" s="38">
        <f t="shared" si="85"/>
        <v>84455</v>
      </c>
      <c r="I232" s="38">
        <f t="shared" si="85"/>
        <v>0</v>
      </c>
      <c r="J232" s="38">
        <f t="shared" si="85"/>
        <v>212</v>
      </c>
      <c r="K232" s="167">
        <f t="shared" si="85"/>
        <v>84667</v>
      </c>
      <c r="L232" s="417">
        <f t="shared" si="85"/>
        <v>0</v>
      </c>
      <c r="M232" s="38">
        <f t="shared" si="85"/>
        <v>-84455</v>
      </c>
      <c r="N232" s="38">
        <f t="shared" si="85"/>
        <v>0</v>
      </c>
      <c r="O232" s="38">
        <f t="shared" si="85"/>
        <v>-212</v>
      </c>
      <c r="P232" s="37">
        <f t="shared" si="85"/>
        <v>-84667</v>
      </c>
      <c r="Q232" s="116"/>
      <c r="R232" s="61">
        <v>0</v>
      </c>
      <c r="S232" s="61">
        <v>617695</v>
      </c>
      <c r="T232" s="5">
        <v>0</v>
      </c>
      <c r="U232" s="5">
        <v>1810517</v>
      </c>
      <c r="V232" s="5">
        <v>2428212</v>
      </c>
      <c r="W232" s="116"/>
      <c r="X232" s="139">
        <f t="shared" si="79"/>
        <v>0</v>
      </c>
      <c r="Y232" s="139">
        <f t="shared" si="79"/>
        <v>-533240</v>
      </c>
      <c r="Z232" s="139">
        <f t="shared" si="79"/>
        <v>0</v>
      </c>
      <c r="AA232" s="139">
        <f t="shared" si="79"/>
        <v>-1810305</v>
      </c>
      <c r="AB232" s="139">
        <f t="shared" si="79"/>
        <v>-2343545</v>
      </c>
    </row>
    <row r="233" spans="1:30" s="5" customFormat="1" ht="15" hidden="1" customHeight="1">
      <c r="A233" s="409" t="s">
        <v>30</v>
      </c>
      <c r="B233" s="43">
        <f>[1]BYDEPT!AF233</f>
        <v>0</v>
      </c>
      <c r="C233" s="62">
        <f>[1]BYDEPT!AG233</f>
        <v>0</v>
      </c>
      <c r="D233" s="62">
        <f>[1]BYDEPT!AH233</f>
        <v>0</v>
      </c>
      <c r="E233" s="62">
        <f>[1]BYDEPT!AI233</f>
        <v>0</v>
      </c>
      <c r="F233" s="136">
        <f t="shared" ref="F233:F242" si="86">SUM(B233:E233)</f>
        <v>0</v>
      </c>
      <c r="G233" s="406">
        <f>[1]BYDEPT!AZ233</f>
        <v>0</v>
      </c>
      <c r="H233" s="97">
        <f>[1]BYDEPT!BA233</f>
        <v>0</v>
      </c>
      <c r="I233" s="97">
        <f>[1]BYDEPT!BB233</f>
        <v>0</v>
      </c>
      <c r="J233" s="97">
        <f>[1]BYDEPT!BC233</f>
        <v>0</v>
      </c>
      <c r="K233" s="136">
        <f t="shared" ref="K233:K242" si="87">SUM(G233:J233)</f>
        <v>0</v>
      </c>
      <c r="L233" s="408">
        <f t="shared" ref="L233:O242" si="88">B233-G233</f>
        <v>0</v>
      </c>
      <c r="M233" s="97">
        <f t="shared" si="88"/>
        <v>0</v>
      </c>
      <c r="N233" s="97">
        <f t="shared" si="88"/>
        <v>0</v>
      </c>
      <c r="O233" s="97">
        <f t="shared" si="88"/>
        <v>0</v>
      </c>
      <c r="P233" s="191">
        <f t="shared" ref="P233:P242" si="89">SUM(L233:O233)</f>
        <v>0</v>
      </c>
      <c r="Q233" s="116"/>
      <c r="R233" s="61">
        <v>0</v>
      </c>
      <c r="S233" s="61">
        <v>0</v>
      </c>
      <c r="T233" s="5">
        <v>0</v>
      </c>
      <c r="U233" s="5">
        <v>0</v>
      </c>
      <c r="V233" s="5">
        <v>0</v>
      </c>
      <c r="W233" s="116"/>
      <c r="X233" s="5">
        <f t="shared" si="79"/>
        <v>0</v>
      </c>
      <c r="Y233" s="5">
        <f t="shared" si="79"/>
        <v>0</v>
      </c>
      <c r="Z233" s="5">
        <f t="shared" si="79"/>
        <v>0</v>
      </c>
      <c r="AA233" s="5">
        <f t="shared" si="79"/>
        <v>0</v>
      </c>
      <c r="AB233" s="5">
        <f t="shared" si="79"/>
        <v>0</v>
      </c>
    </row>
    <row r="234" spans="1:30" s="5" customFormat="1" ht="15" customHeight="1">
      <c r="A234" s="409" t="s">
        <v>31</v>
      </c>
      <c r="B234" s="43">
        <f>[1]BYDEPT!AF234</f>
        <v>0</v>
      </c>
      <c r="C234" s="62">
        <f>[1]BYDEPT!AG234</f>
        <v>0</v>
      </c>
      <c r="D234" s="62">
        <f>[1]BYDEPT!AH234</f>
        <v>0</v>
      </c>
      <c r="E234" s="62">
        <f>[1]BYDEPT!AI234</f>
        <v>0</v>
      </c>
      <c r="F234" s="136">
        <f t="shared" si="86"/>
        <v>0</v>
      </c>
      <c r="G234" s="406">
        <f>[1]BYDEPT!AZ234</f>
        <v>0</v>
      </c>
      <c r="H234" s="97">
        <f>[1]BYDEPT!BA234</f>
        <v>84455</v>
      </c>
      <c r="I234" s="97">
        <f>[1]BYDEPT!BB234</f>
        <v>0</v>
      </c>
      <c r="J234" s="97">
        <f>[1]BYDEPT!BC234</f>
        <v>212</v>
      </c>
      <c r="K234" s="136">
        <f t="shared" si="87"/>
        <v>84667</v>
      </c>
      <c r="L234" s="408">
        <f t="shared" si="88"/>
        <v>0</v>
      </c>
      <c r="M234" s="97">
        <f t="shared" si="88"/>
        <v>-84455</v>
      </c>
      <c r="N234" s="97">
        <f t="shared" si="88"/>
        <v>0</v>
      </c>
      <c r="O234" s="97">
        <f t="shared" si="88"/>
        <v>-212</v>
      </c>
      <c r="P234" s="191">
        <f t="shared" si="89"/>
        <v>-84667</v>
      </c>
      <c r="Q234" s="116"/>
      <c r="R234" s="61">
        <v>0</v>
      </c>
      <c r="S234" s="61">
        <v>597179</v>
      </c>
      <c r="T234" s="5">
        <v>0</v>
      </c>
      <c r="U234" s="5">
        <v>132240</v>
      </c>
      <c r="V234" s="5">
        <v>729419</v>
      </c>
      <c r="W234" s="116"/>
      <c r="X234" s="5">
        <f t="shared" si="79"/>
        <v>0</v>
      </c>
      <c r="Y234" s="5">
        <f t="shared" si="79"/>
        <v>-512724</v>
      </c>
      <c r="Z234" s="5">
        <f t="shared" si="79"/>
        <v>0</v>
      </c>
      <c r="AA234" s="5">
        <f t="shared" si="79"/>
        <v>-132028</v>
      </c>
      <c r="AB234" s="5">
        <f t="shared" si="79"/>
        <v>-644752</v>
      </c>
    </row>
    <row r="235" spans="1:30" s="5" customFormat="1" ht="15" hidden="1" customHeight="1">
      <c r="A235" s="409" t="s">
        <v>164</v>
      </c>
      <c r="B235" s="43">
        <f>[1]BYDEPT!AF235</f>
        <v>0</v>
      </c>
      <c r="C235" s="62">
        <f>[1]BYDEPT!AG235</f>
        <v>0</v>
      </c>
      <c r="D235" s="62">
        <f>[1]BYDEPT!AH235</f>
        <v>0</v>
      </c>
      <c r="E235" s="62">
        <f>[1]BYDEPT!AI235</f>
        <v>0</v>
      </c>
      <c r="F235" s="136">
        <f t="shared" si="86"/>
        <v>0</v>
      </c>
      <c r="G235" s="406">
        <f>[1]BYDEPT!AZ235</f>
        <v>0</v>
      </c>
      <c r="H235" s="97">
        <f>[1]BYDEPT!BA235</f>
        <v>0</v>
      </c>
      <c r="I235" s="97">
        <f>[1]BYDEPT!BB235</f>
        <v>0</v>
      </c>
      <c r="J235" s="97">
        <f>[1]BYDEPT!BC235</f>
        <v>0</v>
      </c>
      <c r="K235" s="136">
        <f t="shared" si="87"/>
        <v>0</v>
      </c>
      <c r="L235" s="408">
        <f t="shared" si="88"/>
        <v>0</v>
      </c>
      <c r="M235" s="97">
        <f t="shared" si="88"/>
        <v>0</v>
      </c>
      <c r="N235" s="97">
        <f t="shared" si="88"/>
        <v>0</v>
      </c>
      <c r="O235" s="97">
        <f t="shared" si="88"/>
        <v>0</v>
      </c>
      <c r="P235" s="191">
        <f t="shared" si="89"/>
        <v>0</v>
      </c>
      <c r="Q235" s="116"/>
      <c r="R235" s="61">
        <v>0</v>
      </c>
      <c r="S235" s="61">
        <v>0</v>
      </c>
      <c r="T235" s="5">
        <v>0</v>
      </c>
      <c r="U235" s="5">
        <v>0</v>
      </c>
      <c r="V235" s="5">
        <v>0</v>
      </c>
      <c r="W235" s="116"/>
      <c r="X235" s="5">
        <f t="shared" si="79"/>
        <v>0</v>
      </c>
      <c r="Y235" s="5">
        <f t="shared" si="79"/>
        <v>0</v>
      </c>
      <c r="Z235" s="5">
        <f t="shared" si="79"/>
        <v>0</v>
      </c>
      <c r="AA235" s="5">
        <f t="shared" si="79"/>
        <v>0</v>
      </c>
      <c r="AB235" s="5">
        <f t="shared" si="79"/>
        <v>0</v>
      </c>
    </row>
    <row r="236" spans="1:30" s="5" customFormat="1" ht="15" hidden="1" customHeight="1">
      <c r="A236" s="418" t="s">
        <v>198</v>
      </c>
      <c r="B236" s="43">
        <f>[1]BYDEPT!AF236</f>
        <v>0</v>
      </c>
      <c r="C236" s="62">
        <f>[1]BYDEPT!AG236</f>
        <v>0</v>
      </c>
      <c r="D236" s="62">
        <f>[1]BYDEPT!AH236</f>
        <v>0</v>
      </c>
      <c r="E236" s="62">
        <f>[1]BYDEPT!AI236</f>
        <v>0</v>
      </c>
      <c r="F236" s="136">
        <f t="shared" si="86"/>
        <v>0</v>
      </c>
      <c r="G236" s="406">
        <f>[1]BYDEPT!AZ236</f>
        <v>0</v>
      </c>
      <c r="H236" s="97">
        <f>[1]BYDEPT!BA236</f>
        <v>0</v>
      </c>
      <c r="I236" s="97">
        <f>[1]BYDEPT!BB236</f>
        <v>0</v>
      </c>
      <c r="J236" s="97">
        <f>[1]BYDEPT!BC236</f>
        <v>0</v>
      </c>
      <c r="K236" s="136">
        <f t="shared" si="87"/>
        <v>0</v>
      </c>
      <c r="L236" s="408">
        <f t="shared" si="88"/>
        <v>0</v>
      </c>
      <c r="M236" s="97">
        <f t="shared" si="88"/>
        <v>0</v>
      </c>
      <c r="N236" s="97">
        <f t="shared" si="88"/>
        <v>0</v>
      </c>
      <c r="O236" s="97">
        <f t="shared" si="88"/>
        <v>0</v>
      </c>
      <c r="P236" s="191">
        <f t="shared" si="89"/>
        <v>0</v>
      </c>
      <c r="Q236" s="116"/>
      <c r="R236" s="61">
        <v>0</v>
      </c>
      <c r="S236" s="61">
        <v>20516</v>
      </c>
      <c r="T236" s="5">
        <v>0</v>
      </c>
      <c r="U236" s="5">
        <v>863410</v>
      </c>
      <c r="V236" s="5">
        <v>883926</v>
      </c>
      <c r="W236" s="116"/>
      <c r="X236" s="5">
        <f t="shared" si="79"/>
        <v>0</v>
      </c>
      <c r="Y236" s="5">
        <f t="shared" si="79"/>
        <v>-20516</v>
      </c>
      <c r="Z236" s="5">
        <f t="shared" si="79"/>
        <v>0</v>
      </c>
      <c r="AA236" s="5">
        <f t="shared" si="79"/>
        <v>-863410</v>
      </c>
      <c r="AB236" s="5">
        <f t="shared" si="79"/>
        <v>-883926</v>
      </c>
    </row>
    <row r="237" spans="1:30" s="5" customFormat="1" ht="16.5" hidden="1" customHeight="1">
      <c r="A237" s="20" t="s">
        <v>367</v>
      </c>
      <c r="B237" s="43">
        <f>[1]BYDEPT!AF237</f>
        <v>0</v>
      </c>
      <c r="C237" s="62">
        <f>[1]BYDEPT!AG237</f>
        <v>0</v>
      </c>
      <c r="D237" s="62">
        <f>[1]BYDEPT!AH237</f>
        <v>0</v>
      </c>
      <c r="E237" s="62">
        <f>[1]BYDEPT!AI237</f>
        <v>0</v>
      </c>
      <c r="F237" s="136">
        <f t="shared" si="86"/>
        <v>0</v>
      </c>
      <c r="G237" s="406">
        <f>[1]BYDEPT!AZ237</f>
        <v>0</v>
      </c>
      <c r="H237" s="97">
        <f>[1]BYDEPT!BA237</f>
        <v>0</v>
      </c>
      <c r="I237" s="97">
        <f>[1]BYDEPT!BB237</f>
        <v>0</v>
      </c>
      <c r="J237" s="97">
        <f>[1]BYDEPT!BC237</f>
        <v>0</v>
      </c>
      <c r="K237" s="136">
        <f t="shared" si="87"/>
        <v>0</v>
      </c>
      <c r="L237" s="408">
        <f t="shared" si="88"/>
        <v>0</v>
      </c>
      <c r="M237" s="97">
        <f t="shared" si="88"/>
        <v>0</v>
      </c>
      <c r="N237" s="97">
        <f t="shared" si="88"/>
        <v>0</v>
      </c>
      <c r="O237" s="97">
        <f t="shared" si="88"/>
        <v>0</v>
      </c>
      <c r="P237" s="191">
        <f t="shared" si="89"/>
        <v>0</v>
      </c>
      <c r="Q237" s="116"/>
      <c r="R237" s="61">
        <v>0</v>
      </c>
      <c r="S237" s="61">
        <v>0</v>
      </c>
      <c r="T237" s="5">
        <v>0</v>
      </c>
      <c r="U237" s="5">
        <v>814867</v>
      </c>
      <c r="V237" s="5">
        <v>814867</v>
      </c>
      <c r="W237" s="116"/>
      <c r="X237" s="5">
        <f t="shared" si="79"/>
        <v>0</v>
      </c>
      <c r="Y237" s="5">
        <f t="shared" si="79"/>
        <v>0</v>
      </c>
      <c r="Z237" s="5">
        <f t="shared" si="79"/>
        <v>0</v>
      </c>
      <c r="AA237" s="5">
        <f t="shared" si="79"/>
        <v>-814867</v>
      </c>
      <c r="AB237" s="5">
        <f t="shared" si="79"/>
        <v>-814867</v>
      </c>
    </row>
    <row r="238" spans="1:30" s="5" customFormat="1" ht="15" hidden="1" customHeight="1">
      <c r="A238" s="434" t="s">
        <v>368</v>
      </c>
      <c r="B238" s="43">
        <f>[1]BYDEPT!AF238</f>
        <v>0</v>
      </c>
      <c r="C238" s="62">
        <f>[1]BYDEPT!AG238</f>
        <v>0</v>
      </c>
      <c r="D238" s="62">
        <f>[1]BYDEPT!AH238</f>
        <v>0</v>
      </c>
      <c r="E238" s="62">
        <f>[1]BYDEPT!AI238</f>
        <v>0</v>
      </c>
      <c r="F238" s="136">
        <f t="shared" si="86"/>
        <v>0</v>
      </c>
      <c r="G238" s="406">
        <f>[1]BYDEPT!AZ238</f>
        <v>0</v>
      </c>
      <c r="H238" s="97">
        <f>[1]BYDEPT!BA238</f>
        <v>0</v>
      </c>
      <c r="I238" s="97">
        <f>[1]BYDEPT!BB238</f>
        <v>0</v>
      </c>
      <c r="J238" s="97">
        <f>[1]BYDEPT!BC238</f>
        <v>0</v>
      </c>
      <c r="K238" s="136">
        <f t="shared" si="87"/>
        <v>0</v>
      </c>
      <c r="L238" s="408">
        <f t="shared" si="88"/>
        <v>0</v>
      </c>
      <c r="M238" s="97">
        <f t="shared" si="88"/>
        <v>0</v>
      </c>
      <c r="N238" s="97">
        <f t="shared" si="88"/>
        <v>0</v>
      </c>
      <c r="O238" s="97">
        <f t="shared" si="88"/>
        <v>0</v>
      </c>
      <c r="P238" s="191">
        <f t="shared" si="89"/>
        <v>0</v>
      </c>
      <c r="Q238" s="116"/>
      <c r="R238" s="61"/>
      <c r="S238" s="61"/>
      <c r="W238" s="116"/>
      <c r="X238" s="5">
        <f t="shared" si="79"/>
        <v>0</v>
      </c>
      <c r="Y238" s="5">
        <f t="shared" si="79"/>
        <v>0</v>
      </c>
      <c r="Z238" s="5">
        <f t="shared" si="79"/>
        <v>0</v>
      </c>
      <c r="AA238" s="5">
        <f t="shared" si="79"/>
        <v>0</v>
      </c>
      <c r="AB238" s="5">
        <f t="shared" si="79"/>
        <v>0</v>
      </c>
    </row>
    <row r="239" spans="1:30" s="5" customFormat="1" ht="15" hidden="1" customHeight="1">
      <c r="A239" s="41" t="s">
        <v>369</v>
      </c>
      <c r="B239" s="43">
        <f>[1]BYDEPT!AF239</f>
        <v>0</v>
      </c>
      <c r="C239" s="62">
        <f>[1]BYDEPT!AG239</f>
        <v>0</v>
      </c>
      <c r="D239" s="62">
        <f>[1]BYDEPT!AH239</f>
        <v>0</v>
      </c>
      <c r="E239" s="62">
        <f>[1]BYDEPT!AI239</f>
        <v>0</v>
      </c>
      <c r="F239" s="136">
        <f t="shared" si="86"/>
        <v>0</v>
      </c>
      <c r="G239" s="406">
        <f>[1]BYDEPT!AZ239</f>
        <v>0</v>
      </c>
      <c r="H239" s="97">
        <f>[1]BYDEPT!BA239</f>
        <v>0</v>
      </c>
      <c r="I239" s="97">
        <f>[1]BYDEPT!BB239</f>
        <v>0</v>
      </c>
      <c r="J239" s="97">
        <f>[1]BYDEPT!BC239</f>
        <v>0</v>
      </c>
      <c r="K239" s="136">
        <f t="shared" si="87"/>
        <v>0</v>
      </c>
      <c r="L239" s="408">
        <f t="shared" si="88"/>
        <v>0</v>
      </c>
      <c r="M239" s="97">
        <f t="shared" si="88"/>
        <v>0</v>
      </c>
      <c r="N239" s="97">
        <f t="shared" si="88"/>
        <v>0</v>
      </c>
      <c r="O239" s="97">
        <f t="shared" si="88"/>
        <v>0</v>
      </c>
      <c r="P239" s="191">
        <f t="shared" si="89"/>
        <v>0</v>
      </c>
      <c r="Q239" s="116"/>
      <c r="R239" s="61"/>
      <c r="S239" s="61"/>
      <c r="W239" s="116"/>
      <c r="X239" s="5">
        <f t="shared" si="79"/>
        <v>0</v>
      </c>
      <c r="Y239" s="5">
        <f t="shared" si="79"/>
        <v>0</v>
      </c>
      <c r="Z239" s="5">
        <f t="shared" si="79"/>
        <v>0</v>
      </c>
      <c r="AA239" s="5">
        <f t="shared" si="79"/>
        <v>0</v>
      </c>
      <c r="AB239" s="5">
        <f t="shared" si="79"/>
        <v>0</v>
      </c>
    </row>
    <row r="240" spans="1:30" s="5" customFormat="1" ht="15" hidden="1" customHeight="1">
      <c r="A240" s="409" t="s">
        <v>37</v>
      </c>
      <c r="B240" s="62">
        <f>[1]BYDEPT!AF240</f>
        <v>0</v>
      </c>
      <c r="C240" s="62">
        <f>[1]BYDEPT!AG240</f>
        <v>0</v>
      </c>
      <c r="D240" s="62">
        <f>[1]BYDEPT!AH240</f>
        <v>0</v>
      </c>
      <c r="E240" s="62">
        <f>[1]BYDEPT!AI240</f>
        <v>0</v>
      </c>
      <c r="F240" s="136">
        <f t="shared" si="86"/>
        <v>0</v>
      </c>
      <c r="G240" s="406">
        <f>[1]BYDEPT!AZ240</f>
        <v>0</v>
      </c>
      <c r="H240" s="97">
        <f>[1]BYDEPT!BA240</f>
        <v>0</v>
      </c>
      <c r="I240" s="97">
        <f>[1]BYDEPT!BB240</f>
        <v>0</v>
      </c>
      <c r="J240" s="97">
        <f>[1]BYDEPT!BC240</f>
        <v>0</v>
      </c>
      <c r="K240" s="136">
        <f t="shared" si="87"/>
        <v>0</v>
      </c>
      <c r="L240" s="408">
        <f t="shared" si="88"/>
        <v>0</v>
      </c>
      <c r="M240" s="97">
        <f t="shared" si="88"/>
        <v>0</v>
      </c>
      <c r="N240" s="97">
        <f t="shared" si="88"/>
        <v>0</v>
      </c>
      <c r="O240" s="97">
        <f t="shared" si="88"/>
        <v>0</v>
      </c>
      <c r="P240" s="191">
        <f t="shared" si="89"/>
        <v>0</v>
      </c>
      <c r="Q240" s="116"/>
      <c r="R240" s="61"/>
      <c r="S240" s="61"/>
      <c r="W240" s="116"/>
      <c r="X240" s="5">
        <f t="shared" si="79"/>
        <v>0</v>
      </c>
      <c r="Y240" s="5">
        <f t="shared" si="79"/>
        <v>0</v>
      </c>
      <c r="Z240" s="5">
        <f t="shared" si="79"/>
        <v>0</v>
      </c>
      <c r="AA240" s="5">
        <f t="shared" si="79"/>
        <v>0</v>
      </c>
      <c r="AB240" s="5">
        <f t="shared" si="79"/>
        <v>0</v>
      </c>
    </row>
    <row r="241" spans="1:28" s="5" customFormat="1" ht="15" hidden="1" customHeight="1">
      <c r="A241" s="409" t="s">
        <v>38</v>
      </c>
      <c r="B241" s="62">
        <f>[1]BYDEPT!AF241</f>
        <v>0</v>
      </c>
      <c r="C241" s="62">
        <f>[1]BYDEPT!AG241</f>
        <v>0</v>
      </c>
      <c r="D241" s="62">
        <f>[1]BYDEPT!AH241</f>
        <v>0</v>
      </c>
      <c r="E241" s="62">
        <f>[1]BYDEPT!AI241</f>
        <v>0</v>
      </c>
      <c r="F241" s="136">
        <f t="shared" si="86"/>
        <v>0</v>
      </c>
      <c r="G241" s="406">
        <f>[1]BYDEPT!AZ241</f>
        <v>0</v>
      </c>
      <c r="H241" s="97">
        <f>[1]BYDEPT!BA241</f>
        <v>0</v>
      </c>
      <c r="I241" s="97">
        <f>[1]BYDEPT!BB241</f>
        <v>0</v>
      </c>
      <c r="J241" s="97">
        <f>[1]BYDEPT!BC241</f>
        <v>0</v>
      </c>
      <c r="K241" s="136">
        <f t="shared" si="87"/>
        <v>0</v>
      </c>
      <c r="L241" s="408">
        <f t="shared" si="88"/>
        <v>0</v>
      </c>
      <c r="M241" s="97">
        <f t="shared" si="88"/>
        <v>0</v>
      </c>
      <c r="N241" s="97">
        <f t="shared" si="88"/>
        <v>0</v>
      </c>
      <c r="O241" s="97">
        <f t="shared" si="88"/>
        <v>0</v>
      </c>
      <c r="P241" s="191">
        <f t="shared" si="89"/>
        <v>0</v>
      </c>
      <c r="Q241" s="116"/>
      <c r="R241" s="61"/>
      <c r="S241" s="61"/>
      <c r="W241" s="116"/>
      <c r="X241" s="5">
        <f t="shared" si="79"/>
        <v>0</v>
      </c>
      <c r="Y241" s="5">
        <f t="shared" si="79"/>
        <v>0</v>
      </c>
      <c r="Z241" s="5">
        <f t="shared" si="79"/>
        <v>0</v>
      </c>
      <c r="AA241" s="5">
        <f t="shared" si="79"/>
        <v>0</v>
      </c>
      <c r="AB241" s="5">
        <f t="shared" si="79"/>
        <v>0</v>
      </c>
    </row>
    <row r="242" spans="1:28" s="5" customFormat="1" ht="15" hidden="1" customHeight="1">
      <c r="A242" s="409" t="s">
        <v>39</v>
      </c>
      <c r="B242" s="62">
        <f>[1]BYDEPT!AF242</f>
        <v>0</v>
      </c>
      <c r="C242" s="62">
        <f>[1]BYDEPT!AG242</f>
        <v>0</v>
      </c>
      <c r="D242" s="62">
        <f>[1]BYDEPT!AH242</f>
        <v>0</v>
      </c>
      <c r="E242" s="62">
        <f>[1]BYDEPT!AI242</f>
        <v>0</v>
      </c>
      <c r="F242" s="136">
        <f t="shared" si="86"/>
        <v>0</v>
      </c>
      <c r="G242" s="406">
        <f>[1]BYDEPT!AZ242</f>
        <v>0</v>
      </c>
      <c r="H242" s="97">
        <f>[1]BYDEPT!BA242</f>
        <v>0</v>
      </c>
      <c r="I242" s="97">
        <f>[1]BYDEPT!BB242</f>
        <v>0</v>
      </c>
      <c r="J242" s="97">
        <f>[1]BYDEPT!BC242</f>
        <v>0</v>
      </c>
      <c r="K242" s="136">
        <f t="shared" si="87"/>
        <v>0</v>
      </c>
      <c r="L242" s="408">
        <f t="shared" si="88"/>
        <v>0</v>
      </c>
      <c r="M242" s="97">
        <f t="shared" si="88"/>
        <v>0</v>
      </c>
      <c r="N242" s="97">
        <f t="shared" si="88"/>
        <v>0</v>
      </c>
      <c r="O242" s="97">
        <f t="shared" si="88"/>
        <v>0</v>
      </c>
      <c r="P242" s="191">
        <f t="shared" si="89"/>
        <v>0</v>
      </c>
      <c r="Q242" s="116"/>
      <c r="R242" s="61"/>
      <c r="S242" s="61"/>
      <c r="W242" s="116"/>
      <c r="X242" s="5">
        <f t="shared" si="79"/>
        <v>0</v>
      </c>
      <c r="Y242" s="5">
        <f t="shared" si="79"/>
        <v>0</v>
      </c>
      <c r="Z242" s="5">
        <f t="shared" si="79"/>
        <v>0</v>
      </c>
      <c r="AA242" s="5">
        <f t="shared" si="79"/>
        <v>0</v>
      </c>
      <c r="AB242" s="5">
        <f t="shared" si="79"/>
        <v>0</v>
      </c>
    </row>
    <row r="243" spans="1:28" s="5" customFormat="1" ht="19.5" customHeight="1" thickBot="1">
      <c r="A243" s="435" t="s">
        <v>40</v>
      </c>
      <c r="B243" s="436">
        <f t="shared" ref="B243:P243" si="90">B125+B123</f>
        <v>1060542647</v>
      </c>
      <c r="C243" s="436">
        <f t="shared" si="90"/>
        <v>1342370065</v>
      </c>
      <c r="D243" s="436">
        <f t="shared" si="90"/>
        <v>355653734</v>
      </c>
      <c r="E243" s="436">
        <f t="shared" si="90"/>
        <v>1008433554</v>
      </c>
      <c r="F243" s="223">
        <f t="shared" si="90"/>
        <v>3767000000</v>
      </c>
      <c r="G243" s="437">
        <f t="shared" si="90"/>
        <v>807197164</v>
      </c>
      <c r="H243" s="436">
        <f t="shared" si="90"/>
        <v>1082494417</v>
      </c>
      <c r="I243" s="436">
        <f t="shared" si="90"/>
        <v>355653648</v>
      </c>
      <c r="J243" s="436">
        <f t="shared" si="90"/>
        <v>790232505</v>
      </c>
      <c r="K243" s="223">
        <f t="shared" si="90"/>
        <v>3035577734</v>
      </c>
      <c r="L243" s="438">
        <f t="shared" si="90"/>
        <v>253345483</v>
      </c>
      <c r="M243" s="436">
        <f t="shared" si="90"/>
        <v>259875648</v>
      </c>
      <c r="N243" s="436">
        <f t="shared" si="90"/>
        <v>86</v>
      </c>
      <c r="O243" s="436">
        <f t="shared" si="90"/>
        <v>218201049</v>
      </c>
      <c r="P243" s="439">
        <f t="shared" si="90"/>
        <v>731422266</v>
      </c>
      <c r="Q243" s="116"/>
      <c r="R243" s="5">
        <v>713118739</v>
      </c>
      <c r="S243" s="5">
        <v>1020053807</v>
      </c>
      <c r="T243" s="5">
        <v>394458902</v>
      </c>
      <c r="U243" s="5">
        <v>624418785</v>
      </c>
      <c r="V243" s="5">
        <v>2752050233</v>
      </c>
      <c r="W243" s="116"/>
      <c r="X243" s="5">
        <f t="shared" si="79"/>
        <v>94078425</v>
      </c>
      <c r="Y243" s="5">
        <f t="shared" si="79"/>
        <v>62440610</v>
      </c>
      <c r="Z243" s="5">
        <f t="shared" si="79"/>
        <v>-38805254</v>
      </c>
      <c r="AA243" s="5">
        <f t="shared" si="79"/>
        <v>165813720</v>
      </c>
      <c r="AB243" s="5">
        <f t="shared" si="79"/>
        <v>283527501</v>
      </c>
    </row>
    <row r="244" spans="1:28" ht="16.5" customHeight="1" thickTop="1">
      <c r="A244" s="229"/>
      <c r="B244" s="231"/>
      <c r="C244" s="231"/>
      <c r="D244" s="231"/>
      <c r="E244" s="231"/>
      <c r="F244" s="231"/>
      <c r="G244" s="231"/>
      <c r="H244" s="231"/>
      <c r="I244" s="231"/>
      <c r="J244" s="231"/>
      <c r="K244" s="231"/>
      <c r="L244" s="231"/>
      <c r="M244" s="231"/>
      <c r="N244" s="231"/>
      <c r="O244" s="231"/>
      <c r="P244" s="231"/>
    </row>
    <row r="245" spans="1:28" ht="16.5" customHeight="1">
      <c r="A245" s="229"/>
      <c r="B245" s="231"/>
      <c r="C245" s="231"/>
      <c r="D245" s="231"/>
      <c r="E245" s="231"/>
      <c r="F245" s="231"/>
      <c r="G245" s="231"/>
      <c r="H245" s="231"/>
      <c r="I245" s="231"/>
      <c r="J245" s="231"/>
      <c r="K245" s="231"/>
      <c r="L245" s="231"/>
      <c r="M245" s="231"/>
      <c r="N245" s="231"/>
      <c r="O245" s="231"/>
      <c r="P245" s="231"/>
    </row>
    <row r="246" spans="1:28" ht="16.5" customHeight="1">
      <c r="A246" s="229"/>
      <c r="B246" s="231"/>
      <c r="C246" s="231"/>
      <c r="D246" s="231"/>
      <c r="E246" s="231"/>
      <c r="F246" s="231"/>
      <c r="G246" s="231"/>
      <c r="H246" s="231"/>
      <c r="I246" s="231"/>
      <c r="J246" s="231"/>
      <c r="K246" s="231"/>
      <c r="L246" s="231"/>
      <c r="M246" s="231"/>
      <c r="N246" s="231"/>
      <c r="O246" s="231"/>
      <c r="P246" s="231"/>
      <c r="X246" s="5">
        <f t="shared" ref="X246:AB249" si="91">G246-R246</f>
        <v>0</v>
      </c>
      <c r="Y246" s="5">
        <f t="shared" si="91"/>
        <v>0</v>
      </c>
      <c r="Z246" s="5">
        <f t="shared" si="91"/>
        <v>0</v>
      </c>
      <c r="AA246" s="5">
        <f t="shared" si="91"/>
        <v>0</v>
      </c>
      <c r="AB246" s="5">
        <f t="shared" si="91"/>
        <v>0</v>
      </c>
    </row>
    <row r="247" spans="1:28" ht="16.5" customHeight="1">
      <c r="A247" s="229"/>
      <c r="B247" s="231"/>
      <c r="C247" s="231"/>
      <c r="D247" s="231"/>
      <c r="E247" s="231"/>
      <c r="F247" s="231"/>
      <c r="G247" s="231"/>
      <c r="H247" s="231"/>
      <c r="I247" s="231"/>
      <c r="J247" s="231"/>
      <c r="K247" s="231"/>
      <c r="L247" s="231"/>
      <c r="M247" s="231"/>
      <c r="N247" s="231"/>
      <c r="O247" s="231"/>
      <c r="P247" s="231"/>
      <c r="X247" s="5">
        <f t="shared" si="91"/>
        <v>0</v>
      </c>
      <c r="Y247" s="5">
        <f t="shared" si="91"/>
        <v>0</v>
      </c>
      <c r="Z247" s="5">
        <f t="shared" si="91"/>
        <v>0</v>
      </c>
      <c r="AA247" s="5">
        <f t="shared" si="91"/>
        <v>0</v>
      </c>
      <c r="AB247" s="5">
        <f t="shared" si="91"/>
        <v>0</v>
      </c>
    </row>
    <row r="248" spans="1:28">
      <c r="H248" s="234"/>
      <c r="I248" s="234"/>
      <c r="O248" s="116"/>
      <c r="P248" s="116"/>
      <c r="X248" s="5">
        <f t="shared" si="91"/>
        <v>0</v>
      </c>
      <c r="Y248" s="5">
        <f t="shared" si="91"/>
        <v>0</v>
      </c>
      <c r="Z248" s="5">
        <f t="shared" si="91"/>
        <v>0</v>
      </c>
      <c r="AA248" s="5">
        <f t="shared" si="91"/>
        <v>0</v>
      </c>
      <c r="AB248" s="5">
        <f t="shared" si="91"/>
        <v>0</v>
      </c>
    </row>
    <row r="249" spans="1:28">
      <c r="H249" s="234"/>
      <c r="I249" s="234"/>
      <c r="O249" s="116"/>
      <c r="P249" s="116"/>
      <c r="X249" s="5">
        <f t="shared" si="91"/>
        <v>0</v>
      </c>
      <c r="Y249" s="5">
        <f t="shared" si="91"/>
        <v>0</v>
      </c>
      <c r="Z249" s="5">
        <f t="shared" si="91"/>
        <v>0</v>
      </c>
      <c r="AA249" s="5">
        <f t="shared" si="91"/>
        <v>0</v>
      </c>
      <c r="AB249" s="5">
        <f t="shared" si="91"/>
        <v>0</v>
      </c>
    </row>
    <row r="250" spans="1:28">
      <c r="H250" s="234"/>
      <c r="I250" s="234"/>
      <c r="O250" s="116"/>
      <c r="P250" s="116"/>
    </row>
    <row r="251" spans="1:28">
      <c r="H251" s="234"/>
      <c r="I251" s="234"/>
      <c r="O251" s="131"/>
      <c r="P251" s="116"/>
    </row>
    <row r="252" spans="1:28">
      <c r="H252" s="234"/>
      <c r="I252" s="234"/>
      <c r="O252" s="116"/>
      <c r="P252" s="131"/>
    </row>
    <row r="253" spans="1:28">
      <c r="H253" s="234"/>
      <c r="I253" s="234"/>
      <c r="O253" s="116"/>
      <c r="P253" s="131"/>
    </row>
    <row r="254" spans="1:28">
      <c r="H254" s="234"/>
      <c r="I254" s="234"/>
      <c r="O254" s="116"/>
      <c r="P254" s="131"/>
    </row>
    <row r="255" spans="1:28">
      <c r="H255" s="234"/>
      <c r="I255" s="234"/>
      <c r="O255" s="116"/>
      <c r="P255" s="131"/>
    </row>
    <row r="256" spans="1:28">
      <c r="H256" s="234"/>
      <c r="I256" s="234"/>
      <c r="O256" s="116"/>
      <c r="P256" s="131"/>
    </row>
    <row r="257" spans="8:16">
      <c r="H257" s="234"/>
      <c r="I257" s="234"/>
      <c r="O257" s="116"/>
      <c r="P257" s="131"/>
    </row>
    <row r="258" spans="8:16">
      <c r="H258" s="234"/>
      <c r="I258" s="234"/>
      <c r="O258" s="116"/>
      <c r="P258" s="131"/>
    </row>
    <row r="259" spans="8:16">
      <c r="H259" s="234"/>
      <c r="I259" s="234"/>
      <c r="O259" s="116"/>
      <c r="P259" s="131"/>
    </row>
    <row r="260" spans="8:16">
      <c r="H260" s="234"/>
      <c r="I260" s="234"/>
      <c r="O260" s="116"/>
      <c r="P260" s="116"/>
    </row>
    <row r="261" spans="8:16">
      <c r="H261" s="234"/>
      <c r="I261" s="234"/>
      <c r="O261" s="131"/>
      <c r="P261" s="131"/>
    </row>
    <row r="262" spans="8:16">
      <c r="H262" s="234"/>
      <c r="I262" s="234"/>
      <c r="O262" s="131"/>
      <c r="P262" s="131"/>
    </row>
    <row r="263" spans="8:16">
      <c r="H263" s="234"/>
      <c r="I263" s="234"/>
      <c r="O263" s="131"/>
      <c r="P263" s="131"/>
    </row>
    <row r="264" spans="8:16">
      <c r="H264" s="234"/>
      <c r="I264" s="234"/>
      <c r="O264" s="116"/>
      <c r="P264" s="116"/>
    </row>
    <row r="265" spans="8:16">
      <c r="H265" s="234"/>
      <c r="I265" s="234"/>
      <c r="O265" s="116"/>
      <c r="P265" s="116"/>
    </row>
    <row r="266" spans="8:16">
      <c r="H266" s="234"/>
      <c r="I266" s="234"/>
      <c r="O266" s="116"/>
      <c r="P266" s="116"/>
    </row>
    <row r="267" spans="8:16">
      <c r="H267" s="234"/>
      <c r="I267" s="234"/>
    </row>
    <row r="268" spans="8:16">
      <c r="H268" s="234"/>
      <c r="I268" s="234"/>
    </row>
    <row r="269" spans="8:16">
      <c r="H269" s="234"/>
      <c r="I269" s="234"/>
    </row>
    <row r="270" spans="8:16">
      <c r="H270" s="234"/>
      <c r="I270" s="234"/>
    </row>
    <row r="271" spans="8:16">
      <c r="H271" s="234"/>
      <c r="I271" s="234"/>
    </row>
    <row r="272" spans="8:16">
      <c r="H272" s="234"/>
      <c r="I272" s="234"/>
    </row>
    <row r="273" spans="8:9">
      <c r="H273" s="234"/>
      <c r="I273" s="234"/>
    </row>
  </sheetData>
  <mergeCells count="6">
    <mergeCell ref="X4:AB5"/>
    <mergeCell ref="A4:A6"/>
    <mergeCell ref="B4:F5"/>
    <mergeCell ref="G4:K5"/>
    <mergeCell ref="L4:P5"/>
    <mergeCell ref="R4:V5"/>
  </mergeCells>
  <printOptions gridLines="1"/>
  <pageMargins left="0.49" right="0.24" top="0.38" bottom="0.41" header="0.25" footer="0.17"/>
  <pageSetup paperSize="9" scale="68" orientation="landscape" r:id="rId1"/>
  <headerFooter alignWithMargins="0">
    <oddFooter>&amp;C&amp;8&amp;P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M77"/>
  <sheetViews>
    <sheetView zoomScale="106" zoomScaleNormal="106" zoomScaleSheetLayoutView="100" workbookViewId="0">
      <pane xSplit="1" ySplit="8" topLeftCell="B17" activePane="bottomRight" state="frozen"/>
      <selection pane="topRight" activeCell="B1" sqref="B1"/>
      <selection pane="bottomLeft" activeCell="A6" sqref="A6"/>
      <selection pane="bottomRight" activeCell="G25" sqref="G25"/>
    </sheetView>
  </sheetViews>
  <sheetFormatPr defaultRowHeight="12.75"/>
  <cols>
    <col min="1" max="1" width="20.5703125" style="247" customWidth="1"/>
    <col min="2" max="2" width="10.85546875" style="247" hidden="1" customWidth="1"/>
    <col min="3" max="3" width="10.7109375" style="247" customWidth="1"/>
    <col min="4" max="4" width="11.42578125" style="247" customWidth="1"/>
    <col min="5" max="5" width="10.7109375" style="247" customWidth="1"/>
    <col min="6" max="6" width="2.42578125" style="240" customWidth="1"/>
    <col min="7" max="7" width="20.28515625" style="247" customWidth="1"/>
    <col min="8" max="8" width="10.7109375" style="247" hidden="1" customWidth="1"/>
    <col min="9" max="11" width="10.7109375" style="247" customWidth="1"/>
    <col min="12" max="12" width="35.7109375" style="247" customWidth="1"/>
    <col min="13" max="13" width="31" style="342" customWidth="1"/>
    <col min="14" max="237" width="9.140625" style="247"/>
    <col min="238" max="238" width="32.28515625" style="247" customWidth="1"/>
    <col min="239" max="239" width="10" style="247" customWidth="1"/>
    <col min="240" max="240" width="11" style="247" customWidth="1"/>
    <col min="241" max="241" width="11.140625" style="247" customWidth="1"/>
    <col min="242" max="242" width="13.42578125" style="247" customWidth="1"/>
    <col min="243" max="243" width="59.42578125" style="247" customWidth="1"/>
    <col min="244" max="244" width="19.7109375" style="247" customWidth="1"/>
    <col min="245" max="245" width="14.7109375" style="247" customWidth="1"/>
    <col min="246" max="493" width="9.140625" style="247"/>
    <col min="494" max="494" width="32.28515625" style="247" customWidth="1"/>
    <col min="495" max="495" width="10" style="247" customWidth="1"/>
    <col min="496" max="496" width="11" style="247" customWidth="1"/>
    <col min="497" max="497" width="11.140625" style="247" customWidth="1"/>
    <col min="498" max="498" width="13.42578125" style="247" customWidth="1"/>
    <col min="499" max="499" width="59.42578125" style="247" customWidth="1"/>
    <col min="500" max="500" width="19.7109375" style="247" customWidth="1"/>
    <col min="501" max="501" width="14.7109375" style="247" customWidth="1"/>
    <col min="502" max="749" width="9.140625" style="247"/>
    <col min="750" max="750" width="32.28515625" style="247" customWidth="1"/>
    <col min="751" max="751" width="10" style="247" customWidth="1"/>
    <col min="752" max="752" width="11" style="247" customWidth="1"/>
    <col min="753" max="753" width="11.140625" style="247" customWidth="1"/>
    <col min="754" max="754" width="13.42578125" style="247" customWidth="1"/>
    <col min="755" max="755" width="59.42578125" style="247" customWidth="1"/>
    <col min="756" max="756" width="19.7109375" style="247" customWidth="1"/>
    <col min="757" max="757" width="14.7109375" style="247" customWidth="1"/>
    <col min="758" max="1005" width="9.140625" style="247"/>
    <col min="1006" max="1006" width="32.28515625" style="247" customWidth="1"/>
    <col min="1007" max="1007" width="10" style="247" customWidth="1"/>
    <col min="1008" max="1008" width="11" style="247" customWidth="1"/>
    <col min="1009" max="1009" width="11.140625" style="247" customWidth="1"/>
    <col min="1010" max="1010" width="13.42578125" style="247" customWidth="1"/>
    <col min="1011" max="1011" width="59.42578125" style="247" customWidth="1"/>
    <col min="1012" max="1012" width="19.7109375" style="247" customWidth="1"/>
    <col min="1013" max="1013" width="14.7109375" style="247" customWidth="1"/>
    <col min="1014" max="1261" width="9.140625" style="247"/>
    <col min="1262" max="1262" width="32.28515625" style="247" customWidth="1"/>
    <col min="1263" max="1263" width="10" style="247" customWidth="1"/>
    <col min="1264" max="1264" width="11" style="247" customWidth="1"/>
    <col min="1265" max="1265" width="11.140625" style="247" customWidth="1"/>
    <col min="1266" max="1266" width="13.42578125" style="247" customWidth="1"/>
    <col min="1267" max="1267" width="59.42578125" style="247" customWidth="1"/>
    <col min="1268" max="1268" width="19.7109375" style="247" customWidth="1"/>
    <col min="1269" max="1269" width="14.7109375" style="247" customWidth="1"/>
    <col min="1270" max="1517" width="9.140625" style="247"/>
    <col min="1518" max="1518" width="32.28515625" style="247" customWidth="1"/>
    <col min="1519" max="1519" width="10" style="247" customWidth="1"/>
    <col min="1520" max="1520" width="11" style="247" customWidth="1"/>
    <col min="1521" max="1521" width="11.140625" style="247" customWidth="1"/>
    <col min="1522" max="1522" width="13.42578125" style="247" customWidth="1"/>
    <col min="1523" max="1523" width="59.42578125" style="247" customWidth="1"/>
    <col min="1524" max="1524" width="19.7109375" style="247" customWidth="1"/>
    <col min="1525" max="1525" width="14.7109375" style="247" customWidth="1"/>
    <col min="1526" max="1773" width="9.140625" style="247"/>
    <col min="1774" max="1774" width="32.28515625" style="247" customWidth="1"/>
    <col min="1775" max="1775" width="10" style="247" customWidth="1"/>
    <col min="1776" max="1776" width="11" style="247" customWidth="1"/>
    <col min="1777" max="1777" width="11.140625" style="247" customWidth="1"/>
    <col min="1778" max="1778" width="13.42578125" style="247" customWidth="1"/>
    <col min="1779" max="1779" width="59.42578125" style="247" customWidth="1"/>
    <col min="1780" max="1780" width="19.7109375" style="247" customWidth="1"/>
    <col min="1781" max="1781" width="14.7109375" style="247" customWidth="1"/>
    <col min="1782" max="2029" width="9.140625" style="247"/>
    <col min="2030" max="2030" width="32.28515625" style="247" customWidth="1"/>
    <col min="2031" max="2031" width="10" style="247" customWidth="1"/>
    <col min="2032" max="2032" width="11" style="247" customWidth="1"/>
    <col min="2033" max="2033" width="11.140625" style="247" customWidth="1"/>
    <col min="2034" max="2034" width="13.42578125" style="247" customWidth="1"/>
    <col min="2035" max="2035" width="59.42578125" style="247" customWidth="1"/>
    <col min="2036" max="2036" width="19.7109375" style="247" customWidth="1"/>
    <col min="2037" max="2037" width="14.7109375" style="247" customWidth="1"/>
    <col min="2038" max="2285" width="9.140625" style="247"/>
    <col min="2286" max="2286" width="32.28515625" style="247" customWidth="1"/>
    <col min="2287" max="2287" width="10" style="247" customWidth="1"/>
    <col min="2288" max="2288" width="11" style="247" customWidth="1"/>
    <col min="2289" max="2289" width="11.140625" style="247" customWidth="1"/>
    <col min="2290" max="2290" width="13.42578125" style="247" customWidth="1"/>
    <col min="2291" max="2291" width="59.42578125" style="247" customWidth="1"/>
    <col min="2292" max="2292" width="19.7109375" style="247" customWidth="1"/>
    <col min="2293" max="2293" width="14.7109375" style="247" customWidth="1"/>
    <col min="2294" max="2541" width="9.140625" style="247"/>
    <col min="2542" max="2542" width="32.28515625" style="247" customWidth="1"/>
    <col min="2543" max="2543" width="10" style="247" customWidth="1"/>
    <col min="2544" max="2544" width="11" style="247" customWidth="1"/>
    <col min="2545" max="2545" width="11.140625" style="247" customWidth="1"/>
    <col min="2546" max="2546" width="13.42578125" style="247" customWidth="1"/>
    <col min="2547" max="2547" width="59.42578125" style="247" customWidth="1"/>
    <col min="2548" max="2548" width="19.7109375" style="247" customWidth="1"/>
    <col min="2549" max="2549" width="14.7109375" style="247" customWidth="1"/>
    <col min="2550" max="2797" width="9.140625" style="247"/>
    <col min="2798" max="2798" width="32.28515625" style="247" customWidth="1"/>
    <col min="2799" max="2799" width="10" style="247" customWidth="1"/>
    <col min="2800" max="2800" width="11" style="247" customWidth="1"/>
    <col min="2801" max="2801" width="11.140625" style="247" customWidth="1"/>
    <col min="2802" max="2802" width="13.42578125" style="247" customWidth="1"/>
    <col min="2803" max="2803" width="59.42578125" style="247" customWidth="1"/>
    <col min="2804" max="2804" width="19.7109375" style="247" customWidth="1"/>
    <col min="2805" max="2805" width="14.7109375" style="247" customWidth="1"/>
    <col min="2806" max="3053" width="9.140625" style="247"/>
    <col min="3054" max="3054" width="32.28515625" style="247" customWidth="1"/>
    <col min="3055" max="3055" width="10" style="247" customWidth="1"/>
    <col min="3056" max="3056" width="11" style="247" customWidth="1"/>
    <col min="3057" max="3057" width="11.140625" style="247" customWidth="1"/>
    <col min="3058" max="3058" width="13.42578125" style="247" customWidth="1"/>
    <col min="3059" max="3059" width="59.42578125" style="247" customWidth="1"/>
    <col min="3060" max="3060" width="19.7109375" style="247" customWidth="1"/>
    <col min="3061" max="3061" width="14.7109375" style="247" customWidth="1"/>
    <col min="3062" max="3309" width="9.140625" style="247"/>
    <col min="3310" max="3310" width="32.28515625" style="247" customWidth="1"/>
    <col min="3311" max="3311" width="10" style="247" customWidth="1"/>
    <col min="3312" max="3312" width="11" style="247" customWidth="1"/>
    <col min="3313" max="3313" width="11.140625" style="247" customWidth="1"/>
    <col min="3314" max="3314" width="13.42578125" style="247" customWidth="1"/>
    <col min="3315" max="3315" width="59.42578125" style="247" customWidth="1"/>
    <col min="3316" max="3316" width="19.7109375" style="247" customWidth="1"/>
    <col min="3317" max="3317" width="14.7109375" style="247" customWidth="1"/>
    <col min="3318" max="3565" width="9.140625" style="247"/>
    <col min="3566" max="3566" width="32.28515625" style="247" customWidth="1"/>
    <col min="3567" max="3567" width="10" style="247" customWidth="1"/>
    <col min="3568" max="3568" width="11" style="247" customWidth="1"/>
    <col min="3569" max="3569" width="11.140625" style="247" customWidth="1"/>
    <col min="3570" max="3570" width="13.42578125" style="247" customWidth="1"/>
    <col min="3571" max="3571" width="59.42578125" style="247" customWidth="1"/>
    <col min="3572" max="3572" width="19.7109375" style="247" customWidth="1"/>
    <col min="3573" max="3573" width="14.7109375" style="247" customWidth="1"/>
    <col min="3574" max="3821" width="9.140625" style="247"/>
    <col min="3822" max="3822" width="32.28515625" style="247" customWidth="1"/>
    <col min="3823" max="3823" width="10" style="247" customWidth="1"/>
    <col min="3824" max="3824" width="11" style="247" customWidth="1"/>
    <col min="3825" max="3825" width="11.140625" style="247" customWidth="1"/>
    <col min="3826" max="3826" width="13.42578125" style="247" customWidth="1"/>
    <col min="3827" max="3827" width="59.42578125" style="247" customWidth="1"/>
    <col min="3828" max="3828" width="19.7109375" style="247" customWidth="1"/>
    <col min="3829" max="3829" width="14.7109375" style="247" customWidth="1"/>
    <col min="3830" max="4077" width="9.140625" style="247"/>
    <col min="4078" max="4078" width="32.28515625" style="247" customWidth="1"/>
    <col min="4079" max="4079" width="10" style="247" customWidth="1"/>
    <col min="4080" max="4080" width="11" style="247" customWidth="1"/>
    <col min="4081" max="4081" width="11.140625" style="247" customWidth="1"/>
    <col min="4082" max="4082" width="13.42578125" style="247" customWidth="1"/>
    <col min="4083" max="4083" width="59.42578125" style="247" customWidth="1"/>
    <col min="4084" max="4084" width="19.7109375" style="247" customWidth="1"/>
    <col min="4085" max="4085" width="14.7109375" style="247" customWidth="1"/>
    <col min="4086" max="4333" width="9.140625" style="247"/>
    <col min="4334" max="4334" width="32.28515625" style="247" customWidth="1"/>
    <col min="4335" max="4335" width="10" style="247" customWidth="1"/>
    <col min="4336" max="4336" width="11" style="247" customWidth="1"/>
    <col min="4337" max="4337" width="11.140625" style="247" customWidth="1"/>
    <col min="4338" max="4338" width="13.42578125" style="247" customWidth="1"/>
    <col min="4339" max="4339" width="59.42578125" style="247" customWidth="1"/>
    <col min="4340" max="4340" width="19.7109375" style="247" customWidth="1"/>
    <col min="4341" max="4341" width="14.7109375" style="247" customWidth="1"/>
    <col min="4342" max="4589" width="9.140625" style="247"/>
    <col min="4590" max="4590" width="32.28515625" style="247" customWidth="1"/>
    <col min="4591" max="4591" width="10" style="247" customWidth="1"/>
    <col min="4592" max="4592" width="11" style="247" customWidth="1"/>
    <col min="4593" max="4593" width="11.140625" style="247" customWidth="1"/>
    <col min="4594" max="4594" width="13.42578125" style="247" customWidth="1"/>
    <col min="4595" max="4595" width="59.42578125" style="247" customWidth="1"/>
    <col min="4596" max="4596" width="19.7109375" style="247" customWidth="1"/>
    <col min="4597" max="4597" width="14.7109375" style="247" customWidth="1"/>
    <col min="4598" max="4845" width="9.140625" style="247"/>
    <col min="4846" max="4846" width="32.28515625" style="247" customWidth="1"/>
    <col min="4847" max="4847" width="10" style="247" customWidth="1"/>
    <col min="4848" max="4848" width="11" style="247" customWidth="1"/>
    <col min="4849" max="4849" width="11.140625" style="247" customWidth="1"/>
    <col min="4850" max="4850" width="13.42578125" style="247" customWidth="1"/>
    <col min="4851" max="4851" width="59.42578125" style="247" customWidth="1"/>
    <col min="4852" max="4852" width="19.7109375" style="247" customWidth="1"/>
    <col min="4853" max="4853" width="14.7109375" style="247" customWidth="1"/>
    <col min="4854" max="5101" width="9.140625" style="247"/>
    <col min="5102" max="5102" width="32.28515625" style="247" customWidth="1"/>
    <col min="5103" max="5103" width="10" style="247" customWidth="1"/>
    <col min="5104" max="5104" width="11" style="247" customWidth="1"/>
    <col min="5105" max="5105" width="11.140625" style="247" customWidth="1"/>
    <col min="5106" max="5106" width="13.42578125" style="247" customWidth="1"/>
    <col min="5107" max="5107" width="59.42578125" style="247" customWidth="1"/>
    <col min="5108" max="5108" width="19.7109375" style="247" customWidth="1"/>
    <col min="5109" max="5109" width="14.7109375" style="247" customWidth="1"/>
    <col min="5110" max="5357" width="9.140625" style="247"/>
    <col min="5358" max="5358" width="32.28515625" style="247" customWidth="1"/>
    <col min="5359" max="5359" width="10" style="247" customWidth="1"/>
    <col min="5360" max="5360" width="11" style="247" customWidth="1"/>
    <col min="5361" max="5361" width="11.140625" style="247" customWidth="1"/>
    <col min="5362" max="5362" width="13.42578125" style="247" customWidth="1"/>
    <col min="5363" max="5363" width="59.42578125" style="247" customWidth="1"/>
    <col min="5364" max="5364" width="19.7109375" style="247" customWidth="1"/>
    <col min="5365" max="5365" width="14.7109375" style="247" customWidth="1"/>
    <col min="5366" max="5613" width="9.140625" style="247"/>
    <col min="5614" max="5614" width="32.28515625" style="247" customWidth="1"/>
    <col min="5615" max="5615" width="10" style="247" customWidth="1"/>
    <col min="5616" max="5616" width="11" style="247" customWidth="1"/>
    <col min="5617" max="5617" width="11.140625" style="247" customWidth="1"/>
    <col min="5618" max="5618" width="13.42578125" style="247" customWidth="1"/>
    <col min="5619" max="5619" width="59.42578125" style="247" customWidth="1"/>
    <col min="5620" max="5620" width="19.7109375" style="247" customWidth="1"/>
    <col min="5621" max="5621" width="14.7109375" style="247" customWidth="1"/>
    <col min="5622" max="5869" width="9.140625" style="247"/>
    <col min="5870" max="5870" width="32.28515625" style="247" customWidth="1"/>
    <col min="5871" max="5871" width="10" style="247" customWidth="1"/>
    <col min="5872" max="5872" width="11" style="247" customWidth="1"/>
    <col min="5873" max="5873" width="11.140625" style="247" customWidth="1"/>
    <col min="5874" max="5874" width="13.42578125" style="247" customWidth="1"/>
    <col min="5875" max="5875" width="59.42578125" style="247" customWidth="1"/>
    <col min="5876" max="5876" width="19.7109375" style="247" customWidth="1"/>
    <col min="5877" max="5877" width="14.7109375" style="247" customWidth="1"/>
    <col min="5878" max="6125" width="9.140625" style="247"/>
    <col min="6126" max="6126" width="32.28515625" style="247" customWidth="1"/>
    <col min="6127" max="6127" width="10" style="247" customWidth="1"/>
    <col min="6128" max="6128" width="11" style="247" customWidth="1"/>
    <col min="6129" max="6129" width="11.140625" style="247" customWidth="1"/>
    <col min="6130" max="6130" width="13.42578125" style="247" customWidth="1"/>
    <col min="6131" max="6131" width="59.42578125" style="247" customWidth="1"/>
    <col min="6132" max="6132" width="19.7109375" style="247" customWidth="1"/>
    <col min="6133" max="6133" width="14.7109375" style="247" customWidth="1"/>
    <col min="6134" max="6381" width="9.140625" style="247"/>
    <col min="6382" max="6382" width="32.28515625" style="247" customWidth="1"/>
    <col min="6383" max="6383" width="10" style="247" customWidth="1"/>
    <col min="6384" max="6384" width="11" style="247" customWidth="1"/>
    <col min="6385" max="6385" width="11.140625" style="247" customWidth="1"/>
    <col min="6386" max="6386" width="13.42578125" style="247" customWidth="1"/>
    <col min="6387" max="6387" width="59.42578125" style="247" customWidth="1"/>
    <col min="6388" max="6388" width="19.7109375" style="247" customWidth="1"/>
    <col min="6389" max="6389" width="14.7109375" style="247" customWidth="1"/>
    <col min="6390" max="6637" width="9.140625" style="247"/>
    <col min="6638" max="6638" width="32.28515625" style="247" customWidth="1"/>
    <col min="6639" max="6639" width="10" style="247" customWidth="1"/>
    <col min="6640" max="6640" width="11" style="247" customWidth="1"/>
    <col min="6641" max="6641" width="11.140625" style="247" customWidth="1"/>
    <col min="6642" max="6642" width="13.42578125" style="247" customWidth="1"/>
    <col min="6643" max="6643" width="59.42578125" style="247" customWidth="1"/>
    <col min="6644" max="6644" width="19.7109375" style="247" customWidth="1"/>
    <col min="6645" max="6645" width="14.7109375" style="247" customWidth="1"/>
    <col min="6646" max="6893" width="9.140625" style="247"/>
    <col min="6894" max="6894" width="32.28515625" style="247" customWidth="1"/>
    <col min="6895" max="6895" width="10" style="247" customWidth="1"/>
    <col min="6896" max="6896" width="11" style="247" customWidth="1"/>
    <col min="6897" max="6897" width="11.140625" style="247" customWidth="1"/>
    <col min="6898" max="6898" width="13.42578125" style="247" customWidth="1"/>
    <col min="6899" max="6899" width="59.42578125" style="247" customWidth="1"/>
    <col min="6900" max="6900" width="19.7109375" style="247" customWidth="1"/>
    <col min="6901" max="6901" width="14.7109375" style="247" customWidth="1"/>
    <col min="6902" max="7149" width="9.140625" style="247"/>
    <col min="7150" max="7150" width="32.28515625" style="247" customWidth="1"/>
    <col min="7151" max="7151" width="10" style="247" customWidth="1"/>
    <col min="7152" max="7152" width="11" style="247" customWidth="1"/>
    <col min="7153" max="7153" width="11.140625" style="247" customWidth="1"/>
    <col min="7154" max="7154" width="13.42578125" style="247" customWidth="1"/>
    <col min="7155" max="7155" width="59.42578125" style="247" customWidth="1"/>
    <col min="7156" max="7156" width="19.7109375" style="247" customWidth="1"/>
    <col min="7157" max="7157" width="14.7109375" style="247" customWidth="1"/>
    <col min="7158" max="7405" width="9.140625" style="247"/>
    <col min="7406" max="7406" width="32.28515625" style="247" customWidth="1"/>
    <col min="7407" max="7407" width="10" style="247" customWidth="1"/>
    <col min="7408" max="7408" width="11" style="247" customWidth="1"/>
    <col min="7409" max="7409" width="11.140625" style="247" customWidth="1"/>
    <col min="7410" max="7410" width="13.42578125" style="247" customWidth="1"/>
    <col min="7411" max="7411" width="59.42578125" style="247" customWidth="1"/>
    <col min="7412" max="7412" width="19.7109375" style="247" customWidth="1"/>
    <col min="7413" max="7413" width="14.7109375" style="247" customWidth="1"/>
    <col min="7414" max="7661" width="9.140625" style="247"/>
    <col min="7662" max="7662" width="32.28515625" style="247" customWidth="1"/>
    <col min="7663" max="7663" width="10" style="247" customWidth="1"/>
    <col min="7664" max="7664" width="11" style="247" customWidth="1"/>
    <col min="7665" max="7665" width="11.140625" style="247" customWidth="1"/>
    <col min="7666" max="7666" width="13.42578125" style="247" customWidth="1"/>
    <col min="7667" max="7667" width="59.42578125" style="247" customWidth="1"/>
    <col min="7668" max="7668" width="19.7109375" style="247" customWidth="1"/>
    <col min="7669" max="7669" width="14.7109375" style="247" customWidth="1"/>
    <col min="7670" max="7917" width="9.140625" style="247"/>
    <col min="7918" max="7918" width="32.28515625" style="247" customWidth="1"/>
    <col min="7919" max="7919" width="10" style="247" customWidth="1"/>
    <col min="7920" max="7920" width="11" style="247" customWidth="1"/>
    <col min="7921" max="7921" width="11.140625" style="247" customWidth="1"/>
    <col min="7922" max="7922" width="13.42578125" style="247" customWidth="1"/>
    <col min="7923" max="7923" width="59.42578125" style="247" customWidth="1"/>
    <col min="7924" max="7924" width="19.7109375" style="247" customWidth="1"/>
    <col min="7925" max="7925" width="14.7109375" style="247" customWidth="1"/>
    <col min="7926" max="8173" width="9.140625" style="247"/>
    <col min="8174" max="8174" width="32.28515625" style="247" customWidth="1"/>
    <col min="8175" max="8175" width="10" style="247" customWidth="1"/>
    <col min="8176" max="8176" width="11" style="247" customWidth="1"/>
    <col min="8177" max="8177" width="11.140625" style="247" customWidth="1"/>
    <col min="8178" max="8178" width="13.42578125" style="247" customWidth="1"/>
    <col min="8179" max="8179" width="59.42578125" style="247" customWidth="1"/>
    <col min="8180" max="8180" width="19.7109375" style="247" customWidth="1"/>
    <col min="8181" max="8181" width="14.7109375" style="247" customWidth="1"/>
    <col min="8182" max="8429" width="9.140625" style="247"/>
    <col min="8430" max="8430" width="32.28515625" style="247" customWidth="1"/>
    <col min="8431" max="8431" width="10" style="247" customWidth="1"/>
    <col min="8432" max="8432" width="11" style="247" customWidth="1"/>
    <col min="8433" max="8433" width="11.140625" style="247" customWidth="1"/>
    <col min="8434" max="8434" width="13.42578125" style="247" customWidth="1"/>
    <col min="8435" max="8435" width="59.42578125" style="247" customWidth="1"/>
    <col min="8436" max="8436" width="19.7109375" style="247" customWidth="1"/>
    <col min="8437" max="8437" width="14.7109375" style="247" customWidth="1"/>
    <col min="8438" max="8685" width="9.140625" style="247"/>
    <col min="8686" max="8686" width="32.28515625" style="247" customWidth="1"/>
    <col min="8687" max="8687" width="10" style="247" customWidth="1"/>
    <col min="8688" max="8688" width="11" style="247" customWidth="1"/>
    <col min="8689" max="8689" width="11.140625" style="247" customWidth="1"/>
    <col min="8690" max="8690" width="13.42578125" style="247" customWidth="1"/>
    <col min="8691" max="8691" width="59.42578125" style="247" customWidth="1"/>
    <col min="8692" max="8692" width="19.7109375" style="247" customWidth="1"/>
    <col min="8693" max="8693" width="14.7109375" style="247" customWidth="1"/>
    <col min="8694" max="8941" width="9.140625" style="247"/>
    <col min="8942" max="8942" width="32.28515625" style="247" customWidth="1"/>
    <col min="8943" max="8943" width="10" style="247" customWidth="1"/>
    <col min="8944" max="8944" width="11" style="247" customWidth="1"/>
    <col min="8945" max="8945" width="11.140625" style="247" customWidth="1"/>
    <col min="8946" max="8946" width="13.42578125" style="247" customWidth="1"/>
    <col min="8947" max="8947" width="59.42578125" style="247" customWidth="1"/>
    <col min="8948" max="8948" width="19.7109375" style="247" customWidth="1"/>
    <col min="8949" max="8949" width="14.7109375" style="247" customWidth="1"/>
    <col min="8950" max="9197" width="9.140625" style="247"/>
    <col min="9198" max="9198" width="32.28515625" style="247" customWidth="1"/>
    <col min="9199" max="9199" width="10" style="247" customWidth="1"/>
    <col min="9200" max="9200" width="11" style="247" customWidth="1"/>
    <col min="9201" max="9201" width="11.140625" style="247" customWidth="1"/>
    <col min="9202" max="9202" width="13.42578125" style="247" customWidth="1"/>
    <col min="9203" max="9203" width="59.42578125" style="247" customWidth="1"/>
    <col min="9204" max="9204" width="19.7109375" style="247" customWidth="1"/>
    <col min="9205" max="9205" width="14.7109375" style="247" customWidth="1"/>
    <col min="9206" max="9453" width="9.140625" style="247"/>
    <col min="9454" max="9454" width="32.28515625" style="247" customWidth="1"/>
    <col min="9455" max="9455" width="10" style="247" customWidth="1"/>
    <col min="9456" max="9456" width="11" style="247" customWidth="1"/>
    <col min="9457" max="9457" width="11.140625" style="247" customWidth="1"/>
    <col min="9458" max="9458" width="13.42578125" style="247" customWidth="1"/>
    <col min="9459" max="9459" width="59.42578125" style="247" customWidth="1"/>
    <col min="9460" max="9460" width="19.7109375" style="247" customWidth="1"/>
    <col min="9461" max="9461" width="14.7109375" style="247" customWidth="1"/>
    <col min="9462" max="9709" width="9.140625" style="247"/>
    <col min="9710" max="9710" width="32.28515625" style="247" customWidth="1"/>
    <col min="9711" max="9711" width="10" style="247" customWidth="1"/>
    <col min="9712" max="9712" width="11" style="247" customWidth="1"/>
    <col min="9713" max="9713" width="11.140625" style="247" customWidth="1"/>
    <col min="9714" max="9714" width="13.42578125" style="247" customWidth="1"/>
    <col min="9715" max="9715" width="59.42578125" style="247" customWidth="1"/>
    <col min="9716" max="9716" width="19.7109375" style="247" customWidth="1"/>
    <col min="9717" max="9717" width="14.7109375" style="247" customWidth="1"/>
    <col min="9718" max="9965" width="9.140625" style="247"/>
    <col min="9966" max="9966" width="32.28515625" style="247" customWidth="1"/>
    <col min="9967" max="9967" width="10" style="247" customWidth="1"/>
    <col min="9968" max="9968" width="11" style="247" customWidth="1"/>
    <col min="9969" max="9969" width="11.140625" style="247" customWidth="1"/>
    <col min="9970" max="9970" width="13.42578125" style="247" customWidth="1"/>
    <col min="9971" max="9971" width="59.42578125" style="247" customWidth="1"/>
    <col min="9972" max="9972" width="19.7109375" style="247" customWidth="1"/>
    <col min="9973" max="9973" width="14.7109375" style="247" customWidth="1"/>
    <col min="9974" max="10221" width="9.140625" style="247"/>
    <col min="10222" max="10222" width="32.28515625" style="247" customWidth="1"/>
    <col min="10223" max="10223" width="10" style="247" customWidth="1"/>
    <col min="10224" max="10224" width="11" style="247" customWidth="1"/>
    <col min="10225" max="10225" width="11.140625" style="247" customWidth="1"/>
    <col min="10226" max="10226" width="13.42578125" style="247" customWidth="1"/>
    <col min="10227" max="10227" width="59.42578125" style="247" customWidth="1"/>
    <col min="10228" max="10228" width="19.7109375" style="247" customWidth="1"/>
    <col min="10229" max="10229" width="14.7109375" style="247" customWidth="1"/>
    <col min="10230" max="10477" width="9.140625" style="247"/>
    <col min="10478" max="10478" width="32.28515625" style="247" customWidth="1"/>
    <col min="10479" max="10479" width="10" style="247" customWidth="1"/>
    <col min="10480" max="10480" width="11" style="247" customWidth="1"/>
    <col min="10481" max="10481" width="11.140625" style="247" customWidth="1"/>
    <col min="10482" max="10482" width="13.42578125" style="247" customWidth="1"/>
    <col min="10483" max="10483" width="59.42578125" style="247" customWidth="1"/>
    <col min="10484" max="10484" width="19.7109375" style="247" customWidth="1"/>
    <col min="10485" max="10485" width="14.7109375" style="247" customWidth="1"/>
    <col min="10486" max="10733" width="9.140625" style="247"/>
    <col min="10734" max="10734" width="32.28515625" style="247" customWidth="1"/>
    <col min="10735" max="10735" width="10" style="247" customWidth="1"/>
    <col min="10736" max="10736" width="11" style="247" customWidth="1"/>
    <col min="10737" max="10737" width="11.140625" style="247" customWidth="1"/>
    <col min="10738" max="10738" width="13.42578125" style="247" customWidth="1"/>
    <col min="10739" max="10739" width="59.42578125" style="247" customWidth="1"/>
    <col min="10740" max="10740" width="19.7109375" style="247" customWidth="1"/>
    <col min="10741" max="10741" width="14.7109375" style="247" customWidth="1"/>
    <col min="10742" max="10989" width="9.140625" style="247"/>
    <col min="10990" max="10990" width="32.28515625" style="247" customWidth="1"/>
    <col min="10991" max="10991" width="10" style="247" customWidth="1"/>
    <col min="10992" max="10992" width="11" style="247" customWidth="1"/>
    <col min="10993" max="10993" width="11.140625" style="247" customWidth="1"/>
    <col min="10994" max="10994" width="13.42578125" style="247" customWidth="1"/>
    <col min="10995" max="10995" width="59.42578125" style="247" customWidth="1"/>
    <col min="10996" max="10996" width="19.7109375" style="247" customWidth="1"/>
    <col min="10997" max="10997" width="14.7109375" style="247" customWidth="1"/>
    <col min="10998" max="11245" width="9.140625" style="247"/>
    <col min="11246" max="11246" width="32.28515625" style="247" customWidth="1"/>
    <col min="11247" max="11247" width="10" style="247" customWidth="1"/>
    <col min="11248" max="11248" width="11" style="247" customWidth="1"/>
    <col min="11249" max="11249" width="11.140625" style="247" customWidth="1"/>
    <col min="11250" max="11250" width="13.42578125" style="247" customWidth="1"/>
    <col min="11251" max="11251" width="59.42578125" style="247" customWidth="1"/>
    <col min="11252" max="11252" width="19.7109375" style="247" customWidth="1"/>
    <col min="11253" max="11253" width="14.7109375" style="247" customWidth="1"/>
    <col min="11254" max="11501" width="9.140625" style="247"/>
    <col min="11502" max="11502" width="32.28515625" style="247" customWidth="1"/>
    <col min="11503" max="11503" width="10" style="247" customWidth="1"/>
    <col min="11504" max="11504" width="11" style="247" customWidth="1"/>
    <col min="11505" max="11505" width="11.140625" style="247" customWidth="1"/>
    <col min="11506" max="11506" width="13.42578125" style="247" customWidth="1"/>
    <col min="11507" max="11507" width="59.42578125" style="247" customWidth="1"/>
    <col min="11508" max="11508" width="19.7109375" style="247" customWidth="1"/>
    <col min="11509" max="11509" width="14.7109375" style="247" customWidth="1"/>
    <col min="11510" max="11757" width="9.140625" style="247"/>
    <col min="11758" max="11758" width="32.28515625" style="247" customWidth="1"/>
    <col min="11759" max="11759" width="10" style="247" customWidth="1"/>
    <col min="11760" max="11760" width="11" style="247" customWidth="1"/>
    <col min="11761" max="11761" width="11.140625" style="247" customWidth="1"/>
    <col min="11762" max="11762" width="13.42578125" style="247" customWidth="1"/>
    <col min="11763" max="11763" width="59.42578125" style="247" customWidth="1"/>
    <col min="11764" max="11764" width="19.7109375" style="247" customWidth="1"/>
    <col min="11765" max="11765" width="14.7109375" style="247" customWidth="1"/>
    <col min="11766" max="12013" width="9.140625" style="247"/>
    <col min="12014" max="12014" width="32.28515625" style="247" customWidth="1"/>
    <col min="12015" max="12015" width="10" style="247" customWidth="1"/>
    <col min="12016" max="12016" width="11" style="247" customWidth="1"/>
    <col min="12017" max="12017" width="11.140625" style="247" customWidth="1"/>
    <col min="12018" max="12018" width="13.42578125" style="247" customWidth="1"/>
    <col min="12019" max="12019" width="59.42578125" style="247" customWidth="1"/>
    <col min="12020" max="12020" width="19.7109375" style="247" customWidth="1"/>
    <col min="12021" max="12021" width="14.7109375" style="247" customWidth="1"/>
    <col min="12022" max="12269" width="9.140625" style="247"/>
    <col min="12270" max="12270" width="32.28515625" style="247" customWidth="1"/>
    <col min="12271" max="12271" width="10" style="247" customWidth="1"/>
    <col min="12272" max="12272" width="11" style="247" customWidth="1"/>
    <col min="12273" max="12273" width="11.140625" style="247" customWidth="1"/>
    <col min="12274" max="12274" width="13.42578125" style="247" customWidth="1"/>
    <col min="12275" max="12275" width="59.42578125" style="247" customWidth="1"/>
    <col min="12276" max="12276" width="19.7109375" style="247" customWidth="1"/>
    <col min="12277" max="12277" width="14.7109375" style="247" customWidth="1"/>
    <col min="12278" max="12525" width="9.140625" style="247"/>
    <col min="12526" max="12526" width="32.28515625" style="247" customWidth="1"/>
    <col min="12527" max="12527" width="10" style="247" customWidth="1"/>
    <col min="12528" max="12528" width="11" style="247" customWidth="1"/>
    <col min="12529" max="12529" width="11.140625" style="247" customWidth="1"/>
    <col min="12530" max="12530" width="13.42578125" style="247" customWidth="1"/>
    <col min="12531" max="12531" width="59.42578125" style="247" customWidth="1"/>
    <col min="12532" max="12532" width="19.7109375" style="247" customWidth="1"/>
    <col min="12533" max="12533" width="14.7109375" style="247" customWidth="1"/>
    <col min="12534" max="12781" width="9.140625" style="247"/>
    <col min="12782" max="12782" width="32.28515625" style="247" customWidth="1"/>
    <col min="12783" max="12783" width="10" style="247" customWidth="1"/>
    <col min="12784" max="12784" width="11" style="247" customWidth="1"/>
    <col min="12785" max="12785" width="11.140625" style="247" customWidth="1"/>
    <col min="12786" max="12786" width="13.42578125" style="247" customWidth="1"/>
    <col min="12787" max="12787" width="59.42578125" style="247" customWidth="1"/>
    <col min="12788" max="12788" width="19.7109375" style="247" customWidth="1"/>
    <col min="12789" max="12789" width="14.7109375" style="247" customWidth="1"/>
    <col min="12790" max="13037" width="9.140625" style="247"/>
    <col min="13038" max="13038" width="32.28515625" style="247" customWidth="1"/>
    <col min="13039" max="13039" width="10" style="247" customWidth="1"/>
    <col min="13040" max="13040" width="11" style="247" customWidth="1"/>
    <col min="13041" max="13041" width="11.140625" style="247" customWidth="1"/>
    <col min="13042" max="13042" width="13.42578125" style="247" customWidth="1"/>
    <col min="13043" max="13043" width="59.42578125" style="247" customWidth="1"/>
    <col min="13044" max="13044" width="19.7109375" style="247" customWidth="1"/>
    <col min="13045" max="13045" width="14.7109375" style="247" customWidth="1"/>
    <col min="13046" max="13293" width="9.140625" style="247"/>
    <col min="13294" max="13294" width="32.28515625" style="247" customWidth="1"/>
    <col min="13295" max="13295" width="10" style="247" customWidth="1"/>
    <col min="13296" max="13296" width="11" style="247" customWidth="1"/>
    <col min="13297" max="13297" width="11.140625" style="247" customWidth="1"/>
    <col min="13298" max="13298" width="13.42578125" style="247" customWidth="1"/>
    <col min="13299" max="13299" width="59.42578125" style="247" customWidth="1"/>
    <col min="13300" max="13300" width="19.7109375" style="247" customWidth="1"/>
    <col min="13301" max="13301" width="14.7109375" style="247" customWidth="1"/>
    <col min="13302" max="13549" width="9.140625" style="247"/>
    <col min="13550" max="13550" width="32.28515625" style="247" customWidth="1"/>
    <col min="13551" max="13551" width="10" style="247" customWidth="1"/>
    <col min="13552" max="13552" width="11" style="247" customWidth="1"/>
    <col min="13553" max="13553" width="11.140625" style="247" customWidth="1"/>
    <col min="13554" max="13554" width="13.42578125" style="247" customWidth="1"/>
    <col min="13555" max="13555" width="59.42578125" style="247" customWidth="1"/>
    <col min="13556" max="13556" width="19.7109375" style="247" customWidth="1"/>
    <col min="13557" max="13557" width="14.7109375" style="247" customWidth="1"/>
    <col min="13558" max="13805" width="9.140625" style="247"/>
    <col min="13806" max="13806" width="32.28515625" style="247" customWidth="1"/>
    <col min="13807" max="13807" width="10" style="247" customWidth="1"/>
    <col min="13808" max="13808" width="11" style="247" customWidth="1"/>
    <col min="13809" max="13809" width="11.140625" style="247" customWidth="1"/>
    <col min="13810" max="13810" width="13.42578125" style="247" customWidth="1"/>
    <col min="13811" max="13811" width="59.42578125" style="247" customWidth="1"/>
    <col min="13812" max="13812" width="19.7109375" style="247" customWidth="1"/>
    <col min="13813" max="13813" width="14.7109375" style="247" customWidth="1"/>
    <col min="13814" max="14061" width="9.140625" style="247"/>
    <col min="14062" max="14062" width="32.28515625" style="247" customWidth="1"/>
    <col min="14063" max="14063" width="10" style="247" customWidth="1"/>
    <col min="14064" max="14064" width="11" style="247" customWidth="1"/>
    <col min="14065" max="14065" width="11.140625" style="247" customWidth="1"/>
    <col min="14066" max="14066" width="13.42578125" style="247" customWidth="1"/>
    <col min="14067" max="14067" width="59.42578125" style="247" customWidth="1"/>
    <col min="14068" max="14068" width="19.7109375" style="247" customWidth="1"/>
    <col min="14069" max="14069" width="14.7109375" style="247" customWidth="1"/>
    <col min="14070" max="14317" width="9.140625" style="247"/>
    <col min="14318" max="14318" width="32.28515625" style="247" customWidth="1"/>
    <col min="14319" max="14319" width="10" style="247" customWidth="1"/>
    <col min="14320" max="14320" width="11" style="247" customWidth="1"/>
    <col min="14321" max="14321" width="11.140625" style="247" customWidth="1"/>
    <col min="14322" max="14322" width="13.42578125" style="247" customWidth="1"/>
    <col min="14323" max="14323" width="59.42578125" style="247" customWidth="1"/>
    <col min="14324" max="14324" width="19.7109375" style="247" customWidth="1"/>
    <col min="14325" max="14325" width="14.7109375" style="247" customWidth="1"/>
    <col min="14326" max="14573" width="9.140625" style="247"/>
    <col min="14574" max="14574" width="32.28515625" style="247" customWidth="1"/>
    <col min="14575" max="14575" width="10" style="247" customWidth="1"/>
    <col min="14576" max="14576" width="11" style="247" customWidth="1"/>
    <col min="14577" max="14577" width="11.140625" style="247" customWidth="1"/>
    <col min="14578" max="14578" width="13.42578125" style="247" customWidth="1"/>
    <col min="14579" max="14579" width="59.42578125" style="247" customWidth="1"/>
    <col min="14580" max="14580" width="19.7109375" style="247" customWidth="1"/>
    <col min="14581" max="14581" width="14.7109375" style="247" customWidth="1"/>
    <col min="14582" max="14829" width="9.140625" style="247"/>
    <col min="14830" max="14830" width="32.28515625" style="247" customWidth="1"/>
    <col min="14831" max="14831" width="10" style="247" customWidth="1"/>
    <col min="14832" max="14832" width="11" style="247" customWidth="1"/>
    <col min="14833" max="14833" width="11.140625" style="247" customWidth="1"/>
    <col min="14834" max="14834" width="13.42578125" style="247" customWidth="1"/>
    <col min="14835" max="14835" width="59.42578125" style="247" customWidth="1"/>
    <col min="14836" max="14836" width="19.7109375" style="247" customWidth="1"/>
    <col min="14837" max="14837" width="14.7109375" style="247" customWidth="1"/>
    <col min="14838" max="15085" width="9.140625" style="247"/>
    <col min="15086" max="15086" width="32.28515625" style="247" customWidth="1"/>
    <col min="15087" max="15087" width="10" style="247" customWidth="1"/>
    <col min="15088" max="15088" width="11" style="247" customWidth="1"/>
    <col min="15089" max="15089" width="11.140625" style="247" customWidth="1"/>
    <col min="15090" max="15090" width="13.42578125" style="247" customWidth="1"/>
    <col min="15091" max="15091" width="59.42578125" style="247" customWidth="1"/>
    <col min="15092" max="15092" width="19.7109375" style="247" customWidth="1"/>
    <col min="15093" max="15093" width="14.7109375" style="247" customWidth="1"/>
    <col min="15094" max="15341" width="9.140625" style="247"/>
    <col min="15342" max="15342" width="32.28515625" style="247" customWidth="1"/>
    <col min="15343" max="15343" width="10" style="247" customWidth="1"/>
    <col min="15344" max="15344" width="11" style="247" customWidth="1"/>
    <col min="15345" max="15345" width="11.140625" style="247" customWidth="1"/>
    <col min="15346" max="15346" width="13.42578125" style="247" customWidth="1"/>
    <col min="15347" max="15347" width="59.42578125" style="247" customWidth="1"/>
    <col min="15348" max="15348" width="19.7109375" style="247" customWidth="1"/>
    <col min="15349" max="15349" width="14.7109375" style="247" customWidth="1"/>
    <col min="15350" max="15597" width="9.140625" style="247"/>
    <col min="15598" max="15598" width="32.28515625" style="247" customWidth="1"/>
    <col min="15599" max="15599" width="10" style="247" customWidth="1"/>
    <col min="15600" max="15600" width="11" style="247" customWidth="1"/>
    <col min="15601" max="15601" width="11.140625" style="247" customWidth="1"/>
    <col min="15602" max="15602" width="13.42578125" style="247" customWidth="1"/>
    <col min="15603" max="15603" width="59.42578125" style="247" customWidth="1"/>
    <col min="15604" max="15604" width="19.7109375" style="247" customWidth="1"/>
    <col min="15605" max="15605" width="14.7109375" style="247" customWidth="1"/>
    <col min="15606" max="15853" width="9.140625" style="247"/>
    <col min="15854" max="15854" width="32.28515625" style="247" customWidth="1"/>
    <col min="15855" max="15855" width="10" style="247" customWidth="1"/>
    <col min="15856" max="15856" width="11" style="247" customWidth="1"/>
    <col min="15857" max="15857" width="11.140625" style="247" customWidth="1"/>
    <col min="15858" max="15858" width="13.42578125" style="247" customWidth="1"/>
    <col min="15859" max="15859" width="59.42578125" style="247" customWidth="1"/>
    <col min="15860" max="15860" width="19.7109375" style="247" customWidth="1"/>
    <col min="15861" max="15861" width="14.7109375" style="247" customWidth="1"/>
    <col min="15862" max="16109" width="9.140625" style="247"/>
    <col min="16110" max="16110" width="32.28515625" style="247" customWidth="1"/>
    <col min="16111" max="16111" width="10" style="247" customWidth="1"/>
    <col min="16112" max="16112" width="11" style="247" customWidth="1"/>
    <col min="16113" max="16113" width="11.140625" style="247" customWidth="1"/>
    <col min="16114" max="16114" width="13.42578125" style="247" customWidth="1"/>
    <col min="16115" max="16115" width="59.42578125" style="247" customWidth="1"/>
    <col min="16116" max="16116" width="19.7109375" style="247" customWidth="1"/>
    <col min="16117" max="16117" width="14.7109375" style="247" customWidth="1"/>
    <col min="16118" max="16384" width="9.140625" style="247"/>
  </cols>
  <sheetData>
    <row r="1" spans="1:13" s="237" customFormat="1" ht="15" customHeight="1">
      <c r="A1" s="236" t="s">
        <v>205</v>
      </c>
      <c r="E1" s="236"/>
      <c r="F1" s="238"/>
      <c r="G1" s="236"/>
      <c r="K1" s="236"/>
      <c r="L1" s="236"/>
      <c r="M1" s="239"/>
    </row>
    <row r="2" spans="1:13" s="237" customFormat="1" ht="15" customHeight="1">
      <c r="A2" s="236" t="s">
        <v>206</v>
      </c>
      <c r="E2" s="236"/>
      <c r="F2" s="238"/>
      <c r="G2" s="236"/>
      <c r="K2" s="236"/>
      <c r="L2" s="236"/>
      <c r="M2" s="239"/>
    </row>
    <row r="3" spans="1:13" s="237" customFormat="1" ht="15" customHeight="1">
      <c r="A3" s="236" t="str">
        <f>[1]BYDEPT!A2</f>
        <v>JANUARY 1-FEBRUARY 28, 2018</v>
      </c>
      <c r="E3" s="236"/>
      <c r="F3" s="238"/>
      <c r="G3" s="236"/>
      <c r="K3" s="236"/>
      <c r="L3" s="236"/>
      <c r="M3" s="239"/>
    </row>
    <row r="4" spans="1:13" s="237" customFormat="1" ht="15" customHeight="1">
      <c r="A4" s="236" t="s">
        <v>207</v>
      </c>
      <c r="F4" s="240"/>
      <c r="L4" s="236"/>
      <c r="M4" s="241"/>
    </row>
    <row r="5" spans="1:13" s="237" customFormat="1" ht="10.5" customHeight="1">
      <c r="A5" s="236"/>
      <c r="F5" s="240"/>
      <c r="L5" s="236"/>
      <c r="M5" s="241"/>
    </row>
    <row r="6" spans="1:13" s="237" customFormat="1" ht="15" customHeight="1">
      <c r="A6" s="242" t="s">
        <v>208</v>
      </c>
      <c r="F6" s="240"/>
      <c r="G6" s="242" t="s">
        <v>209</v>
      </c>
      <c r="L6" s="236"/>
      <c r="M6" s="241"/>
    </row>
    <row r="7" spans="1:13" s="237" customFormat="1" ht="15" customHeight="1">
      <c r="A7" s="498" t="s">
        <v>210</v>
      </c>
      <c r="B7" s="500" t="s">
        <v>211</v>
      </c>
      <c r="C7" s="500"/>
      <c r="D7" s="500"/>
      <c r="E7" s="500"/>
      <c r="F7" s="243"/>
      <c r="G7" s="501" t="s">
        <v>210</v>
      </c>
      <c r="H7" s="502" t="s">
        <v>211</v>
      </c>
      <c r="I7" s="502"/>
      <c r="J7" s="502"/>
      <c r="K7" s="502"/>
      <c r="L7" s="503" t="s">
        <v>2</v>
      </c>
      <c r="M7" s="505" t="s">
        <v>212</v>
      </c>
    </row>
    <row r="8" spans="1:13" ht="16.5" customHeight="1">
      <c r="A8" s="499"/>
      <c r="B8" s="244" t="s">
        <v>213</v>
      </c>
      <c r="C8" s="244" t="s">
        <v>214</v>
      </c>
      <c r="D8" s="244" t="s">
        <v>215</v>
      </c>
      <c r="E8" s="244" t="s">
        <v>40</v>
      </c>
      <c r="F8" s="243"/>
      <c r="G8" s="502"/>
      <c r="H8" s="245" t="s">
        <v>213</v>
      </c>
      <c r="I8" s="245" t="s">
        <v>214</v>
      </c>
      <c r="J8" s="245" t="s">
        <v>215</v>
      </c>
      <c r="K8" s="246" t="s">
        <v>40</v>
      </c>
      <c r="L8" s="504"/>
      <c r="M8" s="506"/>
    </row>
    <row r="9" spans="1:13" s="254" customFormat="1" ht="16.5" customHeight="1">
      <c r="A9" s="248" t="s">
        <v>216</v>
      </c>
      <c r="B9" s="249">
        <f>B12+B16+B10</f>
        <v>0</v>
      </c>
      <c r="C9" s="249">
        <f>C12+C16+C10+C24</f>
        <v>-47497</v>
      </c>
      <c r="D9" s="249">
        <f t="shared" ref="D9:E9" si="0">D12+D16+D10+D24</f>
        <v>-103583872</v>
      </c>
      <c r="E9" s="250">
        <f t="shared" si="0"/>
        <v>-103631369</v>
      </c>
      <c r="F9" s="249"/>
      <c r="G9" s="251"/>
      <c r="H9" s="249">
        <f>H12+H16+H10</f>
        <v>0</v>
      </c>
      <c r="I9" s="249">
        <f t="shared" ref="I9:K9" si="1">I12+I16+I10+I24</f>
        <v>47497</v>
      </c>
      <c r="J9" s="249">
        <f t="shared" si="1"/>
        <v>103583872</v>
      </c>
      <c r="K9" s="250">
        <f t="shared" si="1"/>
        <v>103631369</v>
      </c>
      <c r="L9" s="252"/>
      <c r="M9" s="253"/>
    </row>
    <row r="10" spans="1:13" s="262" customFormat="1" ht="26.25" customHeight="1">
      <c r="A10" s="255" t="s">
        <v>217</v>
      </c>
      <c r="B10" s="256"/>
      <c r="C10" s="257"/>
      <c r="D10" s="257">
        <v>-9958500</v>
      </c>
      <c r="E10" s="258">
        <f>SUM(B10:D10)</f>
        <v>-9958500</v>
      </c>
      <c r="F10" s="259"/>
      <c r="G10" s="255" t="s">
        <v>218</v>
      </c>
      <c r="H10" s="256"/>
      <c r="I10" s="257"/>
      <c r="J10" s="257">
        <v>9958500</v>
      </c>
      <c r="K10" s="258">
        <f>SUM(H10:J10)</f>
        <v>9958500</v>
      </c>
      <c r="L10" s="260" t="s">
        <v>219</v>
      </c>
      <c r="M10" s="261" t="s">
        <v>220</v>
      </c>
    </row>
    <row r="11" spans="1:13" s="262" customFormat="1" ht="14.25" customHeight="1">
      <c r="A11" s="255"/>
      <c r="B11" s="256"/>
      <c r="C11" s="256"/>
      <c r="D11" s="256"/>
      <c r="E11" s="263"/>
      <c r="F11" s="259"/>
      <c r="G11" s="255"/>
      <c r="H11" s="256"/>
      <c r="I11" s="256"/>
      <c r="J11" s="256"/>
      <c r="K11" s="263"/>
      <c r="L11" s="260"/>
      <c r="M11" s="261"/>
    </row>
    <row r="12" spans="1:13" s="269" customFormat="1" ht="16.5" customHeight="1">
      <c r="A12" s="264" t="s">
        <v>221</v>
      </c>
      <c r="B12" s="249">
        <f t="shared" ref="B12:C12" si="2">B13+B14</f>
        <v>0</v>
      </c>
      <c r="C12" s="265">
        <f t="shared" si="2"/>
        <v>0</v>
      </c>
      <c r="D12" s="265">
        <f>D13+D14</f>
        <v>-88496656</v>
      </c>
      <c r="E12" s="266">
        <f>E13+E14</f>
        <v>-88496656</v>
      </c>
      <c r="F12" s="267"/>
      <c r="G12" s="264" t="s">
        <v>218</v>
      </c>
      <c r="H12" s="249">
        <f t="shared" ref="H12:K12" si="3">H13+H14</f>
        <v>0</v>
      </c>
      <c r="I12" s="265">
        <f t="shared" si="3"/>
        <v>0</v>
      </c>
      <c r="J12" s="265">
        <f t="shared" si="3"/>
        <v>88496656</v>
      </c>
      <c r="K12" s="266">
        <f t="shared" si="3"/>
        <v>88496656</v>
      </c>
      <c r="L12" s="252"/>
      <c r="M12" s="268"/>
    </row>
    <row r="13" spans="1:13" ht="27" customHeight="1">
      <c r="A13" s="270"/>
      <c r="B13" s="271"/>
      <c r="C13" s="271"/>
      <c r="D13" s="271">
        <v>-3500000</v>
      </c>
      <c r="E13" s="272">
        <f>SUM(B13:D13)</f>
        <v>-3500000</v>
      </c>
      <c r="F13" s="273"/>
      <c r="G13" s="274" t="s">
        <v>222</v>
      </c>
      <c r="H13" s="271"/>
      <c r="I13" s="271"/>
      <c r="J13" s="271">
        <f>3500000</f>
        <v>3500000</v>
      </c>
      <c r="K13" s="272">
        <f>SUM(H13:J13)</f>
        <v>3500000</v>
      </c>
      <c r="L13" s="497" t="s">
        <v>223</v>
      </c>
      <c r="M13" s="497" t="s">
        <v>224</v>
      </c>
    </row>
    <row r="14" spans="1:13" ht="16.5" customHeight="1">
      <c r="A14" s="270"/>
      <c r="B14" s="273"/>
      <c r="C14" s="273"/>
      <c r="D14" s="273">
        <v>-84996656</v>
      </c>
      <c r="E14" s="275">
        <f>SUM(B14:D14)</f>
        <v>-84996656</v>
      </c>
      <c r="F14" s="273"/>
      <c r="G14" s="270" t="s">
        <v>225</v>
      </c>
      <c r="H14" s="273"/>
      <c r="I14" s="273"/>
      <c r="J14" s="273">
        <v>84996656</v>
      </c>
      <c r="K14" s="275">
        <f>SUM(H14:J14)</f>
        <v>84996656</v>
      </c>
      <c r="L14" s="497"/>
      <c r="M14" s="497"/>
    </row>
    <row r="15" spans="1:13" ht="14.25" customHeight="1">
      <c r="A15" s="270"/>
      <c r="B15" s="273"/>
      <c r="C15" s="273"/>
      <c r="D15" s="273"/>
      <c r="E15" s="275"/>
      <c r="F15" s="273"/>
      <c r="G15" s="270"/>
      <c r="H15" s="273"/>
      <c r="I15" s="273"/>
      <c r="J15" s="273"/>
      <c r="K15" s="275"/>
      <c r="L15" s="276"/>
      <c r="M15" s="277"/>
    </row>
    <row r="16" spans="1:13" s="279" customFormat="1" ht="38.25" customHeight="1">
      <c r="A16" s="255" t="s">
        <v>226</v>
      </c>
      <c r="B16" s="256"/>
      <c r="C16" s="256"/>
      <c r="D16" s="256">
        <v>-5128716</v>
      </c>
      <c r="E16" s="263">
        <f>SUM(B16:D16)</f>
        <v>-5128716</v>
      </c>
      <c r="F16" s="256"/>
      <c r="G16" s="255" t="s">
        <v>218</v>
      </c>
      <c r="H16" s="256"/>
      <c r="I16" s="256"/>
      <c r="J16" s="256">
        <v>5128716</v>
      </c>
      <c r="K16" s="263">
        <f>SUM(H16:J16)</f>
        <v>5128716</v>
      </c>
      <c r="L16" s="278" t="s">
        <v>227</v>
      </c>
      <c r="M16" s="261" t="s">
        <v>228</v>
      </c>
    </row>
    <row r="17" spans="1:13" s="287" customFormat="1" ht="15" customHeight="1">
      <c r="A17" s="280"/>
      <c r="B17" s="281"/>
      <c r="C17" s="281"/>
      <c r="D17" s="281"/>
      <c r="E17" s="282"/>
      <c r="F17" s="281"/>
      <c r="G17" s="283"/>
      <c r="H17" s="281"/>
      <c r="I17" s="284"/>
      <c r="J17" s="284"/>
      <c r="K17" s="285"/>
      <c r="L17" s="286"/>
      <c r="M17" s="261"/>
    </row>
    <row r="18" spans="1:13" ht="9" hidden="1" customHeight="1">
      <c r="A18" s="288"/>
      <c r="B18" s="289"/>
      <c r="C18" s="289"/>
      <c r="D18" s="289"/>
      <c r="E18" s="290"/>
      <c r="F18" s="289"/>
      <c r="G18" s="291"/>
      <c r="H18" s="289"/>
      <c r="I18" s="289"/>
      <c r="J18" s="289"/>
      <c r="K18" s="290"/>
      <c r="L18" s="292"/>
      <c r="M18" s="293"/>
    </row>
    <row r="19" spans="1:13" ht="32.25" hidden="1" customHeight="1">
      <c r="A19" s="294" t="s">
        <v>221</v>
      </c>
      <c r="B19" s="295"/>
      <c r="C19" s="295"/>
      <c r="D19" s="295"/>
      <c r="E19" s="296"/>
      <c r="F19" s="295"/>
      <c r="G19" s="294" t="s">
        <v>229</v>
      </c>
      <c r="H19" s="295"/>
      <c r="I19" s="295"/>
      <c r="J19" s="295"/>
      <c r="K19" s="296"/>
      <c r="L19" s="297" t="s">
        <v>230</v>
      </c>
      <c r="M19" s="261" t="s">
        <v>231</v>
      </c>
    </row>
    <row r="20" spans="1:13" ht="32.25" hidden="1" customHeight="1">
      <c r="A20" s="294" t="s">
        <v>221</v>
      </c>
      <c r="B20" s="295"/>
      <c r="C20" s="295"/>
      <c r="D20" s="295"/>
      <c r="E20" s="296"/>
      <c r="F20" s="295"/>
      <c r="G20" s="294" t="s">
        <v>229</v>
      </c>
      <c r="H20" s="295"/>
      <c r="I20" s="295"/>
      <c r="J20" s="295"/>
      <c r="K20" s="296"/>
      <c r="L20" s="297" t="s">
        <v>232</v>
      </c>
      <c r="M20" s="261" t="s">
        <v>231</v>
      </c>
    </row>
    <row r="21" spans="1:13" s="302" customFormat="1" ht="9" hidden="1" customHeight="1">
      <c r="A21" s="288"/>
      <c r="B21" s="298"/>
      <c r="C21" s="298"/>
      <c r="D21" s="298"/>
      <c r="E21" s="299"/>
      <c r="F21" s="300"/>
      <c r="G21" s="301"/>
      <c r="H21" s="298"/>
      <c r="I21" s="298"/>
      <c r="J21" s="298"/>
      <c r="K21" s="299"/>
      <c r="L21" s="292"/>
      <c r="M21" s="293"/>
    </row>
    <row r="22" spans="1:13" ht="76.5" hidden="1" customHeight="1">
      <c r="A22" s="303" t="s">
        <v>233</v>
      </c>
      <c r="B22" s="295"/>
      <c r="C22" s="295"/>
      <c r="D22" s="295"/>
      <c r="E22" s="296"/>
      <c r="F22" s="295"/>
      <c r="G22" s="294" t="s">
        <v>229</v>
      </c>
      <c r="H22" s="295"/>
      <c r="I22" s="295"/>
      <c r="J22" s="295"/>
      <c r="K22" s="296"/>
      <c r="L22" s="304" t="s">
        <v>234</v>
      </c>
      <c r="M22" s="261" t="s">
        <v>235</v>
      </c>
    </row>
    <row r="23" spans="1:13" ht="6.75" hidden="1" customHeight="1">
      <c r="A23" s="305"/>
      <c r="B23" s="289"/>
      <c r="C23" s="289"/>
      <c r="D23" s="289"/>
      <c r="E23" s="290"/>
      <c r="F23" s="289"/>
      <c r="G23" s="291"/>
      <c r="H23" s="289"/>
      <c r="I23" s="289"/>
      <c r="J23" s="289"/>
      <c r="K23" s="290"/>
      <c r="L23" s="306"/>
      <c r="M23" s="293"/>
    </row>
    <row r="24" spans="1:13" ht="39.75" customHeight="1">
      <c r="A24" s="264" t="s">
        <v>229</v>
      </c>
      <c r="B24" s="307"/>
      <c r="C24" s="307">
        <v>-47497</v>
      </c>
      <c r="D24" s="307"/>
      <c r="E24" s="308">
        <f>SUM(C24:D24)</f>
        <v>-47497</v>
      </c>
      <c r="F24" s="307"/>
      <c r="G24" s="264" t="s">
        <v>236</v>
      </c>
      <c r="H24" s="307"/>
      <c r="I24" s="307">
        <v>47497</v>
      </c>
      <c r="J24" s="307"/>
      <c r="K24" s="308">
        <f>SUM(I24:J24)</f>
        <v>47497</v>
      </c>
      <c r="L24" s="309" t="s">
        <v>237</v>
      </c>
      <c r="M24" s="261" t="s">
        <v>238</v>
      </c>
    </row>
    <row r="25" spans="1:13" ht="29.25" customHeight="1">
      <c r="A25" s="310" t="s">
        <v>239</v>
      </c>
      <c r="B25" s="311">
        <f>B26</f>
        <v>0</v>
      </c>
      <c r="C25" s="311">
        <f t="shared" ref="C25:E25" si="4">C26</f>
        <v>-2978870</v>
      </c>
      <c r="D25" s="311">
        <f t="shared" si="4"/>
        <v>0</v>
      </c>
      <c r="E25" s="312">
        <f t="shared" si="4"/>
        <v>-2978870</v>
      </c>
      <c r="F25" s="313"/>
      <c r="G25" s="314"/>
      <c r="H25" s="315">
        <f>H26</f>
        <v>0</v>
      </c>
      <c r="I25" s="315">
        <f t="shared" ref="I25:K25" si="5">I26</f>
        <v>2978870</v>
      </c>
      <c r="J25" s="315">
        <f t="shared" si="5"/>
        <v>0</v>
      </c>
      <c r="K25" s="316">
        <f t="shared" si="5"/>
        <v>2978870</v>
      </c>
      <c r="L25" s="309"/>
      <c r="M25" s="261"/>
    </row>
    <row r="26" spans="1:13" ht="24.75" customHeight="1">
      <c r="A26" s="317" t="s">
        <v>240</v>
      </c>
      <c r="B26" s="318"/>
      <c r="C26" s="267">
        <v>-2978870</v>
      </c>
      <c r="D26" s="267"/>
      <c r="E26" s="252">
        <f>SUM(B26:D26)</f>
        <v>-2978870</v>
      </c>
      <c r="F26" s="318"/>
      <c r="G26" s="264" t="s">
        <v>241</v>
      </c>
      <c r="H26" s="249">
        <f>H27+H28</f>
        <v>0</v>
      </c>
      <c r="I26" s="249">
        <f>I27+I28</f>
        <v>2978870</v>
      </c>
      <c r="J26" s="249">
        <f>J27+J28</f>
        <v>0</v>
      </c>
      <c r="K26" s="250">
        <f>K27+K28</f>
        <v>2978870</v>
      </c>
      <c r="L26" s="319"/>
      <c r="M26" s="261"/>
    </row>
    <row r="27" spans="1:13" ht="34.5" customHeight="1">
      <c r="A27" s="320"/>
      <c r="B27" s="321"/>
      <c r="C27" s="321"/>
      <c r="D27" s="321"/>
      <c r="E27" s="322"/>
      <c r="F27" s="321"/>
      <c r="G27" s="323" t="s">
        <v>242</v>
      </c>
      <c r="H27" s="273"/>
      <c r="I27" s="271">
        <v>1498870</v>
      </c>
      <c r="J27" s="271"/>
      <c r="K27" s="272">
        <f>SUM(H27:J27)</f>
        <v>1498870</v>
      </c>
      <c r="L27" s="324" t="s">
        <v>243</v>
      </c>
      <c r="M27" s="293" t="s">
        <v>244</v>
      </c>
    </row>
    <row r="28" spans="1:13" ht="37.5" customHeight="1">
      <c r="A28" s="303"/>
      <c r="B28" s="325"/>
      <c r="C28" s="325"/>
      <c r="D28" s="325"/>
      <c r="E28" s="326"/>
      <c r="F28" s="325"/>
      <c r="G28" s="327" t="s">
        <v>245</v>
      </c>
      <c r="H28" s="328"/>
      <c r="I28" s="271">
        <v>1480000</v>
      </c>
      <c r="J28" s="271"/>
      <c r="K28" s="272">
        <f>SUM(H28:J28)</f>
        <v>1480000</v>
      </c>
      <c r="L28" s="324" t="s">
        <v>246</v>
      </c>
      <c r="M28" s="293" t="s">
        <v>247</v>
      </c>
    </row>
    <row r="29" spans="1:13" ht="18" customHeight="1" thickBot="1">
      <c r="A29" s="314" t="s">
        <v>40</v>
      </c>
      <c r="B29" s="329">
        <f>B25+B9</f>
        <v>0</v>
      </c>
      <c r="C29" s="329">
        <f>C25+C9</f>
        <v>-3026367</v>
      </c>
      <c r="D29" s="329">
        <f>D25+D9</f>
        <v>-103583872</v>
      </c>
      <c r="E29" s="330">
        <f>E25+E9</f>
        <v>-106610239</v>
      </c>
      <c r="F29" s="243"/>
      <c r="G29" s="331" t="s">
        <v>40</v>
      </c>
      <c r="H29" s="329">
        <f>H25+H9</f>
        <v>0</v>
      </c>
      <c r="I29" s="329">
        <f>I25+I9</f>
        <v>3026367</v>
      </c>
      <c r="J29" s="329">
        <f>J25+J9</f>
        <v>103583872</v>
      </c>
      <c r="K29" s="330">
        <f>K25+K9</f>
        <v>106610239</v>
      </c>
      <c r="L29" s="332"/>
      <c r="M29" s="333"/>
    </row>
    <row r="30" spans="1:13" ht="13.5" thickTop="1">
      <c r="A30" s="334"/>
      <c r="B30" s="334"/>
      <c r="C30" s="334"/>
      <c r="D30" s="334"/>
      <c r="E30" s="334"/>
      <c r="F30" s="335"/>
      <c r="G30" s="336"/>
      <c r="H30" s="334"/>
      <c r="I30" s="334"/>
      <c r="J30" s="334"/>
      <c r="K30" s="334"/>
      <c r="L30" s="337"/>
      <c r="M30" s="334"/>
    </row>
    <row r="31" spans="1:13">
      <c r="A31" s="334"/>
      <c r="B31" s="334"/>
      <c r="C31" s="334"/>
      <c r="D31" s="334"/>
      <c r="E31" s="334"/>
      <c r="F31" s="335"/>
      <c r="G31" s="336"/>
      <c r="H31" s="334"/>
      <c r="I31" s="334"/>
      <c r="J31" s="334"/>
      <c r="K31" s="334"/>
      <c r="L31" s="337"/>
      <c r="M31" s="334"/>
    </row>
    <row r="32" spans="1:13">
      <c r="A32" s="334"/>
      <c r="B32" s="334"/>
      <c r="C32" s="334"/>
      <c r="D32" s="334"/>
      <c r="E32" s="334"/>
      <c r="F32" s="335"/>
      <c r="G32" s="336"/>
      <c r="H32" s="334"/>
      <c r="I32" s="334"/>
      <c r="J32" s="334"/>
      <c r="K32" s="334"/>
      <c r="L32" s="337"/>
      <c r="M32" s="338"/>
    </row>
    <row r="33" spans="1:13" s="342" customFormat="1">
      <c r="A33" s="339"/>
      <c r="B33" s="339"/>
      <c r="C33" s="339"/>
      <c r="D33" s="339"/>
      <c r="E33" s="339"/>
      <c r="F33" s="335"/>
      <c r="G33" s="340"/>
      <c r="H33" s="339"/>
      <c r="I33" s="339"/>
      <c r="J33" s="339"/>
      <c r="K33" s="339"/>
      <c r="L33" s="341"/>
      <c r="M33" s="339"/>
    </row>
    <row r="34" spans="1:13" s="342" customFormat="1">
      <c r="A34" s="339"/>
      <c r="B34" s="339"/>
      <c r="C34" s="339"/>
      <c r="D34" s="339"/>
      <c r="E34" s="339"/>
      <c r="F34" s="335"/>
      <c r="G34" s="340"/>
      <c r="H34" s="339"/>
      <c r="I34" s="339"/>
      <c r="J34" s="339"/>
      <c r="K34" s="339"/>
      <c r="L34" s="339"/>
      <c r="M34" s="339"/>
    </row>
    <row r="35" spans="1:13" s="342" customFormat="1">
      <c r="A35" s="339"/>
      <c r="B35" s="339"/>
      <c r="C35" s="339"/>
      <c r="D35" s="339"/>
      <c r="E35" s="339"/>
      <c r="F35" s="335"/>
      <c r="G35" s="340"/>
      <c r="H35" s="339"/>
      <c r="I35" s="339"/>
      <c r="J35" s="339"/>
      <c r="K35" s="339"/>
      <c r="L35" s="339"/>
      <c r="M35" s="339"/>
    </row>
    <row r="36" spans="1:13" s="342" customFormat="1">
      <c r="A36" s="339"/>
      <c r="B36" s="339"/>
      <c r="C36" s="339"/>
      <c r="D36" s="339"/>
      <c r="E36" s="339"/>
      <c r="F36" s="335"/>
      <c r="G36" s="340"/>
      <c r="H36" s="339"/>
      <c r="I36" s="339"/>
      <c r="J36" s="339"/>
      <c r="K36" s="339"/>
      <c r="L36" s="339"/>
      <c r="M36" s="339"/>
    </row>
    <row r="37" spans="1:13" s="342" customFormat="1">
      <c r="A37" s="339"/>
      <c r="B37" s="339"/>
      <c r="C37" s="339"/>
      <c r="D37" s="339"/>
      <c r="E37" s="339"/>
      <c r="F37" s="335"/>
      <c r="G37" s="340"/>
      <c r="H37" s="339"/>
      <c r="I37" s="339"/>
      <c r="J37" s="339"/>
      <c r="K37" s="339"/>
      <c r="L37" s="339"/>
      <c r="M37" s="339"/>
    </row>
    <row r="38" spans="1:13" s="342" customFormat="1">
      <c r="A38" s="339"/>
      <c r="B38" s="339"/>
      <c r="C38" s="339"/>
      <c r="D38" s="339"/>
      <c r="E38" s="339"/>
      <c r="F38" s="335"/>
      <c r="G38" s="340"/>
      <c r="H38" s="339"/>
      <c r="I38" s="339"/>
      <c r="J38" s="339"/>
      <c r="K38" s="339"/>
      <c r="L38" s="339"/>
      <c r="M38" s="339"/>
    </row>
    <row r="39" spans="1:13" s="342" customFormat="1">
      <c r="A39" s="339"/>
      <c r="B39" s="339"/>
      <c r="C39" s="339"/>
      <c r="D39" s="339"/>
      <c r="E39" s="339"/>
      <c r="F39" s="335"/>
      <c r="G39" s="339"/>
      <c r="H39" s="339"/>
      <c r="I39" s="339"/>
      <c r="J39" s="339"/>
      <c r="K39" s="339"/>
      <c r="L39" s="339"/>
      <c r="M39" s="339"/>
    </row>
    <row r="40" spans="1:13" s="342" customFormat="1">
      <c r="A40" s="339"/>
      <c r="B40" s="339"/>
      <c r="C40" s="339"/>
      <c r="D40" s="339"/>
      <c r="E40" s="339"/>
      <c r="F40" s="335"/>
      <c r="G40" s="339"/>
      <c r="H40" s="339"/>
      <c r="I40" s="339"/>
      <c r="J40" s="339"/>
      <c r="K40" s="339"/>
      <c r="L40" s="339"/>
      <c r="M40" s="339"/>
    </row>
    <row r="41" spans="1:13" s="342" customFormat="1">
      <c r="A41" s="339"/>
      <c r="B41" s="339"/>
      <c r="C41" s="339"/>
      <c r="D41" s="339"/>
      <c r="E41" s="339"/>
      <c r="F41" s="335"/>
      <c r="G41" s="339"/>
      <c r="H41" s="339"/>
      <c r="I41" s="339"/>
      <c r="J41" s="339"/>
      <c r="K41" s="339"/>
      <c r="L41" s="339"/>
      <c r="M41" s="339"/>
    </row>
    <row r="42" spans="1:13" s="342" customFormat="1">
      <c r="A42" s="339"/>
      <c r="B42" s="339"/>
      <c r="C42" s="339"/>
      <c r="D42" s="339"/>
      <c r="E42" s="339"/>
      <c r="F42" s="335"/>
      <c r="G42" s="339"/>
      <c r="H42" s="339"/>
      <c r="I42" s="339"/>
      <c r="J42" s="339"/>
      <c r="K42" s="339"/>
      <c r="L42" s="339"/>
      <c r="M42" s="339"/>
    </row>
    <row r="43" spans="1:13" s="342" customFormat="1">
      <c r="A43" s="339"/>
      <c r="B43" s="339"/>
      <c r="C43" s="339"/>
      <c r="D43" s="339"/>
      <c r="E43" s="339"/>
      <c r="F43" s="335"/>
      <c r="G43" s="339"/>
      <c r="H43" s="339"/>
      <c r="I43" s="339"/>
      <c r="J43" s="339"/>
      <c r="K43" s="339"/>
      <c r="L43" s="339"/>
      <c r="M43" s="339"/>
    </row>
    <row r="44" spans="1:13" s="342" customFormat="1">
      <c r="A44" s="339"/>
      <c r="B44" s="339"/>
      <c r="C44" s="339"/>
      <c r="D44" s="339"/>
      <c r="E44" s="339"/>
      <c r="F44" s="335"/>
      <c r="G44" s="339"/>
      <c r="H44" s="339"/>
      <c r="I44" s="339"/>
      <c r="J44" s="339"/>
      <c r="K44" s="339"/>
      <c r="L44" s="339"/>
      <c r="M44" s="339"/>
    </row>
    <row r="45" spans="1:13" s="342" customFormat="1">
      <c r="A45" s="339"/>
      <c r="B45" s="339"/>
      <c r="C45" s="339"/>
      <c r="D45" s="339"/>
      <c r="E45" s="339"/>
      <c r="F45" s="335"/>
      <c r="G45" s="339"/>
      <c r="H45" s="339"/>
      <c r="I45" s="339"/>
      <c r="J45" s="339"/>
      <c r="K45" s="339"/>
      <c r="L45" s="339"/>
      <c r="M45" s="339"/>
    </row>
    <row r="46" spans="1:13" s="342" customFormat="1">
      <c r="A46" s="339"/>
      <c r="B46" s="339"/>
      <c r="C46" s="339"/>
      <c r="D46" s="339"/>
      <c r="E46" s="339"/>
      <c r="F46" s="335"/>
      <c r="G46" s="339"/>
      <c r="H46" s="339"/>
      <c r="I46" s="339"/>
      <c r="J46" s="339"/>
      <c r="K46" s="339"/>
      <c r="L46" s="339"/>
      <c r="M46" s="339"/>
    </row>
    <row r="47" spans="1:13" s="342" customFormat="1">
      <c r="A47" s="339"/>
      <c r="B47" s="339"/>
      <c r="C47" s="339"/>
      <c r="D47" s="339"/>
      <c r="E47" s="339"/>
      <c r="F47" s="335"/>
      <c r="G47" s="339"/>
      <c r="H47" s="339"/>
      <c r="I47" s="339"/>
      <c r="J47" s="339"/>
      <c r="K47" s="339"/>
      <c r="L47" s="339"/>
      <c r="M47" s="339"/>
    </row>
    <row r="48" spans="1:13" s="342" customFormat="1">
      <c r="A48" s="339"/>
      <c r="B48" s="339"/>
      <c r="C48" s="339"/>
      <c r="D48" s="339"/>
      <c r="E48" s="339"/>
      <c r="F48" s="335"/>
      <c r="G48" s="339"/>
      <c r="H48" s="339"/>
      <c r="I48" s="339"/>
      <c r="J48" s="339"/>
      <c r="K48" s="339"/>
      <c r="L48" s="339"/>
      <c r="M48" s="339"/>
    </row>
    <row r="49" spans="1:13">
      <c r="A49" s="339"/>
      <c r="B49" s="339"/>
      <c r="C49" s="339"/>
      <c r="D49" s="339"/>
      <c r="E49" s="339"/>
      <c r="F49" s="335"/>
      <c r="G49" s="339"/>
      <c r="H49" s="339"/>
      <c r="I49" s="339"/>
      <c r="J49" s="339"/>
      <c r="K49" s="339"/>
      <c r="L49" s="339"/>
      <c r="M49" s="339"/>
    </row>
    <row r="50" spans="1:13">
      <c r="A50" s="339"/>
      <c r="B50" s="339"/>
      <c r="C50" s="339"/>
      <c r="D50" s="339"/>
      <c r="E50" s="339"/>
      <c r="F50" s="335"/>
      <c r="G50" s="339"/>
      <c r="H50" s="339"/>
      <c r="I50" s="339"/>
      <c r="J50" s="339"/>
      <c r="K50" s="339"/>
      <c r="L50" s="339"/>
      <c r="M50" s="339"/>
    </row>
    <row r="51" spans="1:13">
      <c r="A51" s="339"/>
      <c r="B51" s="339"/>
      <c r="C51" s="339"/>
      <c r="D51" s="339"/>
      <c r="E51" s="339"/>
      <c r="F51" s="335"/>
      <c r="G51" s="339"/>
      <c r="H51" s="339"/>
      <c r="I51" s="339"/>
      <c r="J51" s="339"/>
      <c r="K51" s="339"/>
      <c r="L51" s="339"/>
      <c r="M51" s="339"/>
    </row>
    <row r="52" spans="1:13">
      <c r="A52" s="339"/>
      <c r="B52" s="339"/>
      <c r="C52" s="339"/>
      <c r="D52" s="339"/>
      <c r="E52" s="339"/>
      <c r="F52" s="335"/>
      <c r="G52" s="339"/>
      <c r="H52" s="339"/>
      <c r="I52" s="339"/>
      <c r="J52" s="339"/>
      <c r="K52" s="339"/>
      <c r="L52" s="339"/>
      <c r="M52" s="339"/>
    </row>
    <row r="53" spans="1:13">
      <c r="A53" s="339"/>
      <c r="B53" s="339"/>
      <c r="C53" s="339"/>
      <c r="D53" s="339"/>
      <c r="E53" s="339"/>
      <c r="F53" s="335"/>
      <c r="G53" s="339"/>
      <c r="H53" s="339"/>
      <c r="I53" s="339"/>
      <c r="J53" s="339"/>
      <c r="K53" s="339"/>
      <c r="L53" s="339"/>
      <c r="M53" s="339"/>
    </row>
    <row r="54" spans="1:13">
      <c r="A54" s="339"/>
      <c r="B54" s="339"/>
      <c r="C54" s="339"/>
      <c r="D54" s="339"/>
      <c r="E54" s="339"/>
      <c r="F54" s="335"/>
      <c r="G54" s="339"/>
      <c r="H54" s="339"/>
      <c r="I54" s="339"/>
      <c r="J54" s="339"/>
      <c r="K54" s="339"/>
      <c r="L54" s="339"/>
      <c r="M54" s="339"/>
    </row>
    <row r="55" spans="1:13">
      <c r="A55" s="339"/>
      <c r="B55" s="339"/>
      <c r="C55" s="339"/>
      <c r="D55" s="339"/>
      <c r="E55" s="339"/>
      <c r="F55" s="335"/>
      <c r="G55" s="339"/>
      <c r="H55" s="339"/>
      <c r="I55" s="339"/>
      <c r="J55" s="339"/>
      <c r="K55" s="339"/>
      <c r="L55" s="339"/>
      <c r="M55" s="339"/>
    </row>
    <row r="56" spans="1:13">
      <c r="A56" s="339"/>
      <c r="B56" s="339"/>
      <c r="C56" s="339"/>
      <c r="D56" s="339"/>
      <c r="E56" s="339"/>
      <c r="F56" s="335"/>
      <c r="G56" s="339"/>
      <c r="H56" s="339"/>
      <c r="I56" s="339"/>
      <c r="J56" s="339"/>
      <c r="K56" s="339"/>
      <c r="L56" s="339"/>
      <c r="M56" s="339"/>
    </row>
    <row r="57" spans="1:13">
      <c r="A57" s="339"/>
      <c r="B57" s="339"/>
      <c r="C57" s="339"/>
      <c r="D57" s="339"/>
      <c r="E57" s="339"/>
      <c r="F57" s="335"/>
      <c r="G57" s="339"/>
      <c r="H57" s="339"/>
      <c r="I57" s="339"/>
      <c r="J57" s="339"/>
      <c r="K57" s="339"/>
      <c r="L57" s="339"/>
      <c r="M57" s="339"/>
    </row>
    <row r="58" spans="1:13">
      <c r="A58" s="339"/>
      <c r="B58" s="339"/>
      <c r="C58" s="339"/>
      <c r="D58" s="339"/>
      <c r="E58" s="339"/>
      <c r="F58" s="335"/>
      <c r="G58" s="339"/>
      <c r="H58" s="339"/>
      <c r="I58" s="339"/>
      <c r="J58" s="339"/>
      <c r="K58" s="339"/>
      <c r="L58" s="339"/>
      <c r="M58" s="339"/>
    </row>
    <row r="59" spans="1:13">
      <c r="A59" s="339"/>
      <c r="B59" s="339"/>
      <c r="C59" s="339"/>
      <c r="D59" s="339"/>
      <c r="E59" s="339"/>
      <c r="F59" s="335"/>
      <c r="G59" s="339"/>
      <c r="H59" s="339"/>
      <c r="I59" s="339"/>
      <c r="J59" s="339"/>
      <c r="K59" s="339"/>
      <c r="L59" s="339"/>
      <c r="M59" s="339"/>
    </row>
    <row r="60" spans="1:13">
      <c r="A60" s="339"/>
      <c r="B60" s="339"/>
      <c r="C60" s="339"/>
      <c r="D60" s="339"/>
      <c r="E60" s="339"/>
      <c r="F60" s="335"/>
      <c r="G60" s="339"/>
      <c r="H60" s="339"/>
      <c r="I60" s="339"/>
      <c r="J60" s="339"/>
      <c r="K60" s="339"/>
      <c r="L60" s="339"/>
      <c r="M60" s="339"/>
    </row>
    <row r="61" spans="1:13">
      <c r="A61" s="339"/>
      <c r="B61" s="339"/>
      <c r="C61" s="339"/>
      <c r="D61" s="339"/>
      <c r="E61" s="339"/>
      <c r="F61" s="335"/>
      <c r="G61" s="339"/>
      <c r="H61" s="339"/>
      <c r="I61" s="339"/>
      <c r="J61" s="339"/>
      <c r="K61" s="339"/>
      <c r="L61" s="339"/>
      <c r="M61" s="339"/>
    </row>
    <row r="62" spans="1:13">
      <c r="A62" s="339"/>
      <c r="B62" s="339"/>
      <c r="C62" s="339"/>
      <c r="D62" s="339"/>
      <c r="E62" s="339"/>
      <c r="F62" s="335"/>
      <c r="G62" s="339"/>
      <c r="H62" s="339"/>
      <c r="I62" s="339"/>
      <c r="J62" s="339"/>
      <c r="K62" s="339"/>
      <c r="L62" s="339"/>
      <c r="M62" s="339"/>
    </row>
    <row r="63" spans="1:13">
      <c r="A63" s="339"/>
      <c r="B63" s="339"/>
      <c r="C63" s="339"/>
      <c r="D63" s="339"/>
      <c r="E63" s="339"/>
      <c r="F63" s="335"/>
      <c r="G63" s="339"/>
      <c r="H63" s="339"/>
      <c r="I63" s="339"/>
      <c r="J63" s="339"/>
      <c r="K63" s="339"/>
      <c r="L63" s="339"/>
      <c r="M63" s="339"/>
    </row>
    <row r="64" spans="1:13">
      <c r="A64" s="339"/>
      <c r="B64" s="339"/>
      <c r="C64" s="339"/>
      <c r="D64" s="339"/>
      <c r="E64" s="339"/>
      <c r="F64" s="335"/>
      <c r="G64" s="339"/>
      <c r="H64" s="339"/>
      <c r="I64" s="339"/>
      <c r="J64" s="339"/>
      <c r="K64" s="339"/>
      <c r="L64" s="339"/>
      <c r="M64" s="339"/>
    </row>
    <row r="65" spans="1:13">
      <c r="A65" s="339"/>
      <c r="B65" s="339"/>
      <c r="C65" s="339"/>
      <c r="D65" s="339"/>
      <c r="E65" s="339"/>
      <c r="F65" s="335"/>
      <c r="G65" s="339"/>
      <c r="H65" s="339"/>
      <c r="I65" s="339"/>
      <c r="J65" s="339"/>
      <c r="K65" s="339"/>
      <c r="L65" s="339"/>
      <c r="M65" s="339"/>
    </row>
    <row r="66" spans="1:13">
      <c r="A66" s="339"/>
      <c r="B66" s="339"/>
      <c r="C66" s="339"/>
      <c r="D66" s="339"/>
      <c r="E66" s="339"/>
      <c r="F66" s="335"/>
      <c r="G66" s="339"/>
      <c r="H66" s="339"/>
      <c r="I66" s="339"/>
      <c r="J66" s="339"/>
      <c r="K66" s="339"/>
      <c r="L66" s="339"/>
      <c r="M66" s="339"/>
    </row>
    <row r="67" spans="1:13">
      <c r="A67" s="339"/>
      <c r="B67" s="339"/>
      <c r="C67" s="339"/>
      <c r="D67" s="339"/>
      <c r="E67" s="339"/>
      <c r="F67" s="335"/>
      <c r="G67" s="339"/>
      <c r="H67" s="339"/>
      <c r="I67" s="339"/>
      <c r="J67" s="339"/>
      <c r="K67" s="339"/>
      <c r="L67" s="339"/>
      <c r="M67" s="339"/>
    </row>
    <row r="68" spans="1:13">
      <c r="A68" s="339"/>
      <c r="B68" s="339"/>
      <c r="C68" s="339"/>
      <c r="D68" s="339"/>
      <c r="E68" s="339"/>
      <c r="F68" s="335"/>
      <c r="G68" s="339"/>
      <c r="H68" s="339"/>
      <c r="I68" s="339"/>
      <c r="J68" s="339"/>
      <c r="K68" s="339"/>
      <c r="L68" s="339"/>
      <c r="M68" s="339"/>
    </row>
    <row r="69" spans="1:13">
      <c r="A69" s="339"/>
      <c r="B69" s="339"/>
      <c r="C69" s="339"/>
      <c r="D69" s="339"/>
      <c r="E69" s="339"/>
      <c r="F69" s="335"/>
      <c r="G69" s="339"/>
      <c r="H69" s="339"/>
      <c r="I69" s="339"/>
      <c r="J69" s="339"/>
      <c r="K69" s="339"/>
      <c r="L69" s="339"/>
      <c r="M69" s="339"/>
    </row>
    <row r="70" spans="1:13">
      <c r="A70" s="339"/>
      <c r="B70" s="339"/>
      <c r="C70" s="339"/>
      <c r="D70" s="339"/>
      <c r="E70" s="339"/>
      <c r="F70" s="335"/>
      <c r="G70" s="339"/>
      <c r="H70" s="339"/>
      <c r="I70" s="339"/>
      <c r="J70" s="339"/>
      <c r="K70" s="339"/>
      <c r="L70" s="339"/>
      <c r="M70" s="339"/>
    </row>
    <row r="71" spans="1:13">
      <c r="A71" s="339"/>
      <c r="B71" s="339"/>
      <c r="C71" s="339"/>
      <c r="D71" s="339"/>
      <c r="E71" s="339"/>
      <c r="F71" s="335"/>
      <c r="G71" s="339"/>
      <c r="H71" s="339"/>
      <c r="I71" s="339"/>
      <c r="J71" s="339"/>
      <c r="K71" s="339"/>
      <c r="L71" s="339"/>
      <c r="M71" s="339"/>
    </row>
    <row r="72" spans="1:13">
      <c r="A72" s="339"/>
      <c r="B72" s="339"/>
      <c r="C72" s="339"/>
      <c r="D72" s="339"/>
      <c r="E72" s="339"/>
      <c r="F72" s="335"/>
      <c r="G72" s="339"/>
      <c r="H72" s="339"/>
      <c r="I72" s="339"/>
      <c r="J72" s="339"/>
      <c r="K72" s="339"/>
      <c r="L72" s="339"/>
      <c r="M72" s="339"/>
    </row>
    <row r="73" spans="1:13">
      <c r="F73" s="343"/>
    </row>
    <row r="74" spans="1:13">
      <c r="F74" s="343"/>
    </row>
    <row r="75" spans="1:13">
      <c r="F75" s="343"/>
    </row>
    <row r="76" spans="1:13">
      <c r="F76" s="343"/>
    </row>
    <row r="77" spans="1:13">
      <c r="F77" s="343"/>
    </row>
  </sheetData>
  <mergeCells count="8">
    <mergeCell ref="L13:L14"/>
    <mergeCell ref="M13:M14"/>
    <mergeCell ref="A7:A8"/>
    <mergeCell ref="B7:E7"/>
    <mergeCell ref="G7:G8"/>
    <mergeCell ref="H7:K7"/>
    <mergeCell ref="L7:L8"/>
    <mergeCell ref="M7:M8"/>
  </mergeCells>
  <printOptions gridLines="1"/>
  <pageMargins left="0.42" right="0.17" top="0.64" bottom="0.34" header="0.36" footer="0.2"/>
  <pageSetup paperSize="9" scale="80" orientation="landscape" r:id="rId1"/>
  <headerFooter>
    <oddHeader>&amp;RANNEX A-3</oddHeader>
    <oddFooter>&amp;C&amp;P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ER355"/>
  <sheetViews>
    <sheetView zoomScale="112" zoomScaleNormal="112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6" sqref="D6"/>
    </sheetView>
  </sheetViews>
  <sheetFormatPr defaultRowHeight="12.75"/>
  <cols>
    <col min="1" max="1" width="17.140625" style="232" customWidth="1"/>
    <col min="2" max="4" width="12.7109375" style="232" customWidth="1"/>
    <col min="5" max="5" width="12.7109375" style="233" customWidth="1"/>
    <col min="6" max="6" width="12.7109375" style="232" hidden="1" customWidth="1"/>
    <col min="7" max="7" width="12.7109375" style="232" customWidth="1"/>
    <col min="8" max="8" width="12.7109375" style="232" hidden="1" customWidth="1"/>
    <col min="9" max="9" width="12.7109375" style="233" customWidth="1"/>
    <col min="10" max="16384" width="9.140625" style="116"/>
  </cols>
  <sheetData>
    <row r="1" spans="1:9" s="346" customFormat="1">
      <c r="A1" s="344" t="s">
        <v>248</v>
      </c>
      <c r="B1" s="344"/>
      <c r="C1" s="344"/>
      <c r="D1" s="344"/>
      <c r="E1" s="345"/>
      <c r="I1" s="347"/>
    </row>
    <row r="2" spans="1:9" s="346" customFormat="1">
      <c r="A2" s="348" t="s">
        <v>249</v>
      </c>
      <c r="B2" s="349"/>
      <c r="C2" s="348"/>
      <c r="D2" s="348"/>
      <c r="E2" s="345"/>
      <c r="I2" s="345"/>
    </row>
    <row r="3" spans="1:9" s="346" customFormat="1">
      <c r="A3" s="348" t="s">
        <v>250</v>
      </c>
      <c r="B3" s="350"/>
      <c r="C3" s="344"/>
      <c r="D3" s="344"/>
      <c r="E3" s="345"/>
      <c r="I3" s="345"/>
    </row>
    <row r="4" spans="1:9" s="346" customFormat="1">
      <c r="A4" s="344" t="s">
        <v>1</v>
      </c>
      <c r="B4" s="350"/>
      <c r="C4" s="351"/>
      <c r="D4" s="351"/>
      <c r="E4" s="345"/>
      <c r="I4" s="345"/>
    </row>
    <row r="5" spans="1:9" ht="30.75" customHeight="1">
      <c r="A5" s="511" t="s">
        <v>2</v>
      </c>
      <c r="B5" s="513" t="s">
        <v>251</v>
      </c>
      <c r="C5" s="513"/>
      <c r="D5" s="514"/>
      <c r="E5" s="515" t="s">
        <v>252</v>
      </c>
      <c r="F5" s="517" t="s">
        <v>253</v>
      </c>
      <c r="G5" s="507" t="s">
        <v>320</v>
      </c>
      <c r="H5" s="508"/>
      <c r="I5" s="467" t="s">
        <v>254</v>
      </c>
    </row>
    <row r="6" spans="1:9" ht="40.5" customHeight="1">
      <c r="A6" s="512"/>
      <c r="B6" s="381" t="s">
        <v>321</v>
      </c>
      <c r="C6" s="449" t="s">
        <v>255</v>
      </c>
      <c r="D6" s="382" t="s">
        <v>256</v>
      </c>
      <c r="E6" s="516"/>
      <c r="F6" s="517"/>
      <c r="G6" s="509"/>
      <c r="H6" s="510"/>
      <c r="I6" s="467"/>
    </row>
    <row r="7" spans="1:9" ht="15" customHeight="1">
      <c r="A7" s="205" t="s">
        <v>257</v>
      </c>
      <c r="B7" s="205">
        <f>'[3]NEW GAA'!E7</f>
        <v>17984952</v>
      </c>
      <c r="C7" s="352">
        <f>'[3]NEW GAA'!AT7</f>
        <v>0</v>
      </c>
      <c r="D7" s="353">
        <f t="shared" ref="D7:D12" si="0">SUM(B7:C7)</f>
        <v>17984952</v>
      </c>
      <c r="E7" s="47">
        <f>[3]AUTO!BA7</f>
        <v>532833</v>
      </c>
      <c r="F7" s="85">
        <f>[3]UF!AZ7</f>
        <v>0</v>
      </c>
      <c r="G7" s="85">
        <f>'[3]CONT-RA10924'!AP7</f>
        <v>0</v>
      </c>
      <c r="H7" s="354">
        <f>'[3]CONT-RA10924'!AO7</f>
        <v>0</v>
      </c>
      <c r="I7" s="85">
        <f>SUM(D7:H7)</f>
        <v>18517785</v>
      </c>
    </row>
    <row r="8" spans="1:9" ht="14.25" customHeight="1">
      <c r="A8" s="20" t="s">
        <v>258</v>
      </c>
      <c r="B8" s="20">
        <f>'[3]NEW GAA'!E8</f>
        <v>6022657</v>
      </c>
      <c r="C8" s="47">
        <f>'[3]NEW GAA'!AT8</f>
        <v>784</v>
      </c>
      <c r="D8" s="134">
        <f t="shared" si="0"/>
        <v>6023441</v>
      </c>
      <c r="E8" s="47">
        <f>[3]AUTO!BA8</f>
        <v>40756</v>
      </c>
      <c r="F8" s="85">
        <f>[3]UF!AZ8</f>
        <v>0</v>
      </c>
      <c r="G8" s="85">
        <f>'[3]CONT-RA10924'!AP8</f>
        <v>0</v>
      </c>
      <c r="H8" s="85">
        <f>'[3]CONT-RA10924'!AO8</f>
        <v>0</v>
      </c>
      <c r="I8" s="85">
        <f t="shared" ref="I8:I74" si="1">SUM(D8:H8)</f>
        <v>6064197</v>
      </c>
    </row>
    <row r="9" spans="1:9">
      <c r="A9" s="20" t="s">
        <v>259</v>
      </c>
      <c r="B9" s="20">
        <f>'[3]NEW GAA'!E9</f>
        <v>443268</v>
      </c>
      <c r="C9" s="47">
        <f>'[3]NEW GAA'!AT9</f>
        <v>1302</v>
      </c>
      <c r="D9" s="134">
        <f t="shared" si="0"/>
        <v>444570</v>
      </c>
      <c r="E9" s="47">
        <f>[3]AUTO!BA9</f>
        <v>7044</v>
      </c>
      <c r="F9" s="85">
        <f>[3]UF!AZ9</f>
        <v>0</v>
      </c>
      <c r="G9" s="85">
        <f>'[3]CONT-RA10924'!AP9</f>
        <v>0</v>
      </c>
      <c r="H9" s="85">
        <f>'[3]CONT-RA10924'!AO9</f>
        <v>0</v>
      </c>
      <c r="I9" s="85">
        <f t="shared" si="1"/>
        <v>451614</v>
      </c>
    </row>
    <row r="10" spans="1:9">
      <c r="A10" s="20" t="s">
        <v>260</v>
      </c>
      <c r="B10" s="20">
        <f>'[3]NEW GAA'!E10</f>
        <v>9461041</v>
      </c>
      <c r="C10" s="47">
        <f>'[3]NEW GAA'!AT10</f>
        <v>1110</v>
      </c>
      <c r="D10" s="134">
        <f t="shared" si="0"/>
        <v>9462151</v>
      </c>
      <c r="E10" s="47">
        <f>[3]AUTO!BA10</f>
        <v>341882</v>
      </c>
      <c r="F10" s="85">
        <f>[3]UF!AZ10</f>
        <v>0</v>
      </c>
      <c r="G10" s="85">
        <f>'[3]CONT-RA10924'!B10</f>
        <v>0</v>
      </c>
      <c r="H10" s="85">
        <f>'[3]CONT-RA10924'!AO10</f>
        <v>0</v>
      </c>
      <c r="I10" s="85">
        <f t="shared" si="1"/>
        <v>9804033</v>
      </c>
    </row>
    <row r="11" spans="1:9">
      <c r="A11" s="20" t="s">
        <v>261</v>
      </c>
      <c r="B11" s="20">
        <f>'[3]NEW GAA'!E11</f>
        <v>40346503</v>
      </c>
      <c r="C11" s="47">
        <f>'[3]NEW GAA'!AT11</f>
        <v>8198</v>
      </c>
      <c r="D11" s="134">
        <f t="shared" si="0"/>
        <v>40354701</v>
      </c>
      <c r="E11" s="47">
        <f>[3]AUTO!BA11</f>
        <v>381466</v>
      </c>
      <c r="F11" s="85">
        <f>[3]UF!AZ11</f>
        <v>0</v>
      </c>
      <c r="G11" s="85">
        <f>'[3]CONT-RA10924'!B11</f>
        <v>0</v>
      </c>
      <c r="H11" s="85">
        <f>'[3]CONT-RA10924'!AO11</f>
        <v>0</v>
      </c>
      <c r="I11" s="85">
        <f t="shared" si="1"/>
        <v>40736167</v>
      </c>
    </row>
    <row r="12" spans="1:9">
      <c r="A12" s="20" t="s">
        <v>262</v>
      </c>
      <c r="B12" s="20">
        <f>'[3]NEW GAA'!E12</f>
        <v>2157520</v>
      </c>
      <c r="C12" s="47">
        <f>'[3]NEW GAA'!AT12</f>
        <v>1329</v>
      </c>
      <c r="D12" s="134">
        <f t="shared" si="0"/>
        <v>2158849</v>
      </c>
      <c r="E12" s="47">
        <f>[3]AUTO!BA12</f>
        <v>115376</v>
      </c>
      <c r="F12" s="85">
        <f>[3]UF!AZ12</f>
        <v>0</v>
      </c>
      <c r="G12" s="85"/>
      <c r="H12" s="85">
        <f>'[3]CONT-RA10924'!AO12</f>
        <v>0</v>
      </c>
      <c r="I12" s="85">
        <f t="shared" si="1"/>
        <v>2274225</v>
      </c>
    </row>
    <row r="13" spans="1:9">
      <c r="A13" s="85" t="s">
        <v>263</v>
      </c>
      <c r="B13" s="20">
        <f t="shared" ref="B13:H13" si="2">SUM(B14:B15)</f>
        <v>411254897</v>
      </c>
      <c r="C13" s="47">
        <f t="shared" si="2"/>
        <v>2070870</v>
      </c>
      <c r="D13" s="134">
        <f t="shared" si="2"/>
        <v>413325767</v>
      </c>
      <c r="E13" s="47">
        <f t="shared" si="2"/>
        <v>27213860</v>
      </c>
      <c r="F13" s="85">
        <f t="shared" si="2"/>
        <v>0</v>
      </c>
      <c r="G13" s="85">
        <f t="shared" si="2"/>
        <v>0</v>
      </c>
      <c r="H13" s="85">
        <f t="shared" si="2"/>
        <v>0</v>
      </c>
      <c r="I13" s="85">
        <f t="shared" si="1"/>
        <v>440539627</v>
      </c>
    </row>
    <row r="14" spans="1:9" hidden="1">
      <c r="A14" s="85" t="s">
        <v>264</v>
      </c>
      <c r="B14" s="20">
        <f>'[3]NEW GAA'!E14</f>
        <v>76379750</v>
      </c>
      <c r="C14" s="47">
        <f>'[3]NEW GAA'!AT14</f>
        <v>499</v>
      </c>
      <c r="D14" s="134">
        <f t="shared" ref="D14:D20" si="3">SUM(B14:C14)</f>
        <v>76380249</v>
      </c>
      <c r="E14" s="47">
        <f>[3]AUTO!BA14</f>
        <v>133755</v>
      </c>
      <c r="F14" s="85">
        <f>[3]UF!AZ14</f>
        <v>0</v>
      </c>
      <c r="G14" s="85">
        <f>'[3]CONT-RA10924'!B14</f>
        <v>0</v>
      </c>
      <c r="H14" s="85">
        <f>'[3]CONT-RA10924'!AO14</f>
        <v>0</v>
      </c>
      <c r="I14" s="85">
        <f t="shared" si="1"/>
        <v>76514004</v>
      </c>
    </row>
    <row r="15" spans="1:9" hidden="1">
      <c r="A15" s="85" t="s">
        <v>265</v>
      </c>
      <c r="B15" s="20">
        <f>'[3]NEW GAA'!E15</f>
        <v>334875147</v>
      </c>
      <c r="C15" s="47">
        <f>'[3]NEW GAA'!AT15</f>
        <v>2070371</v>
      </c>
      <c r="D15" s="134">
        <f t="shared" si="3"/>
        <v>336945518</v>
      </c>
      <c r="E15" s="47">
        <f>[3]AUTO!BA15</f>
        <v>27080105</v>
      </c>
      <c r="F15" s="85">
        <f>[3]UF!AZ15</f>
        <v>0</v>
      </c>
      <c r="G15" s="85">
        <f>'[3]CONT-RA10924'!B15</f>
        <v>0</v>
      </c>
      <c r="H15" s="85">
        <f>'[3]CONT-RA10924'!AO15</f>
        <v>0</v>
      </c>
      <c r="I15" s="85">
        <f t="shared" si="1"/>
        <v>364025623</v>
      </c>
    </row>
    <row r="16" spans="1:9" ht="13.5" customHeight="1">
      <c r="A16" s="85" t="s">
        <v>266</v>
      </c>
      <c r="B16" s="20">
        <f>'[3]NEW GAA'!E16</f>
        <v>55232934</v>
      </c>
      <c r="C16" s="47">
        <f>'[3]NEW GAA'!AT16</f>
        <v>146664</v>
      </c>
      <c r="D16" s="134">
        <f t="shared" si="3"/>
        <v>55379598</v>
      </c>
      <c r="E16" s="47">
        <f>[3]AUTO!BA16</f>
        <v>3142253</v>
      </c>
      <c r="F16" s="85">
        <f>[3]UF!AZ16</f>
        <v>0</v>
      </c>
      <c r="G16" s="85">
        <f>'[3]CONT-RA10924'!B16</f>
        <v>0</v>
      </c>
      <c r="H16" s="85">
        <f>'[3]CONT-RA10924'!AO16</f>
        <v>0</v>
      </c>
      <c r="I16" s="85">
        <f t="shared" si="1"/>
        <v>58521851</v>
      </c>
    </row>
    <row r="17" spans="1:9" ht="13.5" customHeight="1">
      <c r="A17" s="85" t="s">
        <v>267</v>
      </c>
      <c r="B17" s="20">
        <f>'[3]NEW GAA'!E17</f>
        <v>1258338</v>
      </c>
      <c r="C17" s="47">
        <f>'[3]NEW GAA'!AT17</f>
        <v>25</v>
      </c>
      <c r="D17" s="134">
        <f t="shared" si="3"/>
        <v>1258363</v>
      </c>
      <c r="E17" s="47">
        <f>[3]AUTO!BA17</f>
        <v>42278</v>
      </c>
      <c r="F17" s="85">
        <f>[3]UF!AZ17</f>
        <v>0</v>
      </c>
      <c r="G17" s="85"/>
      <c r="H17" s="85">
        <f>'[3]CONT-RA10924'!AO17</f>
        <v>0</v>
      </c>
      <c r="I17" s="85">
        <f t="shared" si="1"/>
        <v>1300641</v>
      </c>
    </row>
    <row r="18" spans="1:9">
      <c r="A18" s="85" t="s">
        <v>268</v>
      </c>
      <c r="B18" s="20">
        <f>'[3]NEW GAA'!E18</f>
        <v>24835836</v>
      </c>
      <c r="C18" s="47">
        <f>'[3]NEW GAA'!AT18</f>
        <v>11358</v>
      </c>
      <c r="D18" s="134">
        <f t="shared" si="3"/>
        <v>24847194</v>
      </c>
      <c r="E18" s="47">
        <f>[3]AUTO!BA18</f>
        <v>785586</v>
      </c>
      <c r="F18" s="85">
        <f>[3]UF!AZ18</f>
        <v>0</v>
      </c>
      <c r="G18" s="85"/>
      <c r="H18" s="85">
        <f>'[3]CONT-RA10924'!AO18</f>
        <v>0</v>
      </c>
      <c r="I18" s="85">
        <f t="shared" si="1"/>
        <v>25632780</v>
      </c>
    </row>
    <row r="19" spans="1:9">
      <c r="A19" s="85" t="s">
        <v>269</v>
      </c>
      <c r="B19" s="20">
        <f>'[3]NEW GAA'!E19</f>
        <v>17467199</v>
      </c>
      <c r="C19" s="47">
        <f>'[3]NEW GAA'!AT19</f>
        <v>15012</v>
      </c>
      <c r="D19" s="134">
        <f t="shared" si="3"/>
        <v>17482211</v>
      </c>
      <c r="E19" s="47">
        <f>[3]AUTO!BA19</f>
        <v>2778091</v>
      </c>
      <c r="F19" s="85">
        <f>[3]UF!AZ19</f>
        <v>0</v>
      </c>
      <c r="G19" s="85">
        <f>'[3]CONT-RA10924'!B19</f>
        <v>0</v>
      </c>
      <c r="H19" s="85">
        <f>'[3]CONT-RA10924'!AO19</f>
        <v>0</v>
      </c>
      <c r="I19" s="85">
        <f t="shared" si="1"/>
        <v>20260302</v>
      </c>
    </row>
    <row r="20" spans="1:9">
      <c r="A20" s="85" t="s">
        <v>270</v>
      </c>
      <c r="B20" s="20">
        <f>'[3]NEW GAA'!E20</f>
        <v>18787145</v>
      </c>
      <c r="C20" s="47">
        <f>'[3]NEW GAA'!AT20</f>
        <v>10350</v>
      </c>
      <c r="D20" s="134">
        <f t="shared" si="3"/>
        <v>18797495</v>
      </c>
      <c r="E20" s="47">
        <f>[3]AUTO!BA20</f>
        <v>143199</v>
      </c>
      <c r="F20" s="85">
        <f>[3]UF!AZ20</f>
        <v>0</v>
      </c>
      <c r="G20" s="85">
        <f>'[3]CONT-RA10924'!B20</f>
        <v>0</v>
      </c>
      <c r="H20" s="85">
        <f>'[3]CONT-RA10924'!AO20</f>
        <v>0</v>
      </c>
      <c r="I20" s="85">
        <f t="shared" si="1"/>
        <v>18940694</v>
      </c>
    </row>
    <row r="21" spans="1:9">
      <c r="A21" s="85" t="s">
        <v>271</v>
      </c>
      <c r="B21" s="20">
        <f t="shared" ref="B21:I21" si="4">SUM(B22:B23)</f>
        <v>97387447</v>
      </c>
      <c r="C21" s="47">
        <f t="shared" si="4"/>
        <v>689308</v>
      </c>
      <c r="D21" s="134">
        <f t="shared" si="4"/>
        <v>98076755</v>
      </c>
      <c r="E21" s="47">
        <f t="shared" si="4"/>
        <v>2536330</v>
      </c>
      <c r="F21" s="85">
        <f t="shared" si="4"/>
        <v>0</v>
      </c>
      <c r="G21" s="85">
        <f t="shared" si="4"/>
        <v>0</v>
      </c>
      <c r="H21" s="85">
        <f t="shared" si="4"/>
        <v>0</v>
      </c>
      <c r="I21" s="85">
        <f t="shared" si="4"/>
        <v>100613085</v>
      </c>
    </row>
    <row r="22" spans="1:9" hidden="1">
      <c r="A22" s="85" t="s">
        <v>264</v>
      </c>
      <c r="B22" s="20">
        <f>'[3]NEW GAA'!E22</f>
        <v>42293110</v>
      </c>
      <c r="C22" s="47">
        <f>'[3]NEW GAA'!AT22</f>
        <v>612239</v>
      </c>
      <c r="D22" s="134">
        <f>SUM(B22:C22)</f>
        <v>42905349</v>
      </c>
      <c r="E22" s="85">
        <f>[3]AUTO!BA22</f>
        <v>1019098</v>
      </c>
      <c r="F22" s="85">
        <f>[3]UF!AZ22</f>
        <v>0</v>
      </c>
      <c r="G22" s="85">
        <f>'[3]CONT-RA10924'!B22</f>
        <v>0</v>
      </c>
      <c r="H22" s="85">
        <f>'[3]CONT-RA10924'!AO22</f>
        <v>0</v>
      </c>
      <c r="I22" s="134">
        <f t="shared" si="1"/>
        <v>43924447</v>
      </c>
    </row>
    <row r="23" spans="1:9" hidden="1">
      <c r="A23" s="85" t="s">
        <v>265</v>
      </c>
      <c r="B23" s="20">
        <f>'[3]NEW GAA'!E23</f>
        <v>55094337</v>
      </c>
      <c r="C23" s="47">
        <f>'[3]NEW GAA'!AT23</f>
        <v>77069</v>
      </c>
      <c r="D23" s="134">
        <f>SUM(B23:C23)</f>
        <v>55171406</v>
      </c>
      <c r="E23" s="85">
        <f>[3]AUTO!BA23</f>
        <v>1517232</v>
      </c>
      <c r="F23" s="85">
        <f>[3]UF!AZ23</f>
        <v>0</v>
      </c>
      <c r="G23" s="85">
        <f>'[3]CONT-RA10924'!B23</f>
        <v>0</v>
      </c>
      <c r="H23" s="85">
        <f>'[3]CONT-RA10924'!AO23</f>
        <v>0</v>
      </c>
      <c r="I23" s="134">
        <f t="shared" si="1"/>
        <v>56688638</v>
      </c>
    </row>
    <row r="24" spans="1:9">
      <c r="A24" s="85" t="s">
        <v>272</v>
      </c>
      <c r="B24" s="20">
        <f>'[3]NEW GAA'!E24</f>
        <v>5362319</v>
      </c>
      <c r="C24" s="47">
        <f>'[3]NEW GAA'!AT24</f>
        <v>0</v>
      </c>
      <c r="D24" s="134">
        <f>SUM(B24:C24)</f>
        <v>5362319</v>
      </c>
      <c r="E24" s="85">
        <f>[3]AUTO!BA24</f>
        <v>63998</v>
      </c>
      <c r="F24" s="85"/>
      <c r="G24" s="85">
        <f>'[3]CONT-RA10924'!B24</f>
        <v>0</v>
      </c>
      <c r="H24" s="85"/>
      <c r="I24" s="134">
        <f t="shared" si="1"/>
        <v>5426317</v>
      </c>
    </row>
    <row r="25" spans="1:9">
      <c r="A25" s="85" t="s">
        <v>273</v>
      </c>
      <c r="B25" s="20">
        <f>'[3]NEW GAA'!E25</f>
        <v>144688299</v>
      </c>
      <c r="C25" s="47">
        <f>'[3]NEW GAA'!AT25</f>
        <v>43321776</v>
      </c>
      <c r="D25" s="134">
        <f>SUM(B25:C25)</f>
        <v>188010075</v>
      </c>
      <c r="E25" s="85">
        <f>[3]AUTO!BA25</f>
        <v>593720</v>
      </c>
      <c r="F25" s="85">
        <f>[3]UF!AZ25</f>
        <v>0</v>
      </c>
      <c r="G25" s="85">
        <f>'[3]CONT-RA10924'!B25</f>
        <v>0</v>
      </c>
      <c r="H25" s="85">
        <f>'[3]SUM-CONT.'!H24</f>
        <v>0</v>
      </c>
      <c r="I25" s="85">
        <f t="shared" si="1"/>
        <v>188603795</v>
      </c>
    </row>
    <row r="26" spans="1:9">
      <c r="A26" s="85" t="s">
        <v>274</v>
      </c>
      <c r="B26" s="20">
        <f>'[3]NEW GAA'!E26</f>
        <v>16880826</v>
      </c>
      <c r="C26" s="47">
        <f>'[3]NEW GAA'!AT26</f>
        <v>188617</v>
      </c>
      <c r="D26" s="134">
        <f>SUM(B26:C26)</f>
        <v>17069443</v>
      </c>
      <c r="E26" s="85">
        <f>[3]AUTO!BA26</f>
        <v>1218195</v>
      </c>
      <c r="F26" s="85">
        <f>[3]UF!AZ26</f>
        <v>0</v>
      </c>
      <c r="G26" s="85">
        <f>'[3]CONT-RA10924'!B26</f>
        <v>0</v>
      </c>
      <c r="H26" s="85">
        <f>'[3]CONT-RA10924'!AO26</f>
        <v>0</v>
      </c>
      <c r="I26" s="85">
        <f t="shared" si="1"/>
        <v>18287638</v>
      </c>
    </row>
    <row r="27" spans="1:9" ht="12" customHeight="1">
      <c r="A27" s="85" t="s">
        <v>275</v>
      </c>
      <c r="B27" s="20">
        <f t="shared" ref="B27:I27" si="5">SUM(B28:B29)</f>
        <v>10547454</v>
      </c>
      <c r="C27" s="47">
        <f t="shared" si="5"/>
        <v>48722</v>
      </c>
      <c r="D27" s="134">
        <f t="shared" si="5"/>
        <v>10596176</v>
      </c>
      <c r="E27" s="85">
        <f t="shared" si="5"/>
        <v>494732</v>
      </c>
      <c r="F27" s="85">
        <f t="shared" si="5"/>
        <v>0</v>
      </c>
      <c r="G27" s="85">
        <f t="shared" si="5"/>
        <v>0</v>
      </c>
      <c r="H27" s="85">
        <f t="shared" si="5"/>
        <v>0</v>
      </c>
      <c r="I27" s="85">
        <f t="shared" si="5"/>
        <v>11090908</v>
      </c>
    </row>
    <row r="28" spans="1:9" hidden="1">
      <c r="A28" s="85" t="s">
        <v>264</v>
      </c>
      <c r="B28" s="20">
        <f>'[3]NEW GAA'!E28</f>
        <v>10547454</v>
      </c>
      <c r="C28" s="47">
        <f>'[3]NEW GAA'!AT28</f>
        <v>48722</v>
      </c>
      <c r="D28" s="134">
        <f>SUM(B28:C28)</f>
        <v>10596176</v>
      </c>
      <c r="E28" s="85">
        <f>[3]AUTO!BA28</f>
        <v>494732</v>
      </c>
      <c r="F28" s="85">
        <f>[3]UF!AZ28</f>
        <v>0</v>
      </c>
      <c r="G28" s="85"/>
      <c r="H28" s="85">
        <f>'[3]CONT-RA10924'!AO28</f>
        <v>0</v>
      </c>
      <c r="I28" s="85">
        <f t="shared" si="1"/>
        <v>11090908</v>
      </c>
    </row>
    <row r="29" spans="1:9" hidden="1">
      <c r="A29" s="85" t="s">
        <v>265</v>
      </c>
      <c r="B29" s="20">
        <f>'[3]NEW GAA'!E29</f>
        <v>0</v>
      </c>
      <c r="C29" s="47">
        <f>'[3]NEW GAA'!AT29</f>
        <v>0</v>
      </c>
      <c r="D29" s="134">
        <f>SUM(B29:C29)</f>
        <v>0</v>
      </c>
      <c r="E29" s="85">
        <f>[3]AUTO!BA29</f>
        <v>0</v>
      </c>
      <c r="F29" s="85">
        <f>[3]UF!AZ29</f>
        <v>0</v>
      </c>
      <c r="G29" s="85"/>
      <c r="H29" s="85">
        <f>'[3]CONT-RA10924'!AO29</f>
        <v>0</v>
      </c>
      <c r="I29" s="85">
        <f t="shared" si="1"/>
        <v>0</v>
      </c>
    </row>
    <row r="30" spans="1:9">
      <c r="A30" s="85" t="s">
        <v>276</v>
      </c>
      <c r="B30" s="20">
        <f>'[3]NEW GAA'!E30</f>
        <v>113098350</v>
      </c>
      <c r="C30" s="47">
        <f>'[3]NEW GAA'!AT30</f>
        <v>12160750</v>
      </c>
      <c r="D30" s="134">
        <f>SUM(B30:C30)</f>
        <v>125259100</v>
      </c>
      <c r="E30" s="85">
        <f>[3]AUTO!BA30</f>
        <v>308630</v>
      </c>
      <c r="F30" s="85">
        <f>[3]UF!AZ30</f>
        <v>0</v>
      </c>
      <c r="G30" s="85">
        <f>'[3]CONT-RA10924'!B30</f>
        <v>42746</v>
      </c>
      <c r="H30" s="85">
        <f>'[3]CONT-RA10924'!AO30</f>
        <v>0</v>
      </c>
      <c r="I30" s="134">
        <f t="shared" si="1"/>
        <v>125610476</v>
      </c>
    </row>
    <row r="31" spans="1:9">
      <c r="A31" s="85" t="s">
        <v>277</v>
      </c>
      <c r="B31" s="20">
        <f t="shared" ref="B31:I31" si="6">SUM(B32:B33)</f>
        <v>622950812</v>
      </c>
      <c r="C31" s="47">
        <f t="shared" si="6"/>
        <v>118686</v>
      </c>
      <c r="D31" s="134">
        <f t="shared" si="6"/>
        <v>623069498</v>
      </c>
      <c r="E31" s="47">
        <f t="shared" si="6"/>
        <v>742590</v>
      </c>
      <c r="F31" s="85">
        <f t="shared" si="6"/>
        <v>0</v>
      </c>
      <c r="G31" s="85">
        <f t="shared" si="6"/>
        <v>0</v>
      </c>
      <c r="H31" s="85">
        <f t="shared" si="6"/>
        <v>0</v>
      </c>
      <c r="I31" s="85">
        <f t="shared" si="6"/>
        <v>623812088</v>
      </c>
    </row>
    <row r="32" spans="1:9" hidden="1">
      <c r="A32" s="85" t="s">
        <v>264</v>
      </c>
      <c r="B32" s="20">
        <f>'[3]NEW GAA'!E32</f>
        <v>395151187</v>
      </c>
      <c r="C32" s="47">
        <f>'[3]NEW GAA'!AT32</f>
        <v>80530</v>
      </c>
      <c r="D32" s="134">
        <f t="shared" ref="D32:D48" si="7">SUM(B32:C32)</f>
        <v>395231717</v>
      </c>
      <c r="E32" s="47">
        <f>[3]AUTO!BA32</f>
        <v>152921</v>
      </c>
      <c r="F32" s="85">
        <f>[3]UF!AZ32</f>
        <v>0</v>
      </c>
      <c r="G32" s="85">
        <f>'[3]CONT-RA10924'!B32</f>
        <v>0</v>
      </c>
      <c r="H32" s="85">
        <f>'[3]CONT-RA10924'!AO32</f>
        <v>0</v>
      </c>
      <c r="I32" s="85">
        <f t="shared" si="1"/>
        <v>395384638</v>
      </c>
    </row>
    <row r="33" spans="1:148" hidden="1">
      <c r="A33" s="85" t="s">
        <v>265</v>
      </c>
      <c r="B33" s="20">
        <f>'[3]NEW GAA'!E33</f>
        <v>227799625</v>
      </c>
      <c r="C33" s="47">
        <f>'[3]NEW GAA'!AT33</f>
        <v>38156</v>
      </c>
      <c r="D33" s="134">
        <f t="shared" si="7"/>
        <v>227837781</v>
      </c>
      <c r="E33" s="47">
        <f>[3]AUTO!BA33</f>
        <v>589669</v>
      </c>
      <c r="F33" s="85">
        <f>[3]UF!AZ33</f>
        <v>0</v>
      </c>
      <c r="G33" s="85">
        <f>'[3]CONT-RA10924'!B33</f>
        <v>0</v>
      </c>
      <c r="H33" s="85">
        <f>'[3]CONT-RA10924'!AO33</f>
        <v>0</v>
      </c>
      <c r="I33" s="85">
        <f t="shared" si="1"/>
        <v>228427450</v>
      </c>
    </row>
    <row r="34" spans="1:148">
      <c r="A34" s="85" t="s">
        <v>278</v>
      </c>
      <c r="B34" s="20">
        <f>'[3]NEW GAA'!E34</f>
        <v>20576149</v>
      </c>
      <c r="C34" s="47">
        <f>'[3]NEW GAA'!AT34</f>
        <v>3906</v>
      </c>
      <c r="D34" s="134">
        <f t="shared" si="7"/>
        <v>20580055</v>
      </c>
      <c r="E34" s="47">
        <f>[3]AUTO!BA34</f>
        <v>211045</v>
      </c>
      <c r="F34" s="85">
        <f>[3]UF!AZ34</f>
        <v>0</v>
      </c>
      <c r="G34" s="85"/>
      <c r="H34" s="85">
        <f>'[3]CONT-RA10924'!AO34</f>
        <v>0</v>
      </c>
      <c r="I34" s="85">
        <f t="shared" si="1"/>
        <v>20791100</v>
      </c>
    </row>
    <row r="35" spans="1:148">
      <c r="A35" s="85" t="s">
        <v>279</v>
      </c>
      <c r="B35" s="20">
        <f>'[3]NEW GAA'!E35</f>
        <v>135603588</v>
      </c>
      <c r="C35" s="47">
        <f>'[3]NEW GAA'!AT35</f>
        <v>10732</v>
      </c>
      <c r="D35" s="134">
        <f t="shared" si="7"/>
        <v>135614320</v>
      </c>
      <c r="E35" s="47">
        <f>[3]AUTO!BA35</f>
        <v>122939</v>
      </c>
      <c r="F35" s="85">
        <f>[3]UF!AZ35</f>
        <v>0</v>
      </c>
      <c r="G35" s="85"/>
      <c r="H35" s="85">
        <f>'[3]CONT-RA10924'!AO35</f>
        <v>0</v>
      </c>
      <c r="I35" s="85">
        <f t="shared" si="1"/>
        <v>135737259</v>
      </c>
    </row>
    <row r="36" spans="1:148">
      <c r="A36" s="85" t="s">
        <v>280</v>
      </c>
      <c r="B36" s="20">
        <f>'[3]NEW GAA'!E36</f>
        <v>3324148</v>
      </c>
      <c r="C36" s="47">
        <f>'[3]NEW GAA'!AT36</f>
        <v>118</v>
      </c>
      <c r="D36" s="134">
        <f t="shared" si="7"/>
        <v>3324266</v>
      </c>
      <c r="E36" s="47">
        <f>[3]AUTO!BA36</f>
        <v>35132</v>
      </c>
      <c r="F36" s="85">
        <f>[3]UF!AZ36</f>
        <v>0</v>
      </c>
      <c r="G36" s="85"/>
      <c r="H36" s="85">
        <f>'[3]CONT-RA10924'!AO36</f>
        <v>0</v>
      </c>
      <c r="I36" s="85">
        <f t="shared" si="1"/>
        <v>3359398</v>
      </c>
    </row>
    <row r="37" spans="1:148">
      <c r="A37" s="85" t="s">
        <v>281</v>
      </c>
      <c r="B37" s="20">
        <f>'[3]NEW GAA'!E37</f>
        <v>4958151</v>
      </c>
      <c r="C37" s="47">
        <f>'[3]NEW GAA'!AT37</f>
        <v>1195</v>
      </c>
      <c r="D37" s="134">
        <f t="shared" si="7"/>
        <v>4959346</v>
      </c>
      <c r="E37" s="47">
        <f>[3]AUTO!BA37</f>
        <v>161911</v>
      </c>
      <c r="F37" s="85">
        <f>[3]UF!AZ37</f>
        <v>0</v>
      </c>
      <c r="G37" s="85"/>
      <c r="H37" s="85">
        <f>'[3]CONT-RA10924'!AO37</f>
        <v>0</v>
      </c>
      <c r="I37" s="85">
        <f t="shared" si="1"/>
        <v>5121257</v>
      </c>
    </row>
    <row r="38" spans="1:148">
      <c r="A38" s="85" t="s">
        <v>282</v>
      </c>
      <c r="B38" s="20">
        <f>'[3]NEW GAA'!E38</f>
        <v>66146525</v>
      </c>
      <c r="C38" s="47">
        <f>'[3]NEW GAA'!AT38</f>
        <v>210340</v>
      </c>
      <c r="D38" s="134">
        <f t="shared" si="7"/>
        <v>66356865</v>
      </c>
      <c r="E38" s="47">
        <f>[3]AUTO!BA38</f>
        <v>927733</v>
      </c>
      <c r="F38" s="85">
        <f>[3]UF!AZ38</f>
        <v>0</v>
      </c>
      <c r="G38" s="85">
        <f>'[3]CONT-RA10924'!B38</f>
        <v>0</v>
      </c>
      <c r="H38" s="85">
        <f>'[3]CONT-RA10924'!AO38</f>
        <v>0</v>
      </c>
      <c r="I38" s="85">
        <f t="shared" si="1"/>
        <v>67284598</v>
      </c>
    </row>
    <row r="39" spans="1:148">
      <c r="A39" s="85" t="s">
        <v>283</v>
      </c>
      <c r="B39" s="20">
        <f>'[3]NEW GAA'!E39</f>
        <v>8716213</v>
      </c>
      <c r="C39" s="47">
        <f>'[3]NEW GAA'!AT39</f>
        <v>1781</v>
      </c>
      <c r="D39" s="134">
        <f t="shared" si="7"/>
        <v>8717994</v>
      </c>
      <c r="E39" s="47">
        <f>[3]AUTO!BA39</f>
        <v>171283</v>
      </c>
      <c r="F39" s="85">
        <f>[3]UF!AZ39</f>
        <v>0</v>
      </c>
      <c r="G39" s="85">
        <f>'[3]CONT-RA10924'!B39</f>
        <v>0</v>
      </c>
      <c r="H39" s="85">
        <f>'[3]CONT-RA10924'!AO39</f>
        <v>0</v>
      </c>
      <c r="I39" s="85">
        <f t="shared" si="1"/>
        <v>8889277</v>
      </c>
    </row>
    <row r="40" spans="1:148">
      <c r="A40" s="85" t="s">
        <v>284</v>
      </c>
      <c r="B40" s="20">
        <f>'[3]NEW GAA'!E40</f>
        <v>1263236</v>
      </c>
      <c r="C40" s="47">
        <f>'[3]NEW GAA'!AT40</f>
        <v>1595</v>
      </c>
      <c r="D40" s="134">
        <f t="shared" si="7"/>
        <v>1264831</v>
      </c>
      <c r="E40" s="47">
        <f>[3]AUTO!BA40</f>
        <v>53556</v>
      </c>
      <c r="F40" s="85">
        <f>[3]UF!AZ40</f>
        <v>0</v>
      </c>
      <c r="G40" s="85"/>
      <c r="H40" s="85">
        <f>'[3]CONT-RA10924'!AO40</f>
        <v>0</v>
      </c>
      <c r="I40" s="85">
        <f t="shared" si="1"/>
        <v>1318387</v>
      </c>
    </row>
    <row r="41" spans="1:148">
      <c r="A41" s="85" t="s">
        <v>285</v>
      </c>
      <c r="B41" s="20">
        <f>'[3]NEW GAA'!E41</f>
        <v>30349371</v>
      </c>
      <c r="C41" s="47">
        <f>'[3]NEW GAA'!AT41</f>
        <v>74332</v>
      </c>
      <c r="D41" s="134">
        <f t="shared" si="7"/>
        <v>30423703</v>
      </c>
      <c r="E41" s="47">
        <f>[3]AUTO!BA41</f>
        <v>250777</v>
      </c>
      <c r="F41" s="85">
        <f>[3]UF!AZ41</f>
        <v>0</v>
      </c>
      <c r="G41" s="85">
        <f>'[3]CONT-RA10924'!B41</f>
        <v>0</v>
      </c>
      <c r="H41" s="85">
        <f>'[3]CONT-RA10924'!AO41</f>
        <v>0</v>
      </c>
      <c r="I41" s="85">
        <f t="shared" si="1"/>
        <v>30674480</v>
      </c>
    </row>
    <row r="42" spans="1:148">
      <c r="A42" s="85" t="s">
        <v>286</v>
      </c>
      <c r="B42" s="20">
        <f>'[3]NEW GAA'!E42</f>
        <v>3609</v>
      </c>
      <c r="C42" s="47">
        <f>'[3]NEW GAA'!AT42</f>
        <v>0</v>
      </c>
      <c r="D42" s="134">
        <f t="shared" si="7"/>
        <v>3609</v>
      </c>
      <c r="E42" s="47">
        <f>[3]AUTO!BA42</f>
        <v>254</v>
      </c>
      <c r="F42" s="85">
        <f>[3]UF!AZ42</f>
        <v>0</v>
      </c>
      <c r="G42" s="85"/>
      <c r="H42" s="85">
        <f>'[3]CONT-RA10924'!AO42</f>
        <v>0</v>
      </c>
      <c r="I42" s="85">
        <f t="shared" si="1"/>
        <v>3863</v>
      </c>
    </row>
    <row r="43" spans="1:148">
      <c r="A43" s="85" t="s">
        <v>287</v>
      </c>
      <c r="B43" s="20">
        <f>'[3]NEW GAA'!E43</f>
        <v>33515043</v>
      </c>
      <c r="C43" s="47">
        <f>'[3]NEW GAA'!AT43</f>
        <v>189933</v>
      </c>
      <c r="D43" s="134">
        <f t="shared" si="7"/>
        <v>33704976</v>
      </c>
      <c r="E43" s="47">
        <f>[3]AUTO!BA43</f>
        <v>990962</v>
      </c>
      <c r="F43" s="85">
        <f>[3]UF!AZ43</f>
        <v>0</v>
      </c>
      <c r="G43" s="85"/>
      <c r="H43" s="85">
        <f>'[3]CONT-RA10924'!AO43</f>
        <v>0</v>
      </c>
      <c r="I43" s="85">
        <f t="shared" si="1"/>
        <v>34695938</v>
      </c>
    </row>
    <row r="44" spans="1:148">
      <c r="A44" s="85" t="s">
        <v>288</v>
      </c>
      <c r="B44" s="20">
        <f>'[3]NEW GAA'!E44</f>
        <v>1481288</v>
      </c>
      <c r="C44" s="47">
        <f>'[3]NEW GAA'!AT44</f>
        <v>22245</v>
      </c>
      <c r="D44" s="134">
        <f t="shared" si="7"/>
        <v>1503533</v>
      </c>
      <c r="E44" s="47">
        <f>[3]AUTO!BA44</f>
        <v>97004</v>
      </c>
      <c r="F44" s="85">
        <f>[3]UF!AZ44</f>
        <v>0</v>
      </c>
      <c r="G44" s="85"/>
      <c r="H44" s="85">
        <f>'[3]CONT-RA10924'!AO44</f>
        <v>0</v>
      </c>
      <c r="I44" s="85">
        <f t="shared" si="1"/>
        <v>1600537</v>
      </c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355"/>
      <c r="CJ44" s="355"/>
      <c r="CK44" s="355"/>
      <c r="CL44" s="355"/>
      <c r="CM44" s="355"/>
      <c r="CN44" s="355"/>
      <c r="CO44" s="355"/>
      <c r="CP44" s="355"/>
      <c r="CQ44" s="355"/>
      <c r="CR44" s="355"/>
      <c r="CS44" s="355"/>
      <c r="CT44" s="355"/>
      <c r="CU44" s="355"/>
      <c r="CV44" s="355"/>
      <c r="CW44" s="355"/>
      <c r="CX44" s="355"/>
      <c r="CY44" s="355"/>
      <c r="CZ44" s="355"/>
      <c r="DA44" s="355"/>
      <c r="DB44" s="355"/>
      <c r="DC44" s="355"/>
      <c r="DD44" s="355"/>
      <c r="DE44" s="355"/>
      <c r="DF44" s="355"/>
      <c r="DG44" s="355"/>
      <c r="DH44" s="355"/>
      <c r="DI44" s="355"/>
      <c r="DJ44" s="355"/>
      <c r="DK44" s="355"/>
      <c r="DL44" s="355"/>
      <c r="DM44" s="355"/>
      <c r="DN44" s="355"/>
      <c r="DO44" s="355"/>
      <c r="DP44" s="355"/>
      <c r="DQ44" s="355"/>
      <c r="DR44" s="355"/>
      <c r="DS44" s="355"/>
      <c r="DT44" s="355"/>
      <c r="DU44" s="355"/>
      <c r="DV44" s="355"/>
      <c r="DW44" s="355"/>
      <c r="DX44" s="355"/>
      <c r="DY44" s="355"/>
      <c r="DZ44" s="355"/>
      <c r="EA44" s="355"/>
      <c r="EB44" s="355"/>
      <c r="EC44" s="355"/>
      <c r="ED44" s="355"/>
      <c r="EE44" s="355"/>
      <c r="EF44" s="355"/>
      <c r="EG44" s="355"/>
      <c r="EH44" s="355"/>
      <c r="EI44" s="355"/>
      <c r="EJ44" s="355"/>
      <c r="EK44" s="355"/>
      <c r="EL44" s="355"/>
      <c r="EM44" s="355"/>
      <c r="EN44" s="355"/>
      <c r="EO44" s="355"/>
      <c r="EP44" s="355"/>
      <c r="EQ44" s="355"/>
      <c r="ER44" s="355"/>
    </row>
    <row r="45" spans="1:148">
      <c r="A45" s="85" t="s">
        <v>289</v>
      </c>
      <c r="B45" s="20">
        <f>'[3]NEW GAA'!E45</f>
        <v>10777810</v>
      </c>
      <c r="C45" s="47">
        <f>'[3]NEW GAA'!AT45</f>
        <v>19860</v>
      </c>
      <c r="D45" s="134">
        <f t="shared" si="7"/>
        <v>10797670</v>
      </c>
      <c r="E45" s="47">
        <f>[3]AUTO!BA45</f>
        <v>924232</v>
      </c>
      <c r="F45" s="85">
        <f>[3]UF!AZ45</f>
        <v>0</v>
      </c>
      <c r="G45" s="85"/>
      <c r="H45" s="85">
        <f>'[3]CONT-RA10924'!AO45</f>
        <v>0</v>
      </c>
      <c r="I45" s="85">
        <f t="shared" si="1"/>
        <v>11721902</v>
      </c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</row>
    <row r="46" spans="1:148">
      <c r="A46" s="85" t="s">
        <v>290</v>
      </c>
      <c r="B46" s="20">
        <f>'[3]NEW GAA'!E46</f>
        <v>15907355</v>
      </c>
      <c r="C46" s="47">
        <f>'[3]NEW GAA'!AT46</f>
        <v>16207</v>
      </c>
      <c r="D46" s="134">
        <f t="shared" si="7"/>
        <v>15923562</v>
      </c>
      <c r="E46" s="47">
        <f>[3]AUTO!BA46</f>
        <v>219013</v>
      </c>
      <c r="F46" s="85">
        <f>[3]UF!AZ46</f>
        <v>0</v>
      </c>
      <c r="G46" s="85"/>
      <c r="H46" s="85">
        <f>'[3]CONT-RA10924'!AO46</f>
        <v>0</v>
      </c>
      <c r="I46" s="85">
        <f t="shared" si="1"/>
        <v>16142575</v>
      </c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</row>
    <row r="47" spans="1:148">
      <c r="A47" s="85" t="s">
        <v>291</v>
      </c>
      <c r="B47" s="20">
        <f>'[3]NEW GAA'!E47</f>
        <v>2646206</v>
      </c>
      <c r="C47" s="47">
        <f>'[3]NEW GAA'!AT47</f>
        <v>1732</v>
      </c>
      <c r="D47" s="134">
        <f t="shared" si="7"/>
        <v>2647938</v>
      </c>
      <c r="E47" s="47">
        <f>[3]AUTO!BA47</f>
        <v>91084</v>
      </c>
      <c r="F47" s="85">
        <f>[3]UF!AZ47</f>
        <v>0</v>
      </c>
      <c r="G47" s="85"/>
      <c r="H47" s="85">
        <f>'[3]CONT-RA10924'!AO47</f>
        <v>0</v>
      </c>
      <c r="I47" s="85">
        <f t="shared" si="1"/>
        <v>2739022</v>
      </c>
    </row>
    <row r="48" spans="1:148">
      <c r="A48" s="85" t="s">
        <v>292</v>
      </c>
      <c r="B48" s="20">
        <f>'[3]NEW GAA'!E48</f>
        <v>689948</v>
      </c>
      <c r="C48" s="47">
        <f>'[3]NEW GAA'!AT48</f>
        <v>871</v>
      </c>
      <c r="D48" s="134">
        <f t="shared" si="7"/>
        <v>690819</v>
      </c>
      <c r="E48" s="47">
        <f>[3]AUTO!BA48</f>
        <v>26104</v>
      </c>
      <c r="F48" s="85">
        <f>[3]UF!AZ48</f>
        <v>0</v>
      </c>
      <c r="G48" s="85"/>
      <c r="H48" s="85">
        <f>'[3]CONT-RA10924'!AO48</f>
        <v>0</v>
      </c>
      <c r="I48" s="85">
        <f t="shared" si="1"/>
        <v>716923</v>
      </c>
    </row>
    <row r="49" spans="1:9" hidden="1">
      <c r="A49" s="85"/>
      <c r="B49" s="20"/>
      <c r="C49" s="47"/>
      <c r="D49" s="134"/>
      <c r="E49" s="47"/>
      <c r="F49" s="85"/>
      <c r="G49" s="85"/>
      <c r="H49" s="85"/>
      <c r="I49" s="85">
        <f t="shared" si="1"/>
        <v>0</v>
      </c>
    </row>
    <row r="50" spans="1:9">
      <c r="A50" s="85" t="s">
        <v>293</v>
      </c>
      <c r="B50" s="52">
        <f t="shared" ref="B50:I50" si="8">SUM(B51:B54)+SUM(B57:B70)+SUM(B75:B91)</f>
        <v>66809223</v>
      </c>
      <c r="C50" s="356">
        <f t="shared" si="8"/>
        <v>60277</v>
      </c>
      <c r="D50" s="357">
        <f t="shared" si="8"/>
        <v>66869500</v>
      </c>
      <c r="E50" s="356">
        <f t="shared" si="8"/>
        <v>2587960</v>
      </c>
      <c r="F50" s="51">
        <f t="shared" si="8"/>
        <v>0</v>
      </c>
      <c r="G50" s="51">
        <f t="shared" si="8"/>
        <v>0</v>
      </c>
      <c r="H50" s="51">
        <f t="shared" si="8"/>
        <v>0</v>
      </c>
      <c r="I50" s="358">
        <f t="shared" si="8"/>
        <v>69457460</v>
      </c>
    </row>
    <row r="51" spans="1:9">
      <c r="A51" s="85" t="s">
        <v>91</v>
      </c>
      <c r="B51" s="20">
        <f>'[3]NEW GAA'!E51</f>
        <v>75057</v>
      </c>
      <c r="C51" s="47">
        <f>'[3]NEW GAA'!AT51</f>
        <v>0</v>
      </c>
      <c r="D51" s="134">
        <f>SUM(B51:C51)</f>
        <v>75057</v>
      </c>
      <c r="E51" s="47">
        <f>[3]AUTO!BA51</f>
        <v>0</v>
      </c>
      <c r="F51" s="85">
        <f>[3]UF!AZ51</f>
        <v>0</v>
      </c>
      <c r="G51" s="85"/>
      <c r="H51" s="85">
        <f>'[3]CONT-RA10924'!AO51</f>
        <v>0</v>
      </c>
      <c r="I51" s="85">
        <f t="shared" si="1"/>
        <v>75057</v>
      </c>
    </row>
    <row r="52" spans="1:9">
      <c r="A52" s="85" t="s">
        <v>92</v>
      </c>
      <c r="B52" s="20">
        <f>'[3]NEW GAA'!E52</f>
        <v>163696</v>
      </c>
      <c r="C52" s="47">
        <f>'[3]NEW GAA'!AT52</f>
        <v>0</v>
      </c>
      <c r="D52" s="134">
        <f>SUM(B52:C52)</f>
        <v>163696</v>
      </c>
      <c r="E52" s="47">
        <f>[3]AUTO!BA52</f>
        <v>2773</v>
      </c>
      <c r="F52" s="85">
        <f>[3]UF!AZ52</f>
        <v>0</v>
      </c>
      <c r="G52" s="85"/>
      <c r="H52" s="85">
        <f>'[3]CONT-RA10924'!AO52</f>
        <v>0</v>
      </c>
      <c r="I52" s="85">
        <f t="shared" si="1"/>
        <v>166469</v>
      </c>
    </row>
    <row r="53" spans="1:9">
      <c r="A53" s="85" t="s">
        <v>93</v>
      </c>
      <c r="B53" s="20">
        <f>'[3]NEW GAA'!E53</f>
        <v>82429</v>
      </c>
      <c r="C53" s="47">
        <f>'[3]NEW GAA'!AT53</f>
        <v>0</v>
      </c>
      <c r="D53" s="134">
        <f>SUM(B53:C53)</f>
        <v>82429</v>
      </c>
      <c r="E53" s="47">
        <f>[3]AUTO!BA53</f>
        <v>2784</v>
      </c>
      <c r="F53" s="85">
        <f>[3]UF!AZ53</f>
        <v>0</v>
      </c>
      <c r="G53" s="85"/>
      <c r="H53" s="85">
        <f>'[3]CONT-RA10924'!AO53</f>
        <v>0</v>
      </c>
      <c r="I53" s="85">
        <f t="shared" si="1"/>
        <v>85213</v>
      </c>
    </row>
    <row r="54" spans="1:9">
      <c r="A54" s="85" t="s">
        <v>94</v>
      </c>
      <c r="B54" s="20">
        <f>+B55+B56</f>
        <v>49165804</v>
      </c>
      <c r="C54" s="47">
        <f t="shared" ref="C54:I54" si="9">+C55+C56</f>
        <v>1341</v>
      </c>
      <c r="D54" s="134">
        <f t="shared" si="9"/>
        <v>49167145</v>
      </c>
      <c r="E54" s="47">
        <f t="shared" si="9"/>
        <v>1107757</v>
      </c>
      <c r="F54" s="85">
        <f t="shared" si="9"/>
        <v>0</v>
      </c>
      <c r="G54" s="85">
        <f t="shared" si="9"/>
        <v>0</v>
      </c>
      <c r="H54" s="85">
        <f t="shared" si="9"/>
        <v>0</v>
      </c>
      <c r="I54" s="85">
        <f t="shared" si="9"/>
        <v>50274902</v>
      </c>
    </row>
    <row r="55" spans="1:9" hidden="1">
      <c r="A55" s="85" t="s">
        <v>95</v>
      </c>
      <c r="B55" s="20">
        <f>'[3]NEW GAA'!E55</f>
        <v>48848226</v>
      </c>
      <c r="C55" s="47">
        <f>'[3]NEW GAA'!AT55</f>
        <v>293</v>
      </c>
      <c r="D55" s="134">
        <f>SUM(B55:C55)</f>
        <v>48848519</v>
      </c>
      <c r="E55" s="47">
        <f>[3]AUTO!BA55</f>
        <v>1086222</v>
      </c>
      <c r="F55" s="85">
        <f>[3]UF!AZ55</f>
        <v>0</v>
      </c>
      <c r="G55" s="85"/>
      <c r="H55" s="85">
        <f>'[3]CONT-RA10924'!AO55</f>
        <v>0</v>
      </c>
      <c r="I55" s="85">
        <f t="shared" si="1"/>
        <v>49934741</v>
      </c>
    </row>
    <row r="56" spans="1:9" hidden="1">
      <c r="A56" s="85" t="s">
        <v>96</v>
      </c>
      <c r="B56" s="20">
        <f>'[3]NEW GAA'!E56</f>
        <v>317578</v>
      </c>
      <c r="C56" s="47">
        <f>'[3]NEW GAA'!AT56</f>
        <v>1048</v>
      </c>
      <c r="D56" s="134">
        <f>SUM(B56:C56)</f>
        <v>318626</v>
      </c>
      <c r="E56" s="47">
        <f>[3]AUTO!BA56</f>
        <v>21535</v>
      </c>
      <c r="F56" s="85">
        <f>[3]UF!AZ56</f>
        <v>0</v>
      </c>
      <c r="G56" s="85"/>
      <c r="H56" s="85">
        <f>'[3]CONT-RA10924'!AO56</f>
        <v>0</v>
      </c>
      <c r="I56" s="85">
        <f t="shared" si="1"/>
        <v>340161</v>
      </c>
    </row>
    <row r="57" spans="1:9">
      <c r="A57" s="85" t="s">
        <v>97</v>
      </c>
      <c r="B57" s="20">
        <f>'[3]NEW GAA'!E57</f>
        <v>76167</v>
      </c>
      <c r="C57" s="47">
        <f>'[3]NEW GAA'!AT57</f>
        <v>0</v>
      </c>
      <c r="D57" s="134">
        <f>SUM(B57:C57)</f>
        <v>76167</v>
      </c>
      <c r="E57" s="47">
        <f>[3]AUTO!BA57</f>
        <v>3653</v>
      </c>
      <c r="F57" s="85">
        <f>[3]UF!AZ57</f>
        <v>0</v>
      </c>
      <c r="G57" s="85"/>
      <c r="H57" s="85">
        <f>'[3]CONT-RA10924'!AO57</f>
        <v>0</v>
      </c>
      <c r="I57" s="85">
        <f t="shared" si="1"/>
        <v>79820</v>
      </c>
    </row>
    <row r="58" spans="1:9">
      <c r="A58" s="85" t="s">
        <v>98</v>
      </c>
      <c r="B58" s="20">
        <f>'[3]NEW GAA'!E58</f>
        <v>466610</v>
      </c>
      <c r="C58" s="47">
        <f>'[3]NEW GAA'!AT58</f>
        <v>0</v>
      </c>
      <c r="D58" s="134">
        <f>SUM(B58:C58)</f>
        <v>466610</v>
      </c>
      <c r="E58" s="47">
        <f>[3]AUTO!BA58</f>
        <v>29086</v>
      </c>
      <c r="F58" s="85"/>
      <c r="G58" s="85"/>
      <c r="H58" s="85"/>
      <c r="I58" s="85">
        <f t="shared" si="1"/>
        <v>495696</v>
      </c>
    </row>
    <row r="59" spans="1:9">
      <c r="A59" s="85" t="s">
        <v>99</v>
      </c>
      <c r="B59" s="20">
        <f>'[3]NEW GAA'!E59</f>
        <v>150927</v>
      </c>
      <c r="C59" s="47">
        <f>'[3]NEW GAA'!AT59</f>
        <v>0</v>
      </c>
      <c r="D59" s="134">
        <f>SUM(B59:C59)</f>
        <v>150927</v>
      </c>
      <c r="E59" s="47">
        <f>[3]AUTO!BA59</f>
        <v>4337</v>
      </c>
      <c r="F59" s="85">
        <f>[3]UF!AZ59</f>
        <v>0</v>
      </c>
      <c r="G59" s="85"/>
      <c r="H59" s="85">
        <f>'[3]CONT-RA10924'!AO59</f>
        <v>0</v>
      </c>
      <c r="I59" s="85">
        <f t="shared" si="1"/>
        <v>155264</v>
      </c>
    </row>
    <row r="60" spans="1:9">
      <c r="A60" s="85" t="s">
        <v>100</v>
      </c>
      <c r="B60" s="20">
        <f>'[3]NEW GAA'!E60</f>
        <v>380242</v>
      </c>
      <c r="C60" s="47">
        <f>'[3]NEW GAA'!AT60</f>
        <v>8802</v>
      </c>
      <c r="D60" s="134">
        <f t="shared" ref="D60:D69" si="10">SUM(B60:C60)</f>
        <v>389044</v>
      </c>
      <c r="E60" s="47">
        <f>[3]AUTO!BA60</f>
        <v>14047</v>
      </c>
      <c r="F60" s="85">
        <f>[3]UF!AZ60</f>
        <v>0</v>
      </c>
      <c r="G60" s="85"/>
      <c r="H60" s="85">
        <f>'[3]CONT-RA10924'!AO60</f>
        <v>0</v>
      </c>
      <c r="I60" s="85">
        <f t="shared" ref="I60:I69" si="11">SUM(D60:H60)</f>
        <v>403091</v>
      </c>
    </row>
    <row r="61" spans="1:9">
      <c r="A61" s="85" t="s">
        <v>101</v>
      </c>
      <c r="B61" s="20">
        <f>'[3]NEW GAA'!E61</f>
        <v>100562</v>
      </c>
      <c r="C61" s="47">
        <f>'[3]NEW GAA'!AT61</f>
        <v>0</v>
      </c>
      <c r="D61" s="134">
        <f>SUM(B61:C61)</f>
        <v>100562</v>
      </c>
      <c r="E61" s="47">
        <f>[3]AUTO!BA61</f>
        <v>15696</v>
      </c>
      <c r="F61" s="85">
        <f>[3]UF!AZ61</f>
        <v>0</v>
      </c>
      <c r="G61" s="85"/>
      <c r="H61" s="85">
        <f>'[3]CONT-RA10924'!AO61</f>
        <v>0</v>
      </c>
      <c r="I61" s="85">
        <f>SUM(D61:H61)</f>
        <v>116258</v>
      </c>
    </row>
    <row r="62" spans="1:9">
      <c r="A62" s="85" t="s">
        <v>102</v>
      </c>
      <c r="B62" s="20">
        <f>'[3]NEW GAA'!E62</f>
        <v>119186</v>
      </c>
      <c r="C62" s="47">
        <f>'[3]NEW GAA'!AT62</f>
        <v>311</v>
      </c>
      <c r="D62" s="134">
        <f t="shared" si="10"/>
        <v>119497</v>
      </c>
      <c r="E62" s="47">
        <f>[3]AUTO!BA62</f>
        <v>4450</v>
      </c>
      <c r="F62" s="85">
        <f>[3]UF!AZ62</f>
        <v>0</v>
      </c>
      <c r="G62" s="85"/>
      <c r="H62" s="85">
        <f>'[3]CONT-RA10924'!AO62</f>
        <v>0</v>
      </c>
      <c r="I62" s="85">
        <f t="shared" si="11"/>
        <v>123947</v>
      </c>
    </row>
    <row r="63" spans="1:9">
      <c r="A63" s="85" t="s">
        <v>103</v>
      </c>
      <c r="B63" s="20">
        <f>'[3]NEW GAA'!E63</f>
        <v>128565</v>
      </c>
      <c r="C63" s="47">
        <f>'[3]NEW GAA'!AT63</f>
        <v>0</v>
      </c>
      <c r="D63" s="134">
        <f t="shared" si="10"/>
        <v>128565</v>
      </c>
      <c r="E63" s="47">
        <f>[3]AUTO!BA63</f>
        <v>6376</v>
      </c>
      <c r="F63" s="85">
        <f>[3]UF!AZ63</f>
        <v>0</v>
      </c>
      <c r="G63" s="85"/>
      <c r="H63" s="85">
        <f>'[3]CONT-RA10924'!AO63</f>
        <v>0</v>
      </c>
      <c r="I63" s="85">
        <f t="shared" si="11"/>
        <v>134941</v>
      </c>
    </row>
    <row r="64" spans="1:9" ht="13.5" customHeight="1">
      <c r="A64" s="85" t="s">
        <v>104</v>
      </c>
      <c r="B64" s="20">
        <f>'[3]NEW GAA'!E64</f>
        <v>150757</v>
      </c>
      <c r="C64" s="47">
        <f>'[3]NEW GAA'!AT64</f>
        <v>0</v>
      </c>
      <c r="D64" s="134">
        <f t="shared" si="10"/>
        <v>150757</v>
      </c>
      <c r="E64" s="47">
        <f>[3]AUTO!BA64</f>
        <v>5848</v>
      </c>
      <c r="F64" s="85">
        <f>[3]UF!AZ64</f>
        <v>0</v>
      </c>
      <c r="G64" s="85"/>
      <c r="H64" s="85">
        <f>'[3]CONT-RA10924'!AO64</f>
        <v>0</v>
      </c>
      <c r="I64" s="85">
        <f t="shared" si="11"/>
        <v>156605</v>
      </c>
    </row>
    <row r="65" spans="1:9">
      <c r="A65" s="85" t="s">
        <v>105</v>
      </c>
      <c r="B65" s="20">
        <f>'[3]NEW GAA'!E65</f>
        <v>239202</v>
      </c>
      <c r="C65" s="47">
        <f>'[3]NEW GAA'!AT65</f>
        <v>4937</v>
      </c>
      <c r="D65" s="134">
        <f t="shared" si="10"/>
        <v>244139</v>
      </c>
      <c r="E65" s="47">
        <f>[3]AUTO!BA65</f>
        <v>302323</v>
      </c>
      <c r="F65" s="85">
        <f>[3]UF!AZ65</f>
        <v>0</v>
      </c>
      <c r="G65" s="85"/>
      <c r="H65" s="85">
        <f>'[3]CONT-RA10924'!AO65</f>
        <v>0</v>
      </c>
      <c r="I65" s="85">
        <f t="shared" si="11"/>
        <v>546462</v>
      </c>
    </row>
    <row r="66" spans="1:9">
      <c r="A66" s="85" t="s">
        <v>106</v>
      </c>
      <c r="B66" s="20">
        <f>'[3]NEW GAA'!E66</f>
        <v>148932</v>
      </c>
      <c r="C66" s="47">
        <f>'[3]NEW GAA'!AT66</f>
        <v>116</v>
      </c>
      <c r="D66" s="134">
        <f t="shared" si="10"/>
        <v>149048</v>
      </c>
      <c r="E66" s="47">
        <f>[3]AUTO!BA66</f>
        <v>3899</v>
      </c>
      <c r="F66" s="85">
        <f>[3]UF!AZ66</f>
        <v>0</v>
      </c>
      <c r="G66" s="85"/>
      <c r="H66" s="85">
        <f>'[3]CONT-RA10924'!AO66</f>
        <v>0</v>
      </c>
      <c r="I66" s="85">
        <f t="shared" si="11"/>
        <v>152947</v>
      </c>
    </row>
    <row r="67" spans="1:9">
      <c r="A67" s="85" t="s">
        <v>107</v>
      </c>
      <c r="B67" s="20">
        <f>'[3]NEW GAA'!E67</f>
        <v>169637</v>
      </c>
      <c r="C67" s="47">
        <f>'[3]NEW GAA'!AT67</f>
        <v>0</v>
      </c>
      <c r="D67" s="134">
        <f t="shared" si="10"/>
        <v>169637</v>
      </c>
      <c r="E67" s="47">
        <f>[3]AUTO!BA67</f>
        <v>5294</v>
      </c>
      <c r="F67" s="85">
        <f>[3]UF!AZ67</f>
        <v>0</v>
      </c>
      <c r="G67" s="85"/>
      <c r="H67" s="85">
        <f>'[3]CONT-RA10924'!AO67</f>
        <v>0</v>
      </c>
      <c r="I67" s="85">
        <f t="shared" si="11"/>
        <v>174931</v>
      </c>
    </row>
    <row r="68" spans="1:9">
      <c r="A68" s="85" t="s">
        <v>108</v>
      </c>
      <c r="B68" s="20">
        <f>'[3]NEW GAA'!E68</f>
        <v>28732</v>
      </c>
      <c r="C68" s="47">
        <f>'[3]NEW GAA'!AT68</f>
        <v>0</v>
      </c>
      <c r="D68" s="134">
        <f t="shared" si="10"/>
        <v>28732</v>
      </c>
      <c r="E68" s="47">
        <f>[3]AUTO!BA68</f>
        <v>29150</v>
      </c>
      <c r="F68" s="85">
        <f>[3]UF!AZ68</f>
        <v>0</v>
      </c>
      <c r="G68" s="85"/>
      <c r="H68" s="85">
        <f>'[3]CONT-RA10924'!AO68</f>
        <v>0</v>
      </c>
      <c r="I68" s="85">
        <f t="shared" si="11"/>
        <v>57882</v>
      </c>
    </row>
    <row r="69" spans="1:9">
      <c r="A69" s="85" t="s">
        <v>109</v>
      </c>
      <c r="B69" s="20">
        <f>'[3]NEW GAA'!E69</f>
        <v>223677</v>
      </c>
      <c r="C69" s="47">
        <f>'[3]NEW GAA'!AT69</f>
        <v>0</v>
      </c>
      <c r="D69" s="134">
        <f t="shared" si="10"/>
        <v>223677</v>
      </c>
      <c r="E69" s="47">
        <f>[3]AUTO!BA69</f>
        <v>3737</v>
      </c>
      <c r="F69" s="85">
        <f>[3]UF!AZ69</f>
        <v>0</v>
      </c>
      <c r="G69" s="85"/>
      <c r="H69" s="85">
        <f>'[3]CONT-RA10924'!AO69</f>
        <v>0</v>
      </c>
      <c r="I69" s="85">
        <f t="shared" si="11"/>
        <v>227414</v>
      </c>
    </row>
    <row r="70" spans="1:9">
      <c r="A70" s="145" t="s">
        <v>110</v>
      </c>
      <c r="B70" s="86">
        <f t="shared" ref="B70:G70" si="12">SUM(B71:B74)</f>
        <v>1185644</v>
      </c>
      <c r="C70" s="359">
        <f t="shared" si="12"/>
        <v>301</v>
      </c>
      <c r="D70" s="197">
        <f t="shared" si="12"/>
        <v>1185945</v>
      </c>
      <c r="E70" s="359">
        <f t="shared" si="12"/>
        <v>606614</v>
      </c>
      <c r="F70" s="360">
        <f t="shared" si="12"/>
        <v>0</v>
      </c>
      <c r="G70" s="360">
        <f t="shared" si="12"/>
        <v>0</v>
      </c>
      <c r="H70" s="360"/>
      <c r="I70" s="360">
        <f t="shared" si="1"/>
        <v>1792559</v>
      </c>
    </row>
    <row r="71" spans="1:9">
      <c r="A71" s="145" t="s">
        <v>111</v>
      </c>
      <c r="B71" s="20">
        <f>'[3]NEW GAA'!E71</f>
        <v>21960</v>
      </c>
      <c r="C71" s="47">
        <f>'[3]NEW GAA'!AT71</f>
        <v>0</v>
      </c>
      <c r="D71" s="134">
        <f t="shared" ref="D71:D93" si="13">SUM(B71:C71)</f>
        <v>21960</v>
      </c>
      <c r="E71" s="47">
        <f>[3]AUTO!BA71</f>
        <v>590438</v>
      </c>
      <c r="F71" s="85">
        <f>[3]UF!AZ71</f>
        <v>0</v>
      </c>
      <c r="G71" s="85">
        <f>'[3]CONT-RA10924'!B71</f>
        <v>0</v>
      </c>
      <c r="H71" s="85">
        <f>'[3]CONT-RA10924'!AO71</f>
        <v>0</v>
      </c>
      <c r="I71" s="85">
        <f t="shared" si="1"/>
        <v>612398</v>
      </c>
    </row>
    <row r="72" spans="1:9">
      <c r="A72" s="145" t="s">
        <v>112</v>
      </c>
      <c r="B72" s="20">
        <f>'[3]NEW GAA'!E72</f>
        <v>404005</v>
      </c>
      <c r="C72" s="47">
        <f>'[3]NEW GAA'!AT72</f>
        <v>301</v>
      </c>
      <c r="D72" s="134">
        <f t="shared" si="13"/>
        <v>404306</v>
      </c>
      <c r="E72" s="47">
        <f>[3]AUTO!BA72</f>
        <v>5937</v>
      </c>
      <c r="F72" s="85">
        <f>[3]UF!AZ72</f>
        <v>0</v>
      </c>
      <c r="G72" s="85"/>
      <c r="H72" s="85">
        <f>'[3]CONT-RA10924'!AO72</f>
        <v>0</v>
      </c>
      <c r="I72" s="85">
        <f t="shared" si="1"/>
        <v>410243</v>
      </c>
    </row>
    <row r="73" spans="1:9">
      <c r="A73" s="145" t="s">
        <v>113</v>
      </c>
      <c r="B73" s="20">
        <f>'[3]NEW GAA'!E73</f>
        <v>329595</v>
      </c>
      <c r="C73" s="47">
        <f>'[3]NEW GAA'!AT73</f>
        <v>0</v>
      </c>
      <c r="D73" s="134">
        <f t="shared" si="13"/>
        <v>329595</v>
      </c>
      <c r="E73" s="47">
        <f>[3]AUTO!BA73</f>
        <v>5632</v>
      </c>
      <c r="F73" s="85">
        <f>[3]UF!AZ73</f>
        <v>0</v>
      </c>
      <c r="G73" s="85"/>
      <c r="H73" s="85">
        <f>'[3]CONT-RA10924'!AO73</f>
        <v>0</v>
      </c>
      <c r="I73" s="85">
        <f t="shared" si="1"/>
        <v>335227</v>
      </c>
    </row>
    <row r="74" spans="1:9">
      <c r="A74" s="145" t="s">
        <v>114</v>
      </c>
      <c r="B74" s="20">
        <f>'[3]NEW GAA'!E74</f>
        <v>430084</v>
      </c>
      <c r="C74" s="47">
        <f>'[3]NEW GAA'!AT74</f>
        <v>0</v>
      </c>
      <c r="D74" s="134">
        <f t="shared" si="13"/>
        <v>430084</v>
      </c>
      <c r="E74" s="47">
        <f>[3]AUTO!BA74</f>
        <v>4607</v>
      </c>
      <c r="F74" s="85">
        <f>[3]UF!AZ74</f>
        <v>0</v>
      </c>
      <c r="G74" s="85"/>
      <c r="H74" s="85">
        <f>'[3]CONT-RA10924'!AO74</f>
        <v>0</v>
      </c>
      <c r="I74" s="85">
        <f t="shared" si="1"/>
        <v>434691</v>
      </c>
    </row>
    <row r="75" spans="1:9">
      <c r="A75" s="145" t="s">
        <v>115</v>
      </c>
      <c r="B75" s="20">
        <f>'[3]NEW GAA'!E75</f>
        <v>965802</v>
      </c>
      <c r="C75" s="47">
        <f>'[3]NEW GAA'!AT75</f>
        <v>13375</v>
      </c>
      <c r="D75" s="134">
        <f t="shared" si="13"/>
        <v>979177</v>
      </c>
      <c r="E75" s="47">
        <f>[3]AUTO!BA75</f>
        <v>56170</v>
      </c>
      <c r="F75" s="85">
        <f>[3]UF!AZ75</f>
        <v>0</v>
      </c>
      <c r="G75" s="85"/>
      <c r="H75" s="85">
        <f>'[3]CONT-RA10924'!AO75</f>
        <v>0</v>
      </c>
      <c r="I75" s="85">
        <f t="shared" ref="I75:I90" si="14">SUM(D75:H75)</f>
        <v>1035347</v>
      </c>
    </row>
    <row r="76" spans="1:9">
      <c r="A76" s="145" t="s">
        <v>116</v>
      </c>
      <c r="B76" s="20">
        <f>'[3]NEW GAA'!E76</f>
        <v>510200</v>
      </c>
      <c r="C76" s="47">
        <f>'[3]NEW GAA'!AT76</f>
        <v>10110</v>
      </c>
      <c r="D76" s="134">
        <f t="shared" si="13"/>
        <v>520310</v>
      </c>
      <c r="E76" s="47">
        <f>[3]AUTO!BA76</f>
        <v>38796</v>
      </c>
      <c r="F76" s="85">
        <f>[3]UF!AZ76</f>
        <v>0</v>
      </c>
      <c r="G76" s="85"/>
      <c r="H76" s="85">
        <f>'[3]CONT-RA10924'!AO76</f>
        <v>0</v>
      </c>
      <c r="I76" s="85">
        <f t="shared" si="14"/>
        <v>559106</v>
      </c>
    </row>
    <row r="77" spans="1:9">
      <c r="A77" s="145" t="s">
        <v>117</v>
      </c>
      <c r="B77" s="20">
        <f>'[3]NEW GAA'!E77</f>
        <v>863527</v>
      </c>
      <c r="C77" s="47">
        <f>'[3]NEW GAA'!AT77</f>
        <v>3064</v>
      </c>
      <c r="D77" s="134">
        <f t="shared" si="13"/>
        <v>866591</v>
      </c>
      <c r="E77" s="47">
        <f>[3]AUTO!BA77</f>
        <v>45042</v>
      </c>
      <c r="F77" s="85">
        <f>[3]UF!AZ77</f>
        <v>0</v>
      </c>
      <c r="G77" s="85"/>
      <c r="H77" s="85">
        <f>'[3]CONT-RA10924'!AO77</f>
        <v>0</v>
      </c>
      <c r="I77" s="85">
        <f t="shared" si="14"/>
        <v>911633</v>
      </c>
    </row>
    <row r="78" spans="1:9">
      <c r="A78" s="145" t="s">
        <v>118</v>
      </c>
      <c r="B78" s="20">
        <f>'[3]NEW GAA'!E78</f>
        <v>179808</v>
      </c>
      <c r="C78" s="47">
        <f>'[3]NEW GAA'!AT78</f>
        <v>0</v>
      </c>
      <c r="D78" s="134">
        <f t="shared" si="13"/>
        <v>179808</v>
      </c>
      <c r="E78" s="47">
        <f>[3]AUTO!BA78</f>
        <v>6523</v>
      </c>
      <c r="F78" s="85">
        <f>[3]UF!AZ78</f>
        <v>0</v>
      </c>
      <c r="G78" s="85"/>
      <c r="H78" s="85">
        <f>'[3]CONT-RA10924'!AO78</f>
        <v>0</v>
      </c>
      <c r="I78" s="85">
        <f t="shared" si="14"/>
        <v>186331</v>
      </c>
    </row>
    <row r="79" spans="1:9">
      <c r="A79" s="145" t="s">
        <v>119</v>
      </c>
      <c r="B79" s="20">
        <f>'[3]NEW GAA'!E79</f>
        <v>164567</v>
      </c>
      <c r="C79" s="47">
        <f>'[3]NEW GAA'!AT79</f>
        <v>0</v>
      </c>
      <c r="D79" s="134">
        <f t="shared" si="13"/>
        <v>164567</v>
      </c>
      <c r="E79" s="47">
        <f>[3]AUTO!BA79</f>
        <v>3791</v>
      </c>
      <c r="F79" s="85">
        <f>[3]UF!AZ79</f>
        <v>0</v>
      </c>
      <c r="G79" s="85"/>
      <c r="H79" s="85">
        <f>'[3]CONT-RA10924'!AO79</f>
        <v>0</v>
      </c>
      <c r="I79" s="85">
        <f t="shared" si="14"/>
        <v>168358</v>
      </c>
    </row>
    <row r="80" spans="1:9">
      <c r="A80" s="145" t="s">
        <v>120</v>
      </c>
      <c r="B80" s="20">
        <f>'[3]NEW GAA'!E80</f>
        <v>755107</v>
      </c>
      <c r="C80" s="47">
        <f>'[3]NEW GAA'!AT80</f>
        <v>0</v>
      </c>
      <c r="D80" s="134">
        <f t="shared" si="13"/>
        <v>755107</v>
      </c>
      <c r="E80" s="47">
        <f>[3]AUTO!BA80</f>
        <v>0</v>
      </c>
      <c r="F80" s="85">
        <f>[3]UF!AZ80</f>
        <v>0</v>
      </c>
      <c r="G80" s="85"/>
      <c r="H80" s="85">
        <f>'[3]CONT-RA10924'!AO80</f>
        <v>0</v>
      </c>
      <c r="I80" s="85">
        <f t="shared" si="14"/>
        <v>755107</v>
      </c>
    </row>
    <row r="81" spans="1:9">
      <c r="A81" s="145" t="s">
        <v>294</v>
      </c>
      <c r="B81" s="20">
        <f>'[3]NEW GAA'!E81</f>
        <v>66040</v>
      </c>
      <c r="C81" s="47">
        <f>'[3]NEW GAA'!AT81</f>
        <v>0</v>
      </c>
      <c r="D81" s="134">
        <f t="shared" si="13"/>
        <v>66040</v>
      </c>
      <c r="E81" s="47">
        <f>[3]AUTO!BA81</f>
        <v>3084</v>
      </c>
      <c r="F81" s="85">
        <f>[3]UF!AZ81</f>
        <v>0</v>
      </c>
      <c r="G81" s="85"/>
      <c r="H81" s="85">
        <f>'[3]CONT-RA10924'!AO81</f>
        <v>0</v>
      </c>
      <c r="I81" s="85">
        <f t="shared" si="14"/>
        <v>69124</v>
      </c>
    </row>
    <row r="82" spans="1:9">
      <c r="A82" s="145" t="s">
        <v>179</v>
      </c>
      <c r="B82" s="20">
        <f>'[3]NEW GAA'!E82</f>
        <v>230772</v>
      </c>
      <c r="C82" s="47">
        <f>'[3]NEW GAA'!AT82</f>
        <v>0</v>
      </c>
      <c r="D82" s="134">
        <f t="shared" si="13"/>
        <v>230772</v>
      </c>
      <c r="E82" s="47">
        <f>[3]AUTO!BA82</f>
        <v>1385</v>
      </c>
      <c r="F82" s="85">
        <f>[3]UF!AZ82</f>
        <v>0</v>
      </c>
      <c r="G82" s="85"/>
      <c r="H82" s="85">
        <f>'[3]CONT-RA10924'!AO82</f>
        <v>0</v>
      </c>
      <c r="I82" s="85">
        <f t="shared" si="14"/>
        <v>232157</v>
      </c>
    </row>
    <row r="83" spans="1:9">
      <c r="A83" s="145" t="s">
        <v>180</v>
      </c>
      <c r="B83" s="20">
        <f>'[3]NEW GAA'!E83</f>
        <v>91815</v>
      </c>
      <c r="C83" s="47">
        <f>'[3]NEW GAA'!AT83</f>
        <v>0</v>
      </c>
      <c r="D83" s="134">
        <f t="shared" si="13"/>
        <v>91815</v>
      </c>
      <c r="E83" s="47">
        <f>[3]AUTO!BA83</f>
        <v>3014</v>
      </c>
      <c r="F83" s="85">
        <f>[3]UF!AZ83</f>
        <v>0</v>
      </c>
      <c r="G83" s="85"/>
      <c r="H83" s="85">
        <f>'[3]CONT-RA10924'!AO83</f>
        <v>0</v>
      </c>
      <c r="I83" s="85">
        <f t="shared" si="14"/>
        <v>94829</v>
      </c>
    </row>
    <row r="84" spans="1:9">
      <c r="A84" s="145" t="s">
        <v>181</v>
      </c>
      <c r="B84" s="20">
        <f>'[3]NEW GAA'!E84</f>
        <v>402266</v>
      </c>
      <c r="C84" s="47">
        <f>'[3]NEW GAA'!AT84</f>
        <v>0</v>
      </c>
      <c r="D84" s="134">
        <f t="shared" si="13"/>
        <v>402266</v>
      </c>
      <c r="E84" s="47">
        <f>[3]AUTO!BA84</f>
        <v>13188</v>
      </c>
      <c r="F84" s="85">
        <f>[3]UF!AZ84</f>
        <v>0</v>
      </c>
      <c r="G84" s="85"/>
      <c r="H84" s="85">
        <f>'[3]CONT-RA10924'!AO84</f>
        <v>0</v>
      </c>
      <c r="I84" s="85">
        <f t="shared" si="14"/>
        <v>415454</v>
      </c>
    </row>
    <row r="85" spans="1:9">
      <c r="A85" s="145" t="s">
        <v>182</v>
      </c>
      <c r="B85" s="20">
        <f>'[3]NEW GAA'!E85</f>
        <v>1595172</v>
      </c>
      <c r="C85" s="47">
        <f>'[3]NEW GAA'!AT85</f>
        <v>961</v>
      </c>
      <c r="D85" s="134">
        <f t="shared" si="13"/>
        <v>1596133</v>
      </c>
      <c r="E85" s="47">
        <f>[3]AUTO!BA85</f>
        <v>73503</v>
      </c>
      <c r="F85" s="85">
        <f>[3]UF!AZ85</f>
        <v>0</v>
      </c>
      <c r="G85" s="85"/>
      <c r="H85" s="85">
        <f>'[3]CONT-RA10924'!AO85</f>
        <v>0</v>
      </c>
      <c r="I85" s="85">
        <f t="shared" si="14"/>
        <v>1669636</v>
      </c>
    </row>
    <row r="86" spans="1:9" s="361" customFormat="1">
      <c r="A86" s="145" t="s">
        <v>183</v>
      </c>
      <c r="B86" s="20">
        <f>'[3]NEW GAA'!E86</f>
        <v>191602</v>
      </c>
      <c r="C86" s="47">
        <f>'[3]NEW GAA'!AT86</f>
        <v>0</v>
      </c>
      <c r="D86" s="134">
        <f t="shared" si="13"/>
        <v>191602</v>
      </c>
      <c r="E86" s="47">
        <f>[3]AUTO!BA86</f>
        <v>3129</v>
      </c>
      <c r="F86" s="85">
        <f>[3]UF!AZ86</f>
        <v>0</v>
      </c>
      <c r="G86" s="85"/>
      <c r="H86" s="85">
        <f>'[3]CONT-RA10924'!AO86</f>
        <v>0</v>
      </c>
      <c r="I86" s="85">
        <f t="shared" si="14"/>
        <v>194731</v>
      </c>
    </row>
    <row r="87" spans="1:9">
      <c r="A87" s="145" t="s">
        <v>184</v>
      </c>
      <c r="B87" s="20">
        <f>'[3]NEW GAA'!E87</f>
        <v>197992</v>
      </c>
      <c r="C87" s="47">
        <f>'[3]NEW GAA'!AT87</f>
        <v>227</v>
      </c>
      <c r="D87" s="134">
        <f t="shared" si="13"/>
        <v>198219</v>
      </c>
      <c r="E87" s="47">
        <f>[3]AUTO!BA87</f>
        <v>5226</v>
      </c>
      <c r="F87" s="85">
        <f>[3]UF!AZ87</f>
        <v>0</v>
      </c>
      <c r="G87" s="85"/>
      <c r="H87" s="85">
        <f>'[3]CONT-RA10924'!AO87</f>
        <v>0</v>
      </c>
      <c r="I87" s="85">
        <f t="shared" si="14"/>
        <v>203445</v>
      </c>
    </row>
    <row r="88" spans="1:9">
      <c r="A88" s="145" t="s">
        <v>185</v>
      </c>
      <c r="B88" s="20">
        <f>'[3]NEW GAA'!E88</f>
        <v>167739</v>
      </c>
      <c r="C88" s="47">
        <f>'[3]NEW GAA'!AT88</f>
        <v>0</v>
      </c>
      <c r="D88" s="134">
        <f t="shared" si="13"/>
        <v>167739</v>
      </c>
      <c r="E88" s="47">
        <f>[3]AUTO!BA88</f>
        <v>7343</v>
      </c>
      <c r="F88" s="85">
        <f>[3]UF!AZ88</f>
        <v>0</v>
      </c>
      <c r="G88" s="85"/>
      <c r="H88" s="85">
        <f>'[3]CONT-RA10924'!AO88</f>
        <v>0</v>
      </c>
      <c r="I88" s="85">
        <f t="shared" si="14"/>
        <v>175082</v>
      </c>
    </row>
    <row r="89" spans="1:9" ht="13.5" customHeight="1">
      <c r="A89" s="145" t="s">
        <v>186</v>
      </c>
      <c r="B89" s="20">
        <f>'[3]NEW GAA'!E89</f>
        <v>80976</v>
      </c>
      <c r="C89" s="47">
        <f>'[3]NEW GAA'!AT89</f>
        <v>2540</v>
      </c>
      <c r="D89" s="134">
        <f t="shared" si="13"/>
        <v>83516</v>
      </c>
      <c r="E89" s="47">
        <f>[3]AUTO!BA89</f>
        <v>3059</v>
      </c>
      <c r="F89" s="85">
        <f>[3]UF!AZ89</f>
        <v>0</v>
      </c>
      <c r="G89" s="85"/>
      <c r="H89" s="85">
        <f>'[3]CONT-RA10924'!AO89</f>
        <v>0</v>
      </c>
      <c r="I89" s="85">
        <f t="shared" si="14"/>
        <v>86575</v>
      </c>
    </row>
    <row r="90" spans="1:9">
      <c r="A90" s="145" t="s">
        <v>187</v>
      </c>
      <c r="B90" s="20">
        <f>'[3]NEW GAA'!E90</f>
        <v>544864</v>
      </c>
      <c r="C90" s="47">
        <f>'[3]NEW GAA'!AT90</f>
        <v>122</v>
      </c>
      <c r="D90" s="134">
        <f t="shared" si="13"/>
        <v>544986</v>
      </c>
      <c r="E90" s="47">
        <f>[3]AUTO!BA90</f>
        <v>19152</v>
      </c>
      <c r="F90" s="85">
        <f>[3]UF!AZ90</f>
        <v>0</v>
      </c>
      <c r="G90" s="85"/>
      <c r="H90" s="85">
        <f>'[3]CONT-RA10924'!AO90</f>
        <v>0</v>
      </c>
      <c r="I90" s="85">
        <f t="shared" si="14"/>
        <v>564138</v>
      </c>
    </row>
    <row r="91" spans="1:9">
      <c r="A91" s="362" t="s">
        <v>189</v>
      </c>
      <c r="B91" s="20">
        <f>SUM(B92:B93)</f>
        <v>6745148</v>
      </c>
      <c r="C91" s="47">
        <f t="shared" ref="C91:I91" si="15">SUM(C92:C93)</f>
        <v>14070</v>
      </c>
      <c r="D91" s="134">
        <f t="shared" si="15"/>
        <v>6759218</v>
      </c>
      <c r="E91" s="47">
        <f t="shared" si="15"/>
        <v>157731</v>
      </c>
      <c r="F91" s="85">
        <f t="shared" si="15"/>
        <v>0</v>
      </c>
      <c r="G91" s="85">
        <f t="shared" si="15"/>
        <v>0</v>
      </c>
      <c r="H91" s="85">
        <f t="shared" si="15"/>
        <v>0</v>
      </c>
      <c r="I91" s="85">
        <f t="shared" si="15"/>
        <v>6916949</v>
      </c>
    </row>
    <row r="92" spans="1:9" hidden="1">
      <c r="A92" s="362" t="s">
        <v>132</v>
      </c>
      <c r="B92" s="20">
        <f>'[3]NEW GAA'!E92</f>
        <v>4087663</v>
      </c>
      <c r="C92" s="47">
        <f>'[3]NEW GAA'!AT92</f>
        <v>2702</v>
      </c>
      <c r="D92" s="134">
        <f t="shared" si="13"/>
        <v>4090365</v>
      </c>
      <c r="E92" s="47">
        <f>[3]AUTO!BA92</f>
        <v>15600</v>
      </c>
      <c r="F92" s="85"/>
      <c r="G92" s="85">
        <f>'[3]CONT-RA10924'!B92</f>
        <v>0</v>
      </c>
      <c r="H92" s="85">
        <f>'[3]CONT-RA10924'!AO92</f>
        <v>0</v>
      </c>
      <c r="I92" s="85">
        <f t="shared" ref="I92:I99" si="16">SUM(D92:H92)</f>
        <v>4105965</v>
      </c>
    </row>
    <row r="93" spans="1:9" hidden="1">
      <c r="A93" s="362" t="s">
        <v>133</v>
      </c>
      <c r="B93" s="20">
        <f>'[3]NEW GAA'!E93</f>
        <v>2657485</v>
      </c>
      <c r="C93" s="47">
        <f>'[3]NEW GAA'!AT93</f>
        <v>11368</v>
      </c>
      <c r="D93" s="134">
        <f t="shared" si="13"/>
        <v>2668853</v>
      </c>
      <c r="E93" s="47">
        <f>[3]AUTO!BA93</f>
        <v>142131</v>
      </c>
      <c r="F93" s="85"/>
      <c r="G93" s="85"/>
      <c r="H93" s="85"/>
      <c r="I93" s="85">
        <f t="shared" si="16"/>
        <v>2810984</v>
      </c>
    </row>
    <row r="94" spans="1:9" ht="14.25" customHeight="1">
      <c r="A94" s="85" t="s">
        <v>295</v>
      </c>
      <c r="B94" s="20"/>
      <c r="C94" s="47">
        <f>'[3]NEW GAA'!AT95</f>
        <v>28560278</v>
      </c>
      <c r="D94" s="134">
        <f t="shared" ref="D94:D99" si="17">SUM(B94:C94)</f>
        <v>28560278</v>
      </c>
      <c r="E94" s="47">
        <f>[3]AUTO!BA95</f>
        <v>0</v>
      </c>
      <c r="F94" s="85">
        <f>[3]UF!AZ95</f>
        <v>0</v>
      </c>
      <c r="G94" s="85"/>
      <c r="H94" s="85">
        <f>'[3]CONT-RA10924'!AO95</f>
        <v>0</v>
      </c>
      <c r="I94" s="85">
        <f t="shared" si="16"/>
        <v>28560278</v>
      </c>
    </row>
    <row r="95" spans="1:9" ht="15" customHeight="1">
      <c r="A95" s="363" t="s">
        <v>296</v>
      </c>
      <c r="B95" s="20"/>
      <c r="C95" s="47">
        <f>SUM(C96:C97)</f>
        <v>177769</v>
      </c>
      <c r="D95" s="364">
        <f t="shared" si="17"/>
        <v>177769</v>
      </c>
      <c r="E95" s="365">
        <f>SUM(E96:E97)</f>
        <v>522748165</v>
      </c>
      <c r="F95" s="363">
        <f>SUM(F96:F97)</f>
        <v>0</v>
      </c>
      <c r="G95" s="363">
        <f>SUM(G96:G97)</f>
        <v>0</v>
      </c>
      <c r="H95" s="363">
        <f>SUM(H96:H97)</f>
        <v>0</v>
      </c>
      <c r="I95" s="363">
        <f t="shared" si="16"/>
        <v>522925934</v>
      </c>
    </row>
    <row r="96" spans="1:9" ht="14.25" hidden="1" customHeight="1">
      <c r="A96" s="363" t="s">
        <v>297</v>
      </c>
      <c r="B96" s="20">
        <f>'[3]NEW GAA'!E97</f>
        <v>0</v>
      </c>
      <c r="C96" s="47">
        <f>'[3]NEW GAA'!AT97</f>
        <v>177769</v>
      </c>
      <c r="D96" s="134">
        <f t="shared" si="17"/>
        <v>177769</v>
      </c>
      <c r="E96" s="47">
        <f>[3]AUTO!BA97</f>
        <v>522748165</v>
      </c>
      <c r="F96" s="85">
        <f>[3]UF!AZ97</f>
        <v>0</v>
      </c>
      <c r="G96" s="85"/>
      <c r="H96" s="85">
        <f>'[3]CONT-RA10924'!AO97</f>
        <v>0</v>
      </c>
      <c r="I96" s="85">
        <f t="shared" si="16"/>
        <v>522925934</v>
      </c>
    </row>
    <row r="97" spans="1:9" ht="14.25" hidden="1" customHeight="1">
      <c r="A97" s="363" t="s">
        <v>298</v>
      </c>
      <c r="B97" s="20">
        <f>'[3]NEW GAA'!E98</f>
        <v>0</v>
      </c>
      <c r="C97" s="47">
        <f>'[3]NEW GAA'!AT98</f>
        <v>0</v>
      </c>
      <c r="D97" s="134">
        <f t="shared" si="17"/>
        <v>0</v>
      </c>
      <c r="E97" s="47">
        <f>[3]AUTO!BA98</f>
        <v>0</v>
      </c>
      <c r="F97" s="85">
        <f>[3]UF!AZ98</f>
        <v>0</v>
      </c>
      <c r="G97" s="85"/>
      <c r="H97" s="85">
        <f>'[3]CONT-RA10924'!AO98</f>
        <v>0</v>
      </c>
      <c r="I97" s="85">
        <f t="shared" si="16"/>
        <v>0</v>
      </c>
    </row>
    <row r="98" spans="1:9">
      <c r="A98" s="85" t="s">
        <v>299</v>
      </c>
      <c r="B98" s="20">
        <f>'[3]NEW GAA'!E99</f>
        <v>0</v>
      </c>
      <c r="C98" s="47">
        <f>'[3]NEW GAA'!AT99</f>
        <v>3335185</v>
      </c>
      <c r="D98" s="134">
        <f t="shared" si="17"/>
        <v>3335185</v>
      </c>
      <c r="E98" s="47">
        <f>[3]AUTO!BA99</f>
        <v>4138</v>
      </c>
      <c r="F98" s="85">
        <f>[3]UF!AZ99</f>
        <v>0</v>
      </c>
      <c r="G98" s="85"/>
      <c r="H98" s="85">
        <f>'[3]CONT-RA10924'!H99</f>
        <v>0</v>
      </c>
      <c r="I98" s="85">
        <f t="shared" si="16"/>
        <v>3339323</v>
      </c>
    </row>
    <row r="99" spans="1:9" ht="14.25" customHeight="1">
      <c r="A99" s="362" t="s">
        <v>300</v>
      </c>
      <c r="B99" s="20">
        <f>'[3]NEW GAA'!E100</f>
        <v>0</v>
      </c>
      <c r="C99" s="47">
        <f>'[3]NEW GAA'!AT100</f>
        <v>0</v>
      </c>
      <c r="D99" s="134">
        <f t="shared" si="17"/>
        <v>0</v>
      </c>
      <c r="E99" s="47">
        <f>[3]AUTO!BA100</f>
        <v>354010000</v>
      </c>
      <c r="F99" s="85"/>
      <c r="G99" s="85">
        <f>'[3]CONT-RA10924'!AP100</f>
        <v>0</v>
      </c>
      <c r="H99" s="85"/>
      <c r="I99" s="85">
        <f t="shared" si="16"/>
        <v>354010000</v>
      </c>
    </row>
    <row r="100" spans="1:9" ht="14.25" hidden="1" customHeight="1">
      <c r="A100" s="366"/>
      <c r="B100" s="20"/>
      <c r="C100" s="47"/>
      <c r="D100" s="134"/>
      <c r="E100" s="47"/>
      <c r="F100" s="85"/>
      <c r="G100" s="85"/>
      <c r="H100" s="85"/>
      <c r="I100" s="85"/>
    </row>
    <row r="101" spans="1:9" ht="21" customHeight="1" thickBot="1">
      <c r="A101" s="385" t="s">
        <v>40</v>
      </c>
      <c r="B101" s="384">
        <f t="shared" ref="B101:I101" si="18">SUM(B7:B13)+SUM(B16:B21)+SUM(B24:B27)+SUM(B30:B31)+SUM(B34:B50)+B95+B99+B94+B98</f>
        <v>2018935660</v>
      </c>
      <c r="C101" s="384">
        <f t="shared" si="18"/>
        <v>91483217</v>
      </c>
      <c r="D101" s="384">
        <f t="shared" si="18"/>
        <v>2110418877</v>
      </c>
      <c r="E101" s="384">
        <f t="shared" si="18"/>
        <v>925116111</v>
      </c>
      <c r="F101" s="384">
        <f t="shared" si="18"/>
        <v>0</v>
      </c>
      <c r="G101" s="384">
        <f t="shared" si="18"/>
        <v>42746</v>
      </c>
      <c r="H101" s="384">
        <f t="shared" si="18"/>
        <v>0</v>
      </c>
      <c r="I101" s="386">
        <f t="shared" si="18"/>
        <v>3035577734</v>
      </c>
    </row>
    <row r="102" spans="1:9" ht="15" customHeight="1" thickTop="1">
      <c r="B102" s="233"/>
      <c r="C102" s="233"/>
      <c r="D102" s="233"/>
      <c r="F102" s="233"/>
      <c r="G102" s="233"/>
      <c r="H102" s="233"/>
    </row>
    <row r="103" spans="1:9">
      <c r="B103" s="233"/>
      <c r="D103" s="233"/>
      <c r="F103" s="233"/>
      <c r="G103" s="233"/>
      <c r="H103" s="233"/>
    </row>
    <row r="104" spans="1:9">
      <c r="B104" s="233"/>
      <c r="C104" s="233"/>
      <c r="D104" s="233"/>
      <c r="F104" s="233"/>
      <c r="G104" s="233"/>
      <c r="H104" s="233"/>
    </row>
    <row r="105" spans="1:9">
      <c r="B105" s="233"/>
      <c r="D105" s="234"/>
      <c r="G105" s="367"/>
      <c r="H105" s="367"/>
    </row>
    <row r="106" spans="1:9">
      <c r="B106" s="233"/>
      <c r="G106" s="368"/>
      <c r="H106" s="368"/>
    </row>
    <row r="107" spans="1:9">
      <c r="B107" s="233"/>
    </row>
    <row r="108" spans="1:9">
      <c r="B108" s="233"/>
    </row>
    <row r="109" spans="1:9">
      <c r="B109" s="233"/>
    </row>
    <row r="110" spans="1:9">
      <c r="B110" s="233"/>
    </row>
    <row r="111" spans="1:9">
      <c r="B111" s="233"/>
    </row>
    <row r="112" spans="1:9">
      <c r="B112" s="233"/>
    </row>
    <row r="113" spans="2:148">
      <c r="B113" s="233"/>
    </row>
    <row r="114" spans="2:148">
      <c r="B114" s="233"/>
    </row>
    <row r="115" spans="2:148">
      <c r="B115" s="233"/>
    </row>
    <row r="116" spans="2:148">
      <c r="B116" s="233"/>
    </row>
    <row r="117" spans="2:148">
      <c r="B117" s="233"/>
    </row>
    <row r="118" spans="2:148">
      <c r="B118" s="233"/>
    </row>
    <row r="119" spans="2:148">
      <c r="B119" s="233"/>
    </row>
    <row r="120" spans="2:148">
      <c r="B120" s="233"/>
    </row>
    <row r="121" spans="2:148" s="232" customFormat="1">
      <c r="B121" s="233"/>
      <c r="E121" s="233"/>
      <c r="I121" s="233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  <c r="DK121" s="116"/>
      <c r="DL121" s="116"/>
      <c r="DM121" s="116"/>
      <c r="DN121" s="116"/>
      <c r="DO121" s="116"/>
      <c r="DP121" s="116"/>
      <c r="DQ121" s="116"/>
      <c r="DR121" s="116"/>
      <c r="DS121" s="116"/>
      <c r="DT121" s="116"/>
      <c r="DU121" s="116"/>
      <c r="DV121" s="116"/>
      <c r="DW121" s="116"/>
      <c r="DX121" s="116"/>
      <c r="DY121" s="116"/>
      <c r="DZ121" s="116"/>
      <c r="EA121" s="116"/>
      <c r="EB121" s="116"/>
      <c r="EC121" s="116"/>
      <c r="ED121" s="116"/>
      <c r="EE121" s="116"/>
      <c r="EF121" s="116"/>
      <c r="EG121" s="116"/>
      <c r="EH121" s="116"/>
      <c r="EI121" s="116"/>
      <c r="EJ121" s="116"/>
      <c r="EK121" s="116"/>
      <c r="EL121" s="116"/>
      <c r="EM121" s="116"/>
      <c r="EN121" s="116"/>
      <c r="EO121" s="116"/>
      <c r="EP121" s="116"/>
      <c r="EQ121" s="116"/>
      <c r="ER121" s="116"/>
    </row>
    <row r="122" spans="2:148" s="232" customFormat="1">
      <c r="B122" s="233"/>
      <c r="E122" s="233"/>
      <c r="I122" s="233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  <c r="DK122" s="116"/>
      <c r="DL122" s="116"/>
      <c r="DM122" s="116"/>
      <c r="DN122" s="116"/>
      <c r="DO122" s="116"/>
      <c r="DP122" s="116"/>
      <c r="DQ122" s="116"/>
      <c r="DR122" s="116"/>
      <c r="DS122" s="116"/>
      <c r="DT122" s="116"/>
      <c r="DU122" s="116"/>
      <c r="DV122" s="116"/>
      <c r="DW122" s="116"/>
      <c r="DX122" s="116"/>
      <c r="DY122" s="116"/>
      <c r="DZ122" s="116"/>
      <c r="EA122" s="116"/>
      <c r="EB122" s="116"/>
      <c r="EC122" s="116"/>
      <c r="ED122" s="116"/>
      <c r="EE122" s="116"/>
      <c r="EF122" s="116"/>
      <c r="EG122" s="116"/>
      <c r="EH122" s="116"/>
      <c r="EI122" s="116"/>
      <c r="EJ122" s="116"/>
      <c r="EK122" s="116"/>
      <c r="EL122" s="116"/>
      <c r="EM122" s="116"/>
      <c r="EN122" s="116"/>
      <c r="EO122" s="116"/>
      <c r="EP122" s="116"/>
      <c r="EQ122" s="116"/>
      <c r="ER122" s="116"/>
    </row>
    <row r="123" spans="2:148" s="232" customFormat="1">
      <c r="B123" s="233"/>
      <c r="E123" s="233"/>
      <c r="I123" s="233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  <c r="DK123" s="116"/>
      <c r="DL123" s="116"/>
      <c r="DM123" s="116"/>
      <c r="DN123" s="116"/>
      <c r="DO123" s="116"/>
      <c r="DP123" s="116"/>
      <c r="DQ123" s="116"/>
      <c r="DR123" s="116"/>
      <c r="DS123" s="116"/>
      <c r="DT123" s="116"/>
      <c r="DU123" s="116"/>
      <c r="DV123" s="116"/>
      <c r="DW123" s="116"/>
      <c r="DX123" s="116"/>
      <c r="DY123" s="116"/>
      <c r="DZ123" s="116"/>
      <c r="EA123" s="116"/>
      <c r="EB123" s="116"/>
      <c r="EC123" s="116"/>
      <c r="ED123" s="116"/>
      <c r="EE123" s="116"/>
      <c r="EF123" s="116"/>
      <c r="EG123" s="116"/>
      <c r="EH123" s="116"/>
      <c r="EI123" s="116"/>
      <c r="EJ123" s="116"/>
      <c r="EK123" s="116"/>
      <c r="EL123" s="116"/>
      <c r="EM123" s="116"/>
      <c r="EN123" s="116"/>
      <c r="EO123" s="116"/>
      <c r="EP123" s="116"/>
      <c r="EQ123" s="116"/>
      <c r="ER123" s="116"/>
    </row>
    <row r="124" spans="2:148" s="232" customFormat="1">
      <c r="B124" s="233"/>
      <c r="E124" s="233"/>
      <c r="I124" s="233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  <c r="DK124" s="116"/>
      <c r="DL124" s="116"/>
      <c r="DM124" s="116"/>
      <c r="DN124" s="116"/>
      <c r="DO124" s="116"/>
      <c r="DP124" s="116"/>
      <c r="DQ124" s="116"/>
      <c r="DR124" s="116"/>
      <c r="DS124" s="116"/>
      <c r="DT124" s="116"/>
      <c r="DU124" s="116"/>
      <c r="DV124" s="116"/>
      <c r="DW124" s="116"/>
      <c r="DX124" s="116"/>
      <c r="DY124" s="116"/>
      <c r="DZ124" s="116"/>
      <c r="EA124" s="116"/>
      <c r="EB124" s="116"/>
      <c r="EC124" s="116"/>
      <c r="ED124" s="116"/>
      <c r="EE124" s="116"/>
      <c r="EF124" s="116"/>
      <c r="EG124" s="116"/>
      <c r="EH124" s="116"/>
      <c r="EI124" s="116"/>
      <c r="EJ124" s="116"/>
      <c r="EK124" s="116"/>
      <c r="EL124" s="116"/>
      <c r="EM124" s="116"/>
      <c r="EN124" s="116"/>
      <c r="EO124" s="116"/>
      <c r="EP124" s="116"/>
      <c r="EQ124" s="116"/>
      <c r="ER124" s="116"/>
    </row>
    <row r="125" spans="2:148" s="232" customFormat="1">
      <c r="B125" s="233"/>
      <c r="E125" s="233"/>
      <c r="I125" s="233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  <c r="DK125" s="116"/>
      <c r="DL125" s="116"/>
      <c r="DM125" s="116"/>
      <c r="DN125" s="116"/>
      <c r="DO125" s="116"/>
      <c r="DP125" s="116"/>
      <c r="DQ125" s="116"/>
      <c r="DR125" s="116"/>
      <c r="DS125" s="116"/>
      <c r="DT125" s="116"/>
      <c r="DU125" s="116"/>
      <c r="DV125" s="116"/>
      <c r="DW125" s="116"/>
      <c r="DX125" s="116"/>
      <c r="DY125" s="116"/>
      <c r="DZ125" s="116"/>
      <c r="EA125" s="116"/>
      <c r="EB125" s="116"/>
      <c r="EC125" s="116"/>
      <c r="ED125" s="116"/>
      <c r="EE125" s="116"/>
      <c r="EF125" s="116"/>
      <c r="EG125" s="116"/>
      <c r="EH125" s="116"/>
      <c r="EI125" s="116"/>
      <c r="EJ125" s="116"/>
      <c r="EK125" s="116"/>
      <c r="EL125" s="116"/>
      <c r="EM125" s="116"/>
      <c r="EN125" s="116"/>
      <c r="EO125" s="116"/>
      <c r="EP125" s="116"/>
      <c r="EQ125" s="116"/>
      <c r="ER125" s="116"/>
    </row>
    <row r="126" spans="2:148" s="232" customFormat="1">
      <c r="B126" s="233"/>
      <c r="E126" s="233"/>
      <c r="I126" s="233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  <c r="DK126" s="116"/>
      <c r="DL126" s="116"/>
      <c r="DM126" s="116"/>
      <c r="DN126" s="116"/>
      <c r="DO126" s="116"/>
      <c r="DP126" s="116"/>
      <c r="DQ126" s="116"/>
      <c r="DR126" s="116"/>
      <c r="DS126" s="116"/>
      <c r="DT126" s="116"/>
      <c r="DU126" s="116"/>
      <c r="DV126" s="116"/>
      <c r="DW126" s="116"/>
      <c r="DX126" s="116"/>
      <c r="DY126" s="116"/>
      <c r="DZ126" s="116"/>
      <c r="EA126" s="116"/>
      <c r="EB126" s="116"/>
      <c r="EC126" s="116"/>
      <c r="ED126" s="116"/>
      <c r="EE126" s="116"/>
      <c r="EF126" s="116"/>
      <c r="EG126" s="116"/>
      <c r="EH126" s="116"/>
      <c r="EI126" s="116"/>
      <c r="EJ126" s="116"/>
      <c r="EK126" s="116"/>
      <c r="EL126" s="116"/>
      <c r="EM126" s="116"/>
      <c r="EN126" s="116"/>
      <c r="EO126" s="116"/>
      <c r="EP126" s="116"/>
      <c r="EQ126" s="116"/>
      <c r="ER126" s="116"/>
    </row>
    <row r="127" spans="2:148" s="232" customFormat="1">
      <c r="B127" s="233"/>
      <c r="E127" s="233"/>
      <c r="I127" s="233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  <c r="DK127" s="116"/>
      <c r="DL127" s="116"/>
      <c r="DM127" s="116"/>
      <c r="DN127" s="116"/>
      <c r="DO127" s="116"/>
      <c r="DP127" s="116"/>
      <c r="DQ127" s="116"/>
      <c r="DR127" s="116"/>
      <c r="DS127" s="116"/>
      <c r="DT127" s="116"/>
      <c r="DU127" s="116"/>
      <c r="DV127" s="116"/>
      <c r="DW127" s="116"/>
      <c r="DX127" s="116"/>
      <c r="DY127" s="116"/>
      <c r="DZ127" s="116"/>
      <c r="EA127" s="116"/>
      <c r="EB127" s="116"/>
      <c r="EC127" s="116"/>
      <c r="ED127" s="116"/>
      <c r="EE127" s="116"/>
      <c r="EF127" s="116"/>
      <c r="EG127" s="116"/>
      <c r="EH127" s="116"/>
      <c r="EI127" s="116"/>
      <c r="EJ127" s="116"/>
      <c r="EK127" s="116"/>
      <c r="EL127" s="116"/>
      <c r="EM127" s="116"/>
      <c r="EN127" s="116"/>
      <c r="EO127" s="116"/>
      <c r="EP127" s="116"/>
      <c r="EQ127" s="116"/>
      <c r="ER127" s="116"/>
    </row>
    <row r="128" spans="2:148" s="232" customFormat="1">
      <c r="B128" s="233"/>
      <c r="E128" s="233"/>
      <c r="I128" s="233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  <c r="DK128" s="116"/>
      <c r="DL128" s="116"/>
      <c r="DM128" s="116"/>
      <c r="DN128" s="116"/>
      <c r="DO128" s="116"/>
      <c r="DP128" s="116"/>
      <c r="DQ128" s="116"/>
      <c r="DR128" s="116"/>
      <c r="DS128" s="116"/>
      <c r="DT128" s="116"/>
      <c r="DU128" s="116"/>
      <c r="DV128" s="116"/>
      <c r="DW128" s="116"/>
      <c r="DX128" s="116"/>
      <c r="DY128" s="116"/>
      <c r="DZ128" s="116"/>
      <c r="EA128" s="116"/>
      <c r="EB128" s="116"/>
      <c r="EC128" s="116"/>
      <c r="ED128" s="116"/>
      <c r="EE128" s="116"/>
      <c r="EF128" s="116"/>
      <c r="EG128" s="116"/>
      <c r="EH128" s="116"/>
      <c r="EI128" s="116"/>
      <c r="EJ128" s="116"/>
      <c r="EK128" s="116"/>
      <c r="EL128" s="116"/>
      <c r="EM128" s="116"/>
      <c r="EN128" s="116"/>
      <c r="EO128" s="116"/>
      <c r="EP128" s="116"/>
      <c r="EQ128" s="116"/>
      <c r="ER128" s="116"/>
    </row>
    <row r="129" spans="2:148" s="232" customFormat="1">
      <c r="B129" s="233"/>
      <c r="E129" s="233"/>
      <c r="I129" s="233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  <c r="DK129" s="116"/>
      <c r="DL129" s="116"/>
      <c r="DM129" s="116"/>
      <c r="DN129" s="116"/>
      <c r="DO129" s="116"/>
      <c r="DP129" s="116"/>
      <c r="DQ129" s="116"/>
      <c r="DR129" s="116"/>
      <c r="DS129" s="116"/>
      <c r="DT129" s="116"/>
      <c r="DU129" s="116"/>
      <c r="DV129" s="116"/>
      <c r="DW129" s="116"/>
      <c r="DX129" s="116"/>
      <c r="DY129" s="116"/>
      <c r="DZ129" s="116"/>
      <c r="EA129" s="116"/>
      <c r="EB129" s="116"/>
      <c r="EC129" s="116"/>
      <c r="ED129" s="116"/>
      <c r="EE129" s="116"/>
      <c r="EF129" s="116"/>
      <c r="EG129" s="116"/>
      <c r="EH129" s="116"/>
      <c r="EI129" s="116"/>
      <c r="EJ129" s="116"/>
      <c r="EK129" s="116"/>
      <c r="EL129" s="116"/>
      <c r="EM129" s="116"/>
      <c r="EN129" s="116"/>
      <c r="EO129" s="116"/>
      <c r="EP129" s="116"/>
      <c r="EQ129" s="116"/>
      <c r="ER129" s="116"/>
    </row>
    <row r="130" spans="2:148" s="232" customFormat="1">
      <c r="B130" s="233"/>
      <c r="E130" s="233"/>
      <c r="I130" s="233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  <c r="DK130" s="116"/>
      <c r="DL130" s="116"/>
      <c r="DM130" s="116"/>
      <c r="DN130" s="116"/>
      <c r="DO130" s="116"/>
      <c r="DP130" s="116"/>
      <c r="DQ130" s="116"/>
      <c r="DR130" s="116"/>
      <c r="DS130" s="116"/>
      <c r="DT130" s="116"/>
      <c r="DU130" s="116"/>
      <c r="DV130" s="116"/>
      <c r="DW130" s="116"/>
      <c r="DX130" s="116"/>
      <c r="DY130" s="116"/>
      <c r="DZ130" s="116"/>
      <c r="EA130" s="116"/>
      <c r="EB130" s="116"/>
      <c r="EC130" s="116"/>
      <c r="ED130" s="116"/>
      <c r="EE130" s="116"/>
      <c r="EF130" s="116"/>
      <c r="EG130" s="116"/>
      <c r="EH130" s="116"/>
      <c r="EI130" s="116"/>
      <c r="EJ130" s="116"/>
      <c r="EK130" s="116"/>
      <c r="EL130" s="116"/>
      <c r="EM130" s="116"/>
      <c r="EN130" s="116"/>
      <c r="EO130" s="116"/>
      <c r="EP130" s="116"/>
      <c r="EQ130" s="116"/>
      <c r="ER130" s="116"/>
    </row>
    <row r="131" spans="2:148" s="232" customFormat="1">
      <c r="B131" s="233"/>
      <c r="E131" s="233"/>
      <c r="I131" s="233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  <c r="DK131" s="116"/>
      <c r="DL131" s="116"/>
      <c r="DM131" s="116"/>
      <c r="DN131" s="116"/>
      <c r="DO131" s="116"/>
      <c r="DP131" s="116"/>
      <c r="DQ131" s="116"/>
      <c r="DR131" s="116"/>
      <c r="DS131" s="116"/>
      <c r="DT131" s="116"/>
      <c r="DU131" s="116"/>
      <c r="DV131" s="116"/>
      <c r="DW131" s="116"/>
      <c r="DX131" s="116"/>
      <c r="DY131" s="116"/>
      <c r="DZ131" s="116"/>
      <c r="EA131" s="116"/>
      <c r="EB131" s="116"/>
      <c r="EC131" s="116"/>
      <c r="ED131" s="116"/>
      <c r="EE131" s="116"/>
      <c r="EF131" s="116"/>
      <c r="EG131" s="116"/>
      <c r="EH131" s="116"/>
      <c r="EI131" s="116"/>
      <c r="EJ131" s="116"/>
      <c r="EK131" s="116"/>
      <c r="EL131" s="116"/>
      <c r="EM131" s="116"/>
      <c r="EN131" s="116"/>
      <c r="EO131" s="116"/>
      <c r="EP131" s="116"/>
      <c r="EQ131" s="116"/>
      <c r="ER131" s="116"/>
    </row>
    <row r="132" spans="2:148" s="232" customFormat="1">
      <c r="B132" s="233"/>
      <c r="E132" s="233"/>
      <c r="I132" s="233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  <c r="DK132" s="116"/>
      <c r="DL132" s="116"/>
      <c r="DM132" s="116"/>
      <c r="DN132" s="116"/>
      <c r="DO132" s="116"/>
      <c r="DP132" s="116"/>
      <c r="DQ132" s="116"/>
      <c r="DR132" s="116"/>
      <c r="DS132" s="116"/>
      <c r="DT132" s="116"/>
      <c r="DU132" s="116"/>
      <c r="DV132" s="116"/>
      <c r="DW132" s="116"/>
      <c r="DX132" s="116"/>
      <c r="DY132" s="116"/>
      <c r="DZ132" s="116"/>
      <c r="EA132" s="116"/>
      <c r="EB132" s="116"/>
      <c r="EC132" s="116"/>
      <c r="ED132" s="116"/>
      <c r="EE132" s="116"/>
      <c r="EF132" s="116"/>
      <c r="EG132" s="116"/>
      <c r="EH132" s="116"/>
      <c r="EI132" s="116"/>
      <c r="EJ132" s="116"/>
      <c r="EK132" s="116"/>
      <c r="EL132" s="116"/>
      <c r="EM132" s="116"/>
      <c r="EN132" s="116"/>
      <c r="EO132" s="116"/>
      <c r="EP132" s="116"/>
      <c r="EQ132" s="116"/>
      <c r="ER132" s="116"/>
    </row>
    <row r="133" spans="2:148" s="232" customFormat="1">
      <c r="B133" s="233"/>
      <c r="E133" s="233"/>
      <c r="I133" s="233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  <c r="DK133" s="116"/>
      <c r="DL133" s="116"/>
      <c r="DM133" s="116"/>
      <c r="DN133" s="116"/>
      <c r="DO133" s="116"/>
      <c r="DP133" s="116"/>
      <c r="DQ133" s="116"/>
      <c r="DR133" s="116"/>
      <c r="DS133" s="116"/>
      <c r="DT133" s="116"/>
      <c r="DU133" s="116"/>
      <c r="DV133" s="116"/>
      <c r="DW133" s="116"/>
      <c r="DX133" s="116"/>
      <c r="DY133" s="116"/>
      <c r="DZ133" s="116"/>
      <c r="EA133" s="116"/>
      <c r="EB133" s="116"/>
      <c r="EC133" s="116"/>
      <c r="ED133" s="116"/>
      <c r="EE133" s="116"/>
      <c r="EF133" s="116"/>
      <c r="EG133" s="116"/>
      <c r="EH133" s="116"/>
      <c r="EI133" s="116"/>
      <c r="EJ133" s="116"/>
      <c r="EK133" s="116"/>
      <c r="EL133" s="116"/>
      <c r="EM133" s="116"/>
      <c r="EN133" s="116"/>
      <c r="EO133" s="116"/>
      <c r="EP133" s="116"/>
      <c r="EQ133" s="116"/>
      <c r="ER133" s="116"/>
    </row>
    <row r="134" spans="2:148" s="232" customFormat="1">
      <c r="B134" s="233"/>
      <c r="E134" s="233"/>
      <c r="I134" s="233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  <c r="DK134" s="116"/>
      <c r="DL134" s="116"/>
      <c r="DM134" s="116"/>
      <c r="DN134" s="116"/>
      <c r="DO134" s="116"/>
      <c r="DP134" s="116"/>
      <c r="DQ134" s="116"/>
      <c r="DR134" s="116"/>
      <c r="DS134" s="116"/>
      <c r="DT134" s="116"/>
      <c r="DU134" s="116"/>
      <c r="DV134" s="116"/>
      <c r="DW134" s="116"/>
      <c r="DX134" s="116"/>
      <c r="DY134" s="116"/>
      <c r="DZ134" s="116"/>
      <c r="EA134" s="116"/>
      <c r="EB134" s="116"/>
      <c r="EC134" s="116"/>
      <c r="ED134" s="116"/>
      <c r="EE134" s="116"/>
      <c r="EF134" s="116"/>
      <c r="EG134" s="116"/>
      <c r="EH134" s="116"/>
      <c r="EI134" s="116"/>
      <c r="EJ134" s="116"/>
      <c r="EK134" s="116"/>
      <c r="EL134" s="116"/>
      <c r="EM134" s="116"/>
      <c r="EN134" s="116"/>
      <c r="EO134" s="116"/>
      <c r="EP134" s="116"/>
      <c r="EQ134" s="116"/>
      <c r="ER134" s="116"/>
    </row>
    <row r="135" spans="2:148" s="232" customFormat="1">
      <c r="B135" s="233"/>
      <c r="E135" s="233"/>
      <c r="I135" s="233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  <c r="DK135" s="116"/>
      <c r="DL135" s="116"/>
      <c r="DM135" s="116"/>
      <c r="DN135" s="116"/>
      <c r="DO135" s="116"/>
      <c r="DP135" s="116"/>
      <c r="DQ135" s="116"/>
      <c r="DR135" s="116"/>
      <c r="DS135" s="116"/>
      <c r="DT135" s="116"/>
      <c r="DU135" s="116"/>
      <c r="DV135" s="116"/>
      <c r="DW135" s="116"/>
      <c r="DX135" s="116"/>
      <c r="DY135" s="116"/>
      <c r="DZ135" s="116"/>
      <c r="EA135" s="116"/>
      <c r="EB135" s="116"/>
      <c r="EC135" s="116"/>
      <c r="ED135" s="116"/>
      <c r="EE135" s="116"/>
      <c r="EF135" s="116"/>
      <c r="EG135" s="116"/>
      <c r="EH135" s="116"/>
      <c r="EI135" s="116"/>
      <c r="EJ135" s="116"/>
      <c r="EK135" s="116"/>
      <c r="EL135" s="116"/>
      <c r="EM135" s="116"/>
      <c r="EN135" s="116"/>
      <c r="EO135" s="116"/>
      <c r="EP135" s="116"/>
      <c r="EQ135" s="116"/>
      <c r="ER135" s="116"/>
    </row>
    <row r="136" spans="2:148" s="232" customFormat="1">
      <c r="B136" s="233"/>
      <c r="E136" s="233"/>
      <c r="I136" s="233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  <c r="DK136" s="116"/>
      <c r="DL136" s="116"/>
      <c r="DM136" s="116"/>
      <c r="DN136" s="116"/>
      <c r="DO136" s="116"/>
      <c r="DP136" s="116"/>
      <c r="DQ136" s="116"/>
      <c r="DR136" s="116"/>
      <c r="DS136" s="116"/>
      <c r="DT136" s="116"/>
      <c r="DU136" s="116"/>
      <c r="DV136" s="116"/>
      <c r="DW136" s="116"/>
      <c r="DX136" s="116"/>
      <c r="DY136" s="116"/>
      <c r="DZ136" s="116"/>
      <c r="EA136" s="116"/>
      <c r="EB136" s="116"/>
      <c r="EC136" s="116"/>
      <c r="ED136" s="116"/>
      <c r="EE136" s="116"/>
      <c r="EF136" s="116"/>
      <c r="EG136" s="116"/>
      <c r="EH136" s="116"/>
      <c r="EI136" s="116"/>
      <c r="EJ136" s="116"/>
      <c r="EK136" s="116"/>
      <c r="EL136" s="116"/>
      <c r="EM136" s="116"/>
      <c r="EN136" s="116"/>
      <c r="EO136" s="116"/>
      <c r="EP136" s="116"/>
      <c r="EQ136" s="116"/>
      <c r="ER136" s="116"/>
    </row>
    <row r="137" spans="2:148" s="232" customFormat="1">
      <c r="B137" s="233"/>
      <c r="E137" s="233"/>
      <c r="I137" s="233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  <c r="DK137" s="116"/>
      <c r="DL137" s="116"/>
      <c r="DM137" s="116"/>
      <c r="DN137" s="116"/>
      <c r="DO137" s="116"/>
      <c r="DP137" s="116"/>
      <c r="DQ137" s="116"/>
      <c r="DR137" s="116"/>
      <c r="DS137" s="116"/>
      <c r="DT137" s="116"/>
      <c r="DU137" s="116"/>
      <c r="DV137" s="116"/>
      <c r="DW137" s="116"/>
      <c r="DX137" s="116"/>
      <c r="DY137" s="116"/>
      <c r="DZ137" s="116"/>
      <c r="EA137" s="116"/>
      <c r="EB137" s="116"/>
      <c r="EC137" s="116"/>
      <c r="ED137" s="116"/>
      <c r="EE137" s="116"/>
      <c r="EF137" s="116"/>
      <c r="EG137" s="116"/>
      <c r="EH137" s="116"/>
      <c r="EI137" s="116"/>
      <c r="EJ137" s="116"/>
      <c r="EK137" s="116"/>
      <c r="EL137" s="116"/>
      <c r="EM137" s="116"/>
      <c r="EN137" s="116"/>
      <c r="EO137" s="116"/>
      <c r="EP137" s="116"/>
      <c r="EQ137" s="116"/>
      <c r="ER137" s="116"/>
    </row>
    <row r="138" spans="2:148" s="232" customFormat="1">
      <c r="B138" s="233"/>
      <c r="E138" s="233"/>
      <c r="I138" s="233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  <c r="DK138" s="116"/>
      <c r="DL138" s="116"/>
      <c r="DM138" s="116"/>
      <c r="DN138" s="116"/>
      <c r="DO138" s="116"/>
      <c r="DP138" s="116"/>
      <c r="DQ138" s="116"/>
      <c r="DR138" s="116"/>
      <c r="DS138" s="116"/>
      <c r="DT138" s="116"/>
      <c r="DU138" s="116"/>
      <c r="DV138" s="116"/>
      <c r="DW138" s="116"/>
      <c r="DX138" s="116"/>
      <c r="DY138" s="116"/>
      <c r="DZ138" s="116"/>
      <c r="EA138" s="116"/>
      <c r="EB138" s="116"/>
      <c r="EC138" s="116"/>
      <c r="ED138" s="116"/>
      <c r="EE138" s="116"/>
      <c r="EF138" s="116"/>
      <c r="EG138" s="116"/>
      <c r="EH138" s="116"/>
      <c r="EI138" s="116"/>
      <c r="EJ138" s="116"/>
      <c r="EK138" s="116"/>
      <c r="EL138" s="116"/>
      <c r="EM138" s="116"/>
      <c r="EN138" s="116"/>
      <c r="EO138" s="116"/>
      <c r="EP138" s="116"/>
      <c r="EQ138" s="116"/>
      <c r="ER138" s="116"/>
    </row>
    <row r="139" spans="2:148" s="232" customFormat="1">
      <c r="B139" s="233"/>
      <c r="E139" s="233"/>
      <c r="I139" s="233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  <c r="DK139" s="116"/>
      <c r="DL139" s="116"/>
      <c r="DM139" s="116"/>
      <c r="DN139" s="116"/>
      <c r="DO139" s="116"/>
      <c r="DP139" s="116"/>
      <c r="DQ139" s="116"/>
      <c r="DR139" s="116"/>
      <c r="DS139" s="116"/>
      <c r="DT139" s="116"/>
      <c r="DU139" s="116"/>
      <c r="DV139" s="116"/>
      <c r="DW139" s="116"/>
      <c r="DX139" s="116"/>
      <c r="DY139" s="116"/>
      <c r="DZ139" s="116"/>
      <c r="EA139" s="116"/>
      <c r="EB139" s="116"/>
      <c r="EC139" s="116"/>
      <c r="ED139" s="116"/>
      <c r="EE139" s="116"/>
      <c r="EF139" s="116"/>
      <c r="EG139" s="116"/>
      <c r="EH139" s="116"/>
      <c r="EI139" s="116"/>
      <c r="EJ139" s="116"/>
      <c r="EK139" s="116"/>
      <c r="EL139" s="116"/>
      <c r="EM139" s="116"/>
      <c r="EN139" s="116"/>
      <c r="EO139" s="116"/>
      <c r="EP139" s="116"/>
      <c r="EQ139" s="116"/>
      <c r="ER139" s="116"/>
    </row>
    <row r="140" spans="2:148" s="232" customFormat="1">
      <c r="B140" s="233"/>
      <c r="E140" s="233"/>
      <c r="I140" s="233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  <c r="DK140" s="116"/>
      <c r="DL140" s="116"/>
      <c r="DM140" s="116"/>
      <c r="DN140" s="116"/>
      <c r="DO140" s="116"/>
      <c r="DP140" s="116"/>
      <c r="DQ140" s="116"/>
      <c r="DR140" s="116"/>
      <c r="DS140" s="116"/>
      <c r="DT140" s="116"/>
      <c r="DU140" s="116"/>
      <c r="DV140" s="116"/>
      <c r="DW140" s="116"/>
      <c r="DX140" s="116"/>
      <c r="DY140" s="116"/>
      <c r="DZ140" s="116"/>
      <c r="EA140" s="116"/>
      <c r="EB140" s="116"/>
      <c r="EC140" s="116"/>
      <c r="ED140" s="116"/>
      <c r="EE140" s="116"/>
      <c r="EF140" s="116"/>
      <c r="EG140" s="116"/>
      <c r="EH140" s="116"/>
      <c r="EI140" s="116"/>
      <c r="EJ140" s="116"/>
      <c r="EK140" s="116"/>
      <c r="EL140" s="116"/>
      <c r="EM140" s="116"/>
      <c r="EN140" s="116"/>
      <c r="EO140" s="116"/>
      <c r="EP140" s="116"/>
      <c r="EQ140" s="116"/>
      <c r="ER140" s="116"/>
    </row>
    <row r="141" spans="2:148" s="232" customFormat="1">
      <c r="B141" s="233"/>
      <c r="E141" s="233"/>
      <c r="I141" s="233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  <c r="DK141" s="116"/>
      <c r="DL141" s="116"/>
      <c r="DM141" s="116"/>
      <c r="DN141" s="116"/>
      <c r="DO141" s="116"/>
      <c r="DP141" s="116"/>
      <c r="DQ141" s="116"/>
      <c r="DR141" s="116"/>
      <c r="DS141" s="116"/>
      <c r="DT141" s="116"/>
      <c r="DU141" s="116"/>
      <c r="DV141" s="116"/>
      <c r="DW141" s="116"/>
      <c r="DX141" s="116"/>
      <c r="DY141" s="116"/>
      <c r="DZ141" s="116"/>
      <c r="EA141" s="116"/>
      <c r="EB141" s="116"/>
      <c r="EC141" s="116"/>
      <c r="ED141" s="116"/>
      <c r="EE141" s="116"/>
      <c r="EF141" s="116"/>
      <c r="EG141" s="116"/>
      <c r="EH141" s="116"/>
      <c r="EI141" s="116"/>
      <c r="EJ141" s="116"/>
      <c r="EK141" s="116"/>
      <c r="EL141" s="116"/>
      <c r="EM141" s="116"/>
      <c r="EN141" s="116"/>
      <c r="EO141" s="116"/>
      <c r="EP141" s="116"/>
      <c r="EQ141" s="116"/>
      <c r="ER141" s="116"/>
    </row>
    <row r="142" spans="2:148" s="232" customFormat="1">
      <c r="B142" s="233"/>
      <c r="E142" s="233"/>
      <c r="I142" s="233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  <c r="DK142" s="116"/>
      <c r="DL142" s="116"/>
      <c r="DM142" s="116"/>
      <c r="DN142" s="116"/>
      <c r="DO142" s="116"/>
      <c r="DP142" s="116"/>
      <c r="DQ142" s="116"/>
      <c r="DR142" s="116"/>
      <c r="DS142" s="116"/>
      <c r="DT142" s="116"/>
      <c r="DU142" s="116"/>
      <c r="DV142" s="116"/>
      <c r="DW142" s="116"/>
      <c r="DX142" s="116"/>
      <c r="DY142" s="116"/>
      <c r="DZ142" s="116"/>
      <c r="EA142" s="116"/>
      <c r="EB142" s="116"/>
      <c r="EC142" s="116"/>
      <c r="ED142" s="116"/>
      <c r="EE142" s="116"/>
      <c r="EF142" s="116"/>
      <c r="EG142" s="116"/>
      <c r="EH142" s="116"/>
      <c r="EI142" s="116"/>
      <c r="EJ142" s="116"/>
      <c r="EK142" s="116"/>
      <c r="EL142" s="116"/>
      <c r="EM142" s="116"/>
      <c r="EN142" s="116"/>
      <c r="EO142" s="116"/>
      <c r="EP142" s="116"/>
      <c r="EQ142" s="116"/>
      <c r="ER142" s="116"/>
    </row>
    <row r="143" spans="2:148" s="232" customFormat="1">
      <c r="B143" s="233"/>
      <c r="E143" s="233"/>
      <c r="I143" s="233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  <c r="DK143" s="116"/>
      <c r="DL143" s="116"/>
      <c r="DM143" s="116"/>
      <c r="DN143" s="116"/>
      <c r="DO143" s="116"/>
      <c r="DP143" s="116"/>
      <c r="DQ143" s="116"/>
      <c r="DR143" s="116"/>
      <c r="DS143" s="116"/>
      <c r="DT143" s="116"/>
      <c r="DU143" s="116"/>
      <c r="DV143" s="116"/>
      <c r="DW143" s="116"/>
      <c r="DX143" s="116"/>
      <c r="DY143" s="116"/>
      <c r="DZ143" s="116"/>
      <c r="EA143" s="116"/>
      <c r="EB143" s="116"/>
      <c r="EC143" s="116"/>
      <c r="ED143" s="116"/>
      <c r="EE143" s="116"/>
      <c r="EF143" s="116"/>
      <c r="EG143" s="116"/>
      <c r="EH143" s="116"/>
      <c r="EI143" s="116"/>
      <c r="EJ143" s="116"/>
      <c r="EK143" s="116"/>
      <c r="EL143" s="116"/>
      <c r="EM143" s="116"/>
      <c r="EN143" s="116"/>
      <c r="EO143" s="116"/>
      <c r="EP143" s="116"/>
      <c r="EQ143" s="116"/>
      <c r="ER143" s="116"/>
    </row>
    <row r="144" spans="2:148" s="232" customFormat="1">
      <c r="B144" s="233"/>
      <c r="E144" s="233"/>
      <c r="I144" s="233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  <c r="DK144" s="116"/>
      <c r="DL144" s="116"/>
      <c r="DM144" s="116"/>
      <c r="DN144" s="116"/>
      <c r="DO144" s="116"/>
      <c r="DP144" s="116"/>
      <c r="DQ144" s="116"/>
      <c r="DR144" s="116"/>
      <c r="DS144" s="116"/>
      <c r="DT144" s="116"/>
      <c r="DU144" s="116"/>
      <c r="DV144" s="116"/>
      <c r="DW144" s="116"/>
      <c r="DX144" s="116"/>
      <c r="DY144" s="116"/>
      <c r="DZ144" s="116"/>
      <c r="EA144" s="116"/>
      <c r="EB144" s="116"/>
      <c r="EC144" s="116"/>
      <c r="ED144" s="116"/>
      <c r="EE144" s="116"/>
      <c r="EF144" s="116"/>
      <c r="EG144" s="116"/>
      <c r="EH144" s="116"/>
      <c r="EI144" s="116"/>
      <c r="EJ144" s="116"/>
      <c r="EK144" s="116"/>
      <c r="EL144" s="116"/>
      <c r="EM144" s="116"/>
      <c r="EN144" s="116"/>
      <c r="EO144" s="116"/>
      <c r="EP144" s="116"/>
      <c r="EQ144" s="116"/>
      <c r="ER144" s="116"/>
    </row>
    <row r="145" spans="2:148" s="232" customFormat="1">
      <c r="B145" s="233"/>
      <c r="E145" s="233"/>
      <c r="I145" s="233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  <c r="DK145" s="116"/>
      <c r="DL145" s="116"/>
      <c r="DM145" s="116"/>
      <c r="DN145" s="116"/>
      <c r="DO145" s="116"/>
      <c r="DP145" s="116"/>
      <c r="DQ145" s="116"/>
      <c r="DR145" s="116"/>
      <c r="DS145" s="116"/>
      <c r="DT145" s="116"/>
      <c r="DU145" s="116"/>
      <c r="DV145" s="116"/>
      <c r="DW145" s="116"/>
      <c r="DX145" s="116"/>
      <c r="DY145" s="116"/>
      <c r="DZ145" s="116"/>
      <c r="EA145" s="116"/>
      <c r="EB145" s="116"/>
      <c r="EC145" s="116"/>
      <c r="ED145" s="116"/>
      <c r="EE145" s="116"/>
      <c r="EF145" s="116"/>
      <c r="EG145" s="116"/>
      <c r="EH145" s="116"/>
      <c r="EI145" s="116"/>
      <c r="EJ145" s="116"/>
      <c r="EK145" s="116"/>
      <c r="EL145" s="116"/>
      <c r="EM145" s="116"/>
      <c r="EN145" s="116"/>
      <c r="EO145" s="116"/>
      <c r="EP145" s="116"/>
      <c r="EQ145" s="116"/>
      <c r="ER145" s="116"/>
    </row>
    <row r="146" spans="2:148" s="232" customFormat="1">
      <c r="B146" s="233"/>
      <c r="E146" s="233"/>
      <c r="I146" s="233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  <c r="DK146" s="116"/>
      <c r="DL146" s="116"/>
      <c r="DM146" s="116"/>
      <c r="DN146" s="116"/>
      <c r="DO146" s="116"/>
      <c r="DP146" s="116"/>
      <c r="DQ146" s="116"/>
      <c r="DR146" s="116"/>
      <c r="DS146" s="116"/>
      <c r="DT146" s="116"/>
      <c r="DU146" s="116"/>
      <c r="DV146" s="116"/>
      <c r="DW146" s="116"/>
      <c r="DX146" s="116"/>
      <c r="DY146" s="116"/>
      <c r="DZ146" s="116"/>
      <c r="EA146" s="116"/>
      <c r="EB146" s="116"/>
      <c r="EC146" s="116"/>
      <c r="ED146" s="116"/>
      <c r="EE146" s="116"/>
      <c r="EF146" s="116"/>
      <c r="EG146" s="116"/>
      <c r="EH146" s="116"/>
      <c r="EI146" s="116"/>
      <c r="EJ146" s="116"/>
      <c r="EK146" s="116"/>
      <c r="EL146" s="116"/>
      <c r="EM146" s="116"/>
      <c r="EN146" s="116"/>
      <c r="EO146" s="116"/>
      <c r="EP146" s="116"/>
      <c r="EQ146" s="116"/>
      <c r="ER146" s="116"/>
    </row>
    <row r="147" spans="2:148" s="232" customFormat="1">
      <c r="B147" s="233"/>
      <c r="E147" s="233"/>
      <c r="I147" s="233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  <c r="DK147" s="116"/>
      <c r="DL147" s="116"/>
      <c r="DM147" s="116"/>
      <c r="DN147" s="116"/>
      <c r="DO147" s="116"/>
      <c r="DP147" s="116"/>
      <c r="DQ147" s="116"/>
      <c r="DR147" s="116"/>
      <c r="DS147" s="116"/>
      <c r="DT147" s="116"/>
      <c r="DU147" s="116"/>
      <c r="DV147" s="116"/>
      <c r="DW147" s="116"/>
      <c r="DX147" s="116"/>
      <c r="DY147" s="116"/>
      <c r="DZ147" s="116"/>
      <c r="EA147" s="116"/>
      <c r="EB147" s="116"/>
      <c r="EC147" s="116"/>
      <c r="ED147" s="116"/>
      <c r="EE147" s="116"/>
      <c r="EF147" s="116"/>
      <c r="EG147" s="116"/>
      <c r="EH147" s="116"/>
      <c r="EI147" s="116"/>
      <c r="EJ147" s="116"/>
      <c r="EK147" s="116"/>
      <c r="EL147" s="116"/>
      <c r="EM147" s="116"/>
      <c r="EN147" s="116"/>
      <c r="EO147" s="116"/>
      <c r="EP147" s="116"/>
      <c r="EQ147" s="116"/>
      <c r="ER147" s="116"/>
    </row>
    <row r="148" spans="2:148" s="232" customFormat="1">
      <c r="B148" s="233"/>
      <c r="E148" s="233"/>
      <c r="I148" s="233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  <c r="DK148" s="116"/>
      <c r="DL148" s="116"/>
      <c r="DM148" s="116"/>
      <c r="DN148" s="116"/>
      <c r="DO148" s="116"/>
      <c r="DP148" s="116"/>
      <c r="DQ148" s="116"/>
      <c r="DR148" s="116"/>
      <c r="DS148" s="116"/>
      <c r="DT148" s="116"/>
      <c r="DU148" s="116"/>
      <c r="DV148" s="116"/>
      <c r="DW148" s="116"/>
      <c r="DX148" s="116"/>
      <c r="DY148" s="116"/>
      <c r="DZ148" s="116"/>
      <c r="EA148" s="116"/>
      <c r="EB148" s="116"/>
      <c r="EC148" s="116"/>
      <c r="ED148" s="116"/>
      <c r="EE148" s="116"/>
      <c r="EF148" s="116"/>
      <c r="EG148" s="116"/>
      <c r="EH148" s="116"/>
      <c r="EI148" s="116"/>
      <c r="EJ148" s="116"/>
      <c r="EK148" s="116"/>
      <c r="EL148" s="116"/>
      <c r="EM148" s="116"/>
      <c r="EN148" s="116"/>
      <c r="EO148" s="116"/>
      <c r="EP148" s="116"/>
      <c r="EQ148" s="116"/>
      <c r="ER148" s="116"/>
    </row>
    <row r="149" spans="2:148" s="232" customFormat="1">
      <c r="B149" s="233"/>
      <c r="E149" s="233"/>
      <c r="I149" s="233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  <c r="DK149" s="116"/>
      <c r="DL149" s="116"/>
      <c r="DM149" s="116"/>
      <c r="DN149" s="116"/>
      <c r="DO149" s="116"/>
      <c r="DP149" s="116"/>
      <c r="DQ149" s="116"/>
      <c r="DR149" s="116"/>
      <c r="DS149" s="116"/>
      <c r="DT149" s="116"/>
      <c r="DU149" s="116"/>
      <c r="DV149" s="116"/>
      <c r="DW149" s="116"/>
      <c r="DX149" s="116"/>
      <c r="DY149" s="116"/>
      <c r="DZ149" s="116"/>
      <c r="EA149" s="116"/>
      <c r="EB149" s="116"/>
      <c r="EC149" s="116"/>
      <c r="ED149" s="116"/>
      <c r="EE149" s="116"/>
      <c r="EF149" s="116"/>
      <c r="EG149" s="116"/>
      <c r="EH149" s="116"/>
      <c r="EI149" s="116"/>
      <c r="EJ149" s="116"/>
      <c r="EK149" s="116"/>
      <c r="EL149" s="116"/>
      <c r="EM149" s="116"/>
      <c r="EN149" s="116"/>
      <c r="EO149" s="116"/>
      <c r="EP149" s="116"/>
      <c r="EQ149" s="116"/>
      <c r="ER149" s="116"/>
    </row>
    <row r="150" spans="2:148" s="232" customFormat="1">
      <c r="B150" s="233"/>
      <c r="E150" s="233"/>
      <c r="I150" s="233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  <c r="DK150" s="116"/>
      <c r="DL150" s="116"/>
      <c r="DM150" s="116"/>
      <c r="DN150" s="116"/>
      <c r="DO150" s="116"/>
      <c r="DP150" s="116"/>
      <c r="DQ150" s="116"/>
      <c r="DR150" s="116"/>
      <c r="DS150" s="116"/>
      <c r="DT150" s="116"/>
      <c r="DU150" s="116"/>
      <c r="DV150" s="116"/>
      <c r="DW150" s="116"/>
      <c r="DX150" s="116"/>
      <c r="DY150" s="116"/>
      <c r="DZ150" s="116"/>
      <c r="EA150" s="116"/>
      <c r="EB150" s="116"/>
      <c r="EC150" s="116"/>
      <c r="ED150" s="116"/>
      <c r="EE150" s="116"/>
      <c r="EF150" s="116"/>
      <c r="EG150" s="116"/>
      <c r="EH150" s="116"/>
      <c r="EI150" s="116"/>
      <c r="EJ150" s="116"/>
      <c r="EK150" s="116"/>
      <c r="EL150" s="116"/>
      <c r="EM150" s="116"/>
      <c r="EN150" s="116"/>
      <c r="EO150" s="116"/>
      <c r="EP150" s="116"/>
      <c r="EQ150" s="116"/>
      <c r="ER150" s="116"/>
    </row>
    <row r="151" spans="2:148" s="232" customFormat="1">
      <c r="B151" s="233"/>
      <c r="E151" s="233"/>
      <c r="I151" s="233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  <c r="DK151" s="116"/>
      <c r="DL151" s="116"/>
      <c r="DM151" s="116"/>
      <c r="DN151" s="116"/>
      <c r="DO151" s="116"/>
      <c r="DP151" s="116"/>
      <c r="DQ151" s="116"/>
      <c r="DR151" s="116"/>
      <c r="DS151" s="116"/>
      <c r="DT151" s="116"/>
      <c r="DU151" s="116"/>
      <c r="DV151" s="116"/>
      <c r="DW151" s="116"/>
      <c r="DX151" s="116"/>
      <c r="DY151" s="116"/>
      <c r="DZ151" s="116"/>
      <c r="EA151" s="116"/>
      <c r="EB151" s="116"/>
      <c r="EC151" s="116"/>
      <c r="ED151" s="116"/>
      <c r="EE151" s="116"/>
      <c r="EF151" s="116"/>
      <c r="EG151" s="116"/>
      <c r="EH151" s="116"/>
      <c r="EI151" s="116"/>
      <c r="EJ151" s="116"/>
      <c r="EK151" s="116"/>
      <c r="EL151" s="116"/>
      <c r="EM151" s="116"/>
      <c r="EN151" s="116"/>
      <c r="EO151" s="116"/>
      <c r="EP151" s="116"/>
      <c r="EQ151" s="116"/>
      <c r="ER151" s="116"/>
    </row>
    <row r="152" spans="2:148" s="232" customFormat="1">
      <c r="B152" s="233"/>
      <c r="E152" s="233"/>
      <c r="I152" s="233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  <c r="DK152" s="116"/>
      <c r="DL152" s="116"/>
      <c r="DM152" s="116"/>
      <c r="DN152" s="116"/>
      <c r="DO152" s="116"/>
      <c r="DP152" s="116"/>
      <c r="DQ152" s="116"/>
      <c r="DR152" s="116"/>
      <c r="DS152" s="116"/>
      <c r="DT152" s="116"/>
      <c r="DU152" s="116"/>
      <c r="DV152" s="116"/>
      <c r="DW152" s="116"/>
      <c r="DX152" s="116"/>
      <c r="DY152" s="116"/>
      <c r="DZ152" s="116"/>
      <c r="EA152" s="116"/>
      <c r="EB152" s="116"/>
      <c r="EC152" s="116"/>
      <c r="ED152" s="116"/>
      <c r="EE152" s="116"/>
      <c r="EF152" s="116"/>
      <c r="EG152" s="116"/>
      <c r="EH152" s="116"/>
      <c r="EI152" s="116"/>
      <c r="EJ152" s="116"/>
      <c r="EK152" s="116"/>
      <c r="EL152" s="116"/>
      <c r="EM152" s="116"/>
      <c r="EN152" s="116"/>
      <c r="EO152" s="116"/>
      <c r="EP152" s="116"/>
      <c r="EQ152" s="116"/>
      <c r="ER152" s="116"/>
    </row>
    <row r="153" spans="2:148" s="232" customFormat="1">
      <c r="B153" s="233"/>
      <c r="E153" s="233"/>
      <c r="I153" s="233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  <c r="DK153" s="116"/>
      <c r="DL153" s="116"/>
      <c r="DM153" s="116"/>
      <c r="DN153" s="116"/>
      <c r="DO153" s="116"/>
      <c r="DP153" s="116"/>
      <c r="DQ153" s="116"/>
      <c r="DR153" s="116"/>
      <c r="DS153" s="116"/>
      <c r="DT153" s="116"/>
      <c r="DU153" s="116"/>
      <c r="DV153" s="116"/>
      <c r="DW153" s="116"/>
      <c r="DX153" s="116"/>
      <c r="DY153" s="116"/>
      <c r="DZ153" s="116"/>
      <c r="EA153" s="116"/>
      <c r="EB153" s="116"/>
      <c r="EC153" s="116"/>
      <c r="ED153" s="116"/>
      <c r="EE153" s="116"/>
      <c r="EF153" s="116"/>
      <c r="EG153" s="116"/>
      <c r="EH153" s="116"/>
      <c r="EI153" s="116"/>
      <c r="EJ153" s="116"/>
      <c r="EK153" s="116"/>
      <c r="EL153" s="116"/>
      <c r="EM153" s="116"/>
      <c r="EN153" s="116"/>
      <c r="EO153" s="116"/>
      <c r="EP153" s="116"/>
      <c r="EQ153" s="116"/>
      <c r="ER153" s="116"/>
    </row>
    <row r="154" spans="2:148" s="232" customFormat="1">
      <c r="B154" s="233"/>
      <c r="E154" s="233"/>
      <c r="I154" s="233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  <c r="DK154" s="116"/>
      <c r="DL154" s="116"/>
      <c r="DM154" s="116"/>
      <c r="DN154" s="116"/>
      <c r="DO154" s="116"/>
      <c r="DP154" s="116"/>
      <c r="DQ154" s="116"/>
      <c r="DR154" s="116"/>
      <c r="DS154" s="116"/>
      <c r="DT154" s="116"/>
      <c r="DU154" s="116"/>
      <c r="DV154" s="116"/>
      <c r="DW154" s="116"/>
      <c r="DX154" s="116"/>
      <c r="DY154" s="116"/>
      <c r="DZ154" s="116"/>
      <c r="EA154" s="116"/>
      <c r="EB154" s="116"/>
      <c r="EC154" s="116"/>
      <c r="ED154" s="116"/>
      <c r="EE154" s="116"/>
      <c r="EF154" s="116"/>
      <c r="EG154" s="116"/>
      <c r="EH154" s="116"/>
      <c r="EI154" s="116"/>
      <c r="EJ154" s="116"/>
      <c r="EK154" s="116"/>
      <c r="EL154" s="116"/>
      <c r="EM154" s="116"/>
      <c r="EN154" s="116"/>
      <c r="EO154" s="116"/>
      <c r="EP154" s="116"/>
      <c r="EQ154" s="116"/>
      <c r="ER154" s="116"/>
    </row>
    <row r="155" spans="2:148" s="232" customFormat="1">
      <c r="B155" s="233"/>
      <c r="E155" s="233"/>
      <c r="I155" s="233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  <c r="DK155" s="116"/>
      <c r="DL155" s="116"/>
      <c r="DM155" s="116"/>
      <c r="DN155" s="116"/>
      <c r="DO155" s="116"/>
      <c r="DP155" s="116"/>
      <c r="DQ155" s="116"/>
      <c r="DR155" s="116"/>
      <c r="DS155" s="116"/>
      <c r="DT155" s="116"/>
      <c r="DU155" s="116"/>
      <c r="DV155" s="116"/>
      <c r="DW155" s="116"/>
      <c r="DX155" s="116"/>
      <c r="DY155" s="116"/>
      <c r="DZ155" s="116"/>
      <c r="EA155" s="116"/>
      <c r="EB155" s="116"/>
      <c r="EC155" s="116"/>
      <c r="ED155" s="116"/>
      <c r="EE155" s="116"/>
      <c r="EF155" s="116"/>
      <c r="EG155" s="116"/>
      <c r="EH155" s="116"/>
      <c r="EI155" s="116"/>
      <c r="EJ155" s="116"/>
      <c r="EK155" s="116"/>
      <c r="EL155" s="116"/>
      <c r="EM155" s="116"/>
      <c r="EN155" s="116"/>
      <c r="EO155" s="116"/>
      <c r="EP155" s="116"/>
      <c r="EQ155" s="116"/>
      <c r="ER155" s="116"/>
    </row>
    <row r="156" spans="2:148" s="232" customFormat="1">
      <c r="B156" s="233"/>
      <c r="E156" s="233"/>
      <c r="I156" s="233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  <c r="DK156" s="116"/>
      <c r="DL156" s="116"/>
      <c r="DM156" s="116"/>
      <c r="DN156" s="116"/>
      <c r="DO156" s="116"/>
      <c r="DP156" s="116"/>
      <c r="DQ156" s="116"/>
      <c r="DR156" s="116"/>
      <c r="DS156" s="116"/>
      <c r="DT156" s="116"/>
      <c r="DU156" s="116"/>
      <c r="DV156" s="116"/>
      <c r="DW156" s="116"/>
      <c r="DX156" s="116"/>
      <c r="DY156" s="116"/>
      <c r="DZ156" s="116"/>
      <c r="EA156" s="116"/>
      <c r="EB156" s="116"/>
      <c r="EC156" s="116"/>
      <c r="ED156" s="116"/>
      <c r="EE156" s="116"/>
      <c r="EF156" s="116"/>
      <c r="EG156" s="116"/>
      <c r="EH156" s="116"/>
      <c r="EI156" s="116"/>
      <c r="EJ156" s="116"/>
      <c r="EK156" s="116"/>
      <c r="EL156" s="116"/>
      <c r="EM156" s="116"/>
      <c r="EN156" s="116"/>
      <c r="EO156" s="116"/>
      <c r="EP156" s="116"/>
      <c r="EQ156" s="116"/>
      <c r="ER156" s="116"/>
    </row>
    <row r="157" spans="2:148" s="232" customFormat="1">
      <c r="B157" s="233"/>
      <c r="E157" s="233"/>
      <c r="I157" s="233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  <c r="DK157" s="116"/>
      <c r="DL157" s="116"/>
      <c r="DM157" s="116"/>
      <c r="DN157" s="116"/>
      <c r="DO157" s="116"/>
      <c r="DP157" s="116"/>
      <c r="DQ157" s="116"/>
      <c r="DR157" s="116"/>
      <c r="DS157" s="116"/>
      <c r="DT157" s="116"/>
      <c r="DU157" s="116"/>
      <c r="DV157" s="116"/>
      <c r="DW157" s="116"/>
      <c r="DX157" s="116"/>
      <c r="DY157" s="116"/>
      <c r="DZ157" s="116"/>
      <c r="EA157" s="116"/>
      <c r="EB157" s="116"/>
      <c r="EC157" s="116"/>
      <c r="ED157" s="116"/>
      <c r="EE157" s="116"/>
      <c r="EF157" s="116"/>
      <c r="EG157" s="116"/>
      <c r="EH157" s="116"/>
      <c r="EI157" s="116"/>
      <c r="EJ157" s="116"/>
      <c r="EK157" s="116"/>
      <c r="EL157" s="116"/>
      <c r="EM157" s="116"/>
      <c r="EN157" s="116"/>
      <c r="EO157" s="116"/>
      <c r="EP157" s="116"/>
      <c r="EQ157" s="116"/>
      <c r="ER157" s="116"/>
    </row>
    <row r="158" spans="2:148" s="232" customFormat="1">
      <c r="B158" s="233"/>
      <c r="E158" s="233"/>
      <c r="I158" s="233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  <c r="DK158" s="116"/>
      <c r="DL158" s="116"/>
      <c r="DM158" s="116"/>
      <c r="DN158" s="116"/>
      <c r="DO158" s="116"/>
      <c r="DP158" s="116"/>
      <c r="DQ158" s="116"/>
      <c r="DR158" s="116"/>
      <c r="DS158" s="116"/>
      <c r="DT158" s="116"/>
      <c r="DU158" s="116"/>
      <c r="DV158" s="116"/>
      <c r="DW158" s="116"/>
      <c r="DX158" s="116"/>
      <c r="DY158" s="116"/>
      <c r="DZ158" s="116"/>
      <c r="EA158" s="116"/>
      <c r="EB158" s="116"/>
      <c r="EC158" s="116"/>
      <c r="ED158" s="116"/>
      <c r="EE158" s="116"/>
      <c r="EF158" s="116"/>
      <c r="EG158" s="116"/>
      <c r="EH158" s="116"/>
      <c r="EI158" s="116"/>
      <c r="EJ158" s="116"/>
      <c r="EK158" s="116"/>
      <c r="EL158" s="116"/>
      <c r="EM158" s="116"/>
      <c r="EN158" s="116"/>
      <c r="EO158" s="116"/>
      <c r="EP158" s="116"/>
      <c r="EQ158" s="116"/>
      <c r="ER158" s="116"/>
    </row>
    <row r="159" spans="2:148" s="232" customFormat="1">
      <c r="B159" s="233"/>
      <c r="E159" s="233"/>
      <c r="I159" s="233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  <c r="DK159" s="116"/>
      <c r="DL159" s="116"/>
      <c r="DM159" s="116"/>
      <c r="DN159" s="116"/>
      <c r="DO159" s="116"/>
      <c r="DP159" s="116"/>
      <c r="DQ159" s="116"/>
      <c r="DR159" s="116"/>
      <c r="DS159" s="116"/>
      <c r="DT159" s="116"/>
      <c r="DU159" s="116"/>
      <c r="DV159" s="116"/>
      <c r="DW159" s="116"/>
      <c r="DX159" s="116"/>
      <c r="DY159" s="116"/>
      <c r="DZ159" s="116"/>
      <c r="EA159" s="116"/>
      <c r="EB159" s="116"/>
      <c r="EC159" s="116"/>
      <c r="ED159" s="116"/>
      <c r="EE159" s="116"/>
      <c r="EF159" s="116"/>
      <c r="EG159" s="116"/>
      <c r="EH159" s="116"/>
      <c r="EI159" s="116"/>
      <c r="EJ159" s="116"/>
      <c r="EK159" s="116"/>
      <c r="EL159" s="116"/>
      <c r="EM159" s="116"/>
      <c r="EN159" s="116"/>
      <c r="EO159" s="116"/>
      <c r="EP159" s="116"/>
      <c r="EQ159" s="116"/>
      <c r="ER159" s="116"/>
    </row>
    <row r="160" spans="2:148" s="232" customFormat="1">
      <c r="B160" s="233"/>
      <c r="E160" s="233"/>
      <c r="I160" s="233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  <c r="DK160" s="116"/>
      <c r="DL160" s="116"/>
      <c r="DM160" s="116"/>
      <c r="DN160" s="116"/>
      <c r="DO160" s="116"/>
      <c r="DP160" s="116"/>
      <c r="DQ160" s="116"/>
      <c r="DR160" s="116"/>
      <c r="DS160" s="116"/>
      <c r="DT160" s="116"/>
      <c r="DU160" s="116"/>
      <c r="DV160" s="116"/>
      <c r="DW160" s="116"/>
      <c r="DX160" s="116"/>
      <c r="DY160" s="116"/>
      <c r="DZ160" s="116"/>
      <c r="EA160" s="116"/>
      <c r="EB160" s="116"/>
      <c r="EC160" s="116"/>
      <c r="ED160" s="116"/>
      <c r="EE160" s="116"/>
      <c r="EF160" s="116"/>
      <c r="EG160" s="116"/>
      <c r="EH160" s="116"/>
      <c r="EI160" s="116"/>
      <c r="EJ160" s="116"/>
      <c r="EK160" s="116"/>
      <c r="EL160" s="116"/>
      <c r="EM160" s="116"/>
      <c r="EN160" s="116"/>
      <c r="EO160" s="116"/>
      <c r="EP160" s="116"/>
      <c r="EQ160" s="116"/>
      <c r="ER160" s="116"/>
    </row>
    <row r="161" spans="2:148" s="232" customFormat="1">
      <c r="B161" s="233"/>
      <c r="E161" s="233"/>
      <c r="I161" s="233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  <c r="DK161" s="116"/>
      <c r="DL161" s="116"/>
      <c r="DM161" s="116"/>
      <c r="DN161" s="116"/>
      <c r="DO161" s="116"/>
      <c r="DP161" s="116"/>
      <c r="DQ161" s="116"/>
      <c r="DR161" s="116"/>
      <c r="DS161" s="116"/>
      <c r="DT161" s="116"/>
      <c r="DU161" s="116"/>
      <c r="DV161" s="116"/>
      <c r="DW161" s="116"/>
      <c r="DX161" s="116"/>
      <c r="DY161" s="116"/>
      <c r="DZ161" s="116"/>
      <c r="EA161" s="116"/>
      <c r="EB161" s="116"/>
      <c r="EC161" s="116"/>
      <c r="ED161" s="116"/>
      <c r="EE161" s="116"/>
      <c r="EF161" s="116"/>
      <c r="EG161" s="116"/>
      <c r="EH161" s="116"/>
      <c r="EI161" s="116"/>
      <c r="EJ161" s="116"/>
      <c r="EK161" s="116"/>
      <c r="EL161" s="116"/>
      <c r="EM161" s="116"/>
      <c r="EN161" s="116"/>
      <c r="EO161" s="116"/>
      <c r="EP161" s="116"/>
      <c r="EQ161" s="116"/>
      <c r="ER161" s="116"/>
    </row>
    <row r="162" spans="2:148" s="232" customFormat="1">
      <c r="B162" s="233"/>
      <c r="E162" s="233"/>
      <c r="I162" s="233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  <c r="DK162" s="116"/>
      <c r="DL162" s="116"/>
      <c r="DM162" s="116"/>
      <c r="DN162" s="116"/>
      <c r="DO162" s="116"/>
      <c r="DP162" s="116"/>
      <c r="DQ162" s="116"/>
      <c r="DR162" s="116"/>
      <c r="DS162" s="116"/>
      <c r="DT162" s="116"/>
      <c r="DU162" s="116"/>
      <c r="DV162" s="116"/>
      <c r="DW162" s="116"/>
      <c r="DX162" s="116"/>
      <c r="DY162" s="116"/>
      <c r="DZ162" s="116"/>
      <c r="EA162" s="116"/>
      <c r="EB162" s="116"/>
      <c r="EC162" s="116"/>
      <c r="ED162" s="116"/>
      <c r="EE162" s="116"/>
      <c r="EF162" s="116"/>
      <c r="EG162" s="116"/>
      <c r="EH162" s="116"/>
      <c r="EI162" s="116"/>
      <c r="EJ162" s="116"/>
      <c r="EK162" s="116"/>
      <c r="EL162" s="116"/>
      <c r="EM162" s="116"/>
      <c r="EN162" s="116"/>
      <c r="EO162" s="116"/>
      <c r="EP162" s="116"/>
      <c r="EQ162" s="116"/>
      <c r="ER162" s="116"/>
    </row>
    <row r="163" spans="2:148" s="232" customFormat="1">
      <c r="B163" s="233"/>
      <c r="E163" s="233"/>
      <c r="I163" s="233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  <c r="DK163" s="116"/>
      <c r="DL163" s="116"/>
      <c r="DM163" s="116"/>
      <c r="DN163" s="116"/>
      <c r="DO163" s="116"/>
      <c r="DP163" s="116"/>
      <c r="DQ163" s="116"/>
      <c r="DR163" s="116"/>
      <c r="DS163" s="116"/>
      <c r="DT163" s="116"/>
      <c r="DU163" s="116"/>
      <c r="DV163" s="116"/>
      <c r="DW163" s="116"/>
      <c r="DX163" s="116"/>
      <c r="DY163" s="116"/>
      <c r="DZ163" s="116"/>
      <c r="EA163" s="116"/>
      <c r="EB163" s="116"/>
      <c r="EC163" s="116"/>
      <c r="ED163" s="116"/>
      <c r="EE163" s="116"/>
      <c r="EF163" s="116"/>
      <c r="EG163" s="116"/>
      <c r="EH163" s="116"/>
      <c r="EI163" s="116"/>
      <c r="EJ163" s="116"/>
      <c r="EK163" s="116"/>
      <c r="EL163" s="116"/>
      <c r="EM163" s="116"/>
      <c r="EN163" s="116"/>
      <c r="EO163" s="116"/>
      <c r="EP163" s="116"/>
      <c r="EQ163" s="116"/>
      <c r="ER163" s="116"/>
    </row>
    <row r="164" spans="2:148" s="232" customFormat="1">
      <c r="B164" s="233"/>
      <c r="E164" s="233"/>
      <c r="I164" s="233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  <c r="DK164" s="116"/>
      <c r="DL164" s="116"/>
      <c r="DM164" s="116"/>
      <c r="DN164" s="116"/>
      <c r="DO164" s="116"/>
      <c r="DP164" s="116"/>
      <c r="DQ164" s="116"/>
      <c r="DR164" s="116"/>
      <c r="DS164" s="116"/>
      <c r="DT164" s="116"/>
      <c r="DU164" s="116"/>
      <c r="DV164" s="116"/>
      <c r="DW164" s="116"/>
      <c r="DX164" s="116"/>
      <c r="DY164" s="116"/>
      <c r="DZ164" s="116"/>
      <c r="EA164" s="116"/>
      <c r="EB164" s="116"/>
      <c r="EC164" s="116"/>
      <c r="ED164" s="116"/>
      <c r="EE164" s="116"/>
      <c r="EF164" s="116"/>
      <c r="EG164" s="116"/>
      <c r="EH164" s="116"/>
      <c r="EI164" s="116"/>
      <c r="EJ164" s="116"/>
      <c r="EK164" s="116"/>
      <c r="EL164" s="116"/>
      <c r="EM164" s="116"/>
      <c r="EN164" s="116"/>
      <c r="EO164" s="116"/>
      <c r="EP164" s="116"/>
      <c r="EQ164" s="116"/>
      <c r="ER164" s="116"/>
    </row>
    <row r="165" spans="2:148" s="232" customFormat="1">
      <c r="B165" s="233"/>
      <c r="E165" s="233"/>
      <c r="I165" s="233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  <c r="DK165" s="116"/>
      <c r="DL165" s="116"/>
      <c r="DM165" s="116"/>
      <c r="DN165" s="116"/>
      <c r="DO165" s="116"/>
      <c r="DP165" s="116"/>
      <c r="DQ165" s="116"/>
      <c r="DR165" s="116"/>
      <c r="DS165" s="116"/>
      <c r="DT165" s="116"/>
      <c r="DU165" s="116"/>
      <c r="DV165" s="116"/>
      <c r="DW165" s="116"/>
      <c r="DX165" s="116"/>
      <c r="DY165" s="116"/>
      <c r="DZ165" s="116"/>
      <c r="EA165" s="116"/>
      <c r="EB165" s="116"/>
      <c r="EC165" s="116"/>
      <c r="ED165" s="116"/>
      <c r="EE165" s="116"/>
      <c r="EF165" s="116"/>
      <c r="EG165" s="116"/>
      <c r="EH165" s="116"/>
      <c r="EI165" s="116"/>
      <c r="EJ165" s="116"/>
      <c r="EK165" s="116"/>
      <c r="EL165" s="116"/>
      <c r="EM165" s="116"/>
      <c r="EN165" s="116"/>
      <c r="EO165" s="116"/>
      <c r="EP165" s="116"/>
      <c r="EQ165" s="116"/>
      <c r="ER165" s="116"/>
    </row>
    <row r="166" spans="2:148" s="232" customFormat="1">
      <c r="B166" s="233"/>
      <c r="E166" s="233"/>
      <c r="I166" s="233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  <c r="DK166" s="116"/>
      <c r="DL166" s="116"/>
      <c r="DM166" s="116"/>
      <c r="DN166" s="116"/>
      <c r="DO166" s="116"/>
      <c r="DP166" s="116"/>
      <c r="DQ166" s="116"/>
      <c r="DR166" s="116"/>
      <c r="DS166" s="116"/>
      <c r="DT166" s="116"/>
      <c r="DU166" s="116"/>
      <c r="DV166" s="116"/>
      <c r="DW166" s="116"/>
      <c r="DX166" s="116"/>
      <c r="DY166" s="116"/>
      <c r="DZ166" s="116"/>
      <c r="EA166" s="116"/>
      <c r="EB166" s="116"/>
      <c r="EC166" s="116"/>
      <c r="ED166" s="116"/>
      <c r="EE166" s="116"/>
      <c r="EF166" s="116"/>
      <c r="EG166" s="116"/>
      <c r="EH166" s="116"/>
      <c r="EI166" s="116"/>
      <c r="EJ166" s="116"/>
      <c r="EK166" s="116"/>
      <c r="EL166" s="116"/>
      <c r="EM166" s="116"/>
      <c r="EN166" s="116"/>
      <c r="EO166" s="116"/>
      <c r="EP166" s="116"/>
      <c r="EQ166" s="116"/>
      <c r="ER166" s="116"/>
    </row>
    <row r="167" spans="2:148" s="232" customFormat="1">
      <c r="B167" s="233"/>
      <c r="E167" s="233"/>
      <c r="I167" s="233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  <c r="DK167" s="116"/>
      <c r="DL167" s="116"/>
      <c r="DM167" s="116"/>
      <c r="DN167" s="116"/>
      <c r="DO167" s="116"/>
      <c r="DP167" s="116"/>
      <c r="DQ167" s="116"/>
      <c r="DR167" s="116"/>
      <c r="DS167" s="116"/>
      <c r="DT167" s="116"/>
      <c r="DU167" s="116"/>
      <c r="DV167" s="116"/>
      <c r="DW167" s="116"/>
      <c r="DX167" s="116"/>
      <c r="DY167" s="116"/>
      <c r="DZ167" s="116"/>
      <c r="EA167" s="116"/>
      <c r="EB167" s="116"/>
      <c r="EC167" s="116"/>
      <c r="ED167" s="116"/>
      <c r="EE167" s="116"/>
      <c r="EF167" s="116"/>
      <c r="EG167" s="116"/>
      <c r="EH167" s="116"/>
      <c r="EI167" s="116"/>
      <c r="EJ167" s="116"/>
      <c r="EK167" s="116"/>
      <c r="EL167" s="116"/>
      <c r="EM167" s="116"/>
      <c r="EN167" s="116"/>
      <c r="EO167" s="116"/>
      <c r="EP167" s="116"/>
      <c r="EQ167" s="116"/>
      <c r="ER167" s="116"/>
    </row>
    <row r="168" spans="2:148" s="232" customFormat="1">
      <c r="B168" s="233"/>
      <c r="E168" s="233"/>
      <c r="I168" s="233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  <c r="DK168" s="116"/>
      <c r="DL168" s="116"/>
      <c r="DM168" s="116"/>
      <c r="DN168" s="116"/>
      <c r="DO168" s="116"/>
      <c r="DP168" s="116"/>
      <c r="DQ168" s="116"/>
      <c r="DR168" s="116"/>
      <c r="DS168" s="116"/>
      <c r="DT168" s="116"/>
      <c r="DU168" s="116"/>
      <c r="DV168" s="116"/>
      <c r="DW168" s="116"/>
      <c r="DX168" s="116"/>
      <c r="DY168" s="116"/>
      <c r="DZ168" s="116"/>
      <c r="EA168" s="116"/>
      <c r="EB168" s="116"/>
      <c r="EC168" s="116"/>
      <c r="ED168" s="116"/>
      <c r="EE168" s="116"/>
      <c r="EF168" s="116"/>
      <c r="EG168" s="116"/>
      <c r="EH168" s="116"/>
      <c r="EI168" s="116"/>
      <c r="EJ168" s="116"/>
      <c r="EK168" s="116"/>
      <c r="EL168" s="116"/>
      <c r="EM168" s="116"/>
      <c r="EN168" s="116"/>
      <c r="EO168" s="116"/>
      <c r="EP168" s="116"/>
      <c r="EQ168" s="116"/>
      <c r="ER168" s="116"/>
    </row>
    <row r="169" spans="2:148" s="232" customFormat="1">
      <c r="B169" s="233"/>
      <c r="E169" s="233"/>
      <c r="I169" s="233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  <c r="DK169" s="116"/>
      <c r="DL169" s="116"/>
      <c r="DM169" s="116"/>
      <c r="DN169" s="116"/>
      <c r="DO169" s="116"/>
      <c r="DP169" s="116"/>
      <c r="DQ169" s="116"/>
      <c r="DR169" s="116"/>
      <c r="DS169" s="116"/>
      <c r="DT169" s="116"/>
      <c r="DU169" s="116"/>
      <c r="DV169" s="116"/>
      <c r="DW169" s="116"/>
      <c r="DX169" s="116"/>
      <c r="DY169" s="116"/>
      <c r="DZ169" s="116"/>
      <c r="EA169" s="116"/>
      <c r="EB169" s="116"/>
      <c r="EC169" s="116"/>
      <c r="ED169" s="116"/>
      <c r="EE169" s="116"/>
      <c r="EF169" s="116"/>
      <c r="EG169" s="116"/>
      <c r="EH169" s="116"/>
      <c r="EI169" s="116"/>
      <c r="EJ169" s="116"/>
      <c r="EK169" s="116"/>
      <c r="EL169" s="116"/>
      <c r="EM169" s="116"/>
      <c r="EN169" s="116"/>
      <c r="EO169" s="116"/>
      <c r="EP169" s="116"/>
      <c r="EQ169" s="116"/>
      <c r="ER169" s="116"/>
    </row>
    <row r="170" spans="2:148" s="232" customFormat="1">
      <c r="B170" s="233"/>
      <c r="E170" s="233"/>
      <c r="I170" s="233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  <c r="DK170" s="116"/>
      <c r="DL170" s="116"/>
      <c r="DM170" s="116"/>
      <c r="DN170" s="116"/>
      <c r="DO170" s="116"/>
      <c r="DP170" s="116"/>
      <c r="DQ170" s="116"/>
      <c r="DR170" s="116"/>
      <c r="DS170" s="116"/>
      <c r="DT170" s="116"/>
      <c r="DU170" s="116"/>
      <c r="DV170" s="116"/>
      <c r="DW170" s="116"/>
      <c r="DX170" s="116"/>
      <c r="DY170" s="116"/>
      <c r="DZ170" s="116"/>
      <c r="EA170" s="116"/>
      <c r="EB170" s="116"/>
      <c r="EC170" s="116"/>
      <c r="ED170" s="116"/>
      <c r="EE170" s="116"/>
      <c r="EF170" s="116"/>
      <c r="EG170" s="116"/>
      <c r="EH170" s="116"/>
      <c r="EI170" s="116"/>
      <c r="EJ170" s="116"/>
      <c r="EK170" s="116"/>
      <c r="EL170" s="116"/>
      <c r="EM170" s="116"/>
      <c r="EN170" s="116"/>
      <c r="EO170" s="116"/>
      <c r="EP170" s="116"/>
      <c r="EQ170" s="116"/>
      <c r="ER170" s="116"/>
    </row>
    <row r="171" spans="2:148" s="232" customFormat="1">
      <c r="B171" s="233"/>
      <c r="E171" s="233"/>
      <c r="I171" s="233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  <c r="DK171" s="116"/>
      <c r="DL171" s="116"/>
      <c r="DM171" s="116"/>
      <c r="DN171" s="116"/>
      <c r="DO171" s="116"/>
      <c r="DP171" s="116"/>
      <c r="DQ171" s="116"/>
      <c r="DR171" s="116"/>
      <c r="DS171" s="116"/>
      <c r="DT171" s="116"/>
      <c r="DU171" s="116"/>
      <c r="DV171" s="116"/>
      <c r="DW171" s="116"/>
      <c r="DX171" s="116"/>
      <c r="DY171" s="116"/>
      <c r="DZ171" s="116"/>
      <c r="EA171" s="116"/>
      <c r="EB171" s="116"/>
      <c r="EC171" s="116"/>
      <c r="ED171" s="116"/>
      <c r="EE171" s="116"/>
      <c r="EF171" s="116"/>
      <c r="EG171" s="116"/>
      <c r="EH171" s="116"/>
      <c r="EI171" s="116"/>
      <c r="EJ171" s="116"/>
      <c r="EK171" s="116"/>
      <c r="EL171" s="116"/>
      <c r="EM171" s="116"/>
      <c r="EN171" s="116"/>
      <c r="EO171" s="116"/>
      <c r="EP171" s="116"/>
      <c r="EQ171" s="116"/>
      <c r="ER171" s="116"/>
    </row>
    <row r="172" spans="2:148" s="232" customFormat="1">
      <c r="B172" s="233"/>
      <c r="E172" s="233"/>
      <c r="I172" s="233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  <c r="DK172" s="116"/>
      <c r="DL172" s="116"/>
      <c r="DM172" s="116"/>
      <c r="DN172" s="116"/>
      <c r="DO172" s="116"/>
      <c r="DP172" s="116"/>
      <c r="DQ172" s="116"/>
      <c r="DR172" s="116"/>
      <c r="DS172" s="116"/>
      <c r="DT172" s="116"/>
      <c r="DU172" s="116"/>
      <c r="DV172" s="116"/>
      <c r="DW172" s="116"/>
      <c r="DX172" s="116"/>
      <c r="DY172" s="116"/>
      <c r="DZ172" s="116"/>
      <c r="EA172" s="116"/>
      <c r="EB172" s="116"/>
      <c r="EC172" s="116"/>
      <c r="ED172" s="116"/>
      <c r="EE172" s="116"/>
      <c r="EF172" s="116"/>
      <c r="EG172" s="116"/>
      <c r="EH172" s="116"/>
      <c r="EI172" s="116"/>
      <c r="EJ172" s="116"/>
      <c r="EK172" s="116"/>
      <c r="EL172" s="116"/>
      <c r="EM172" s="116"/>
      <c r="EN172" s="116"/>
      <c r="EO172" s="116"/>
      <c r="EP172" s="116"/>
      <c r="EQ172" s="116"/>
      <c r="ER172" s="116"/>
    </row>
    <row r="173" spans="2:148" s="232" customFormat="1">
      <c r="B173" s="233"/>
      <c r="E173" s="233"/>
      <c r="I173" s="233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  <c r="DK173" s="116"/>
      <c r="DL173" s="116"/>
      <c r="DM173" s="116"/>
      <c r="DN173" s="116"/>
      <c r="DO173" s="116"/>
      <c r="DP173" s="116"/>
      <c r="DQ173" s="116"/>
      <c r="DR173" s="116"/>
      <c r="DS173" s="116"/>
      <c r="DT173" s="116"/>
      <c r="DU173" s="116"/>
      <c r="DV173" s="116"/>
      <c r="DW173" s="116"/>
      <c r="DX173" s="116"/>
      <c r="DY173" s="116"/>
      <c r="DZ173" s="116"/>
      <c r="EA173" s="116"/>
      <c r="EB173" s="116"/>
      <c r="EC173" s="116"/>
      <c r="ED173" s="116"/>
      <c r="EE173" s="116"/>
      <c r="EF173" s="116"/>
      <c r="EG173" s="116"/>
      <c r="EH173" s="116"/>
      <c r="EI173" s="116"/>
      <c r="EJ173" s="116"/>
      <c r="EK173" s="116"/>
      <c r="EL173" s="116"/>
      <c r="EM173" s="116"/>
      <c r="EN173" s="116"/>
      <c r="EO173" s="116"/>
      <c r="EP173" s="116"/>
      <c r="EQ173" s="116"/>
      <c r="ER173" s="116"/>
    </row>
    <row r="174" spans="2:148" s="232" customFormat="1">
      <c r="B174" s="233"/>
      <c r="E174" s="233"/>
      <c r="I174" s="233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  <c r="DK174" s="116"/>
      <c r="DL174" s="116"/>
      <c r="DM174" s="116"/>
      <c r="DN174" s="116"/>
      <c r="DO174" s="116"/>
      <c r="DP174" s="116"/>
      <c r="DQ174" s="116"/>
      <c r="DR174" s="116"/>
      <c r="DS174" s="116"/>
      <c r="DT174" s="116"/>
      <c r="DU174" s="116"/>
      <c r="DV174" s="116"/>
      <c r="DW174" s="116"/>
      <c r="DX174" s="116"/>
      <c r="DY174" s="116"/>
      <c r="DZ174" s="116"/>
      <c r="EA174" s="116"/>
      <c r="EB174" s="116"/>
      <c r="EC174" s="116"/>
      <c r="ED174" s="116"/>
      <c r="EE174" s="116"/>
      <c r="EF174" s="116"/>
      <c r="EG174" s="116"/>
      <c r="EH174" s="116"/>
      <c r="EI174" s="116"/>
      <c r="EJ174" s="116"/>
      <c r="EK174" s="116"/>
      <c r="EL174" s="116"/>
      <c r="EM174" s="116"/>
      <c r="EN174" s="116"/>
      <c r="EO174" s="116"/>
      <c r="EP174" s="116"/>
      <c r="EQ174" s="116"/>
      <c r="ER174" s="116"/>
    </row>
    <row r="175" spans="2:148" s="232" customFormat="1">
      <c r="B175" s="233"/>
      <c r="E175" s="233"/>
      <c r="I175" s="233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  <c r="DK175" s="116"/>
      <c r="DL175" s="116"/>
      <c r="DM175" s="116"/>
      <c r="DN175" s="116"/>
      <c r="DO175" s="116"/>
      <c r="DP175" s="116"/>
      <c r="DQ175" s="116"/>
      <c r="DR175" s="116"/>
      <c r="DS175" s="116"/>
      <c r="DT175" s="116"/>
      <c r="DU175" s="116"/>
      <c r="DV175" s="116"/>
      <c r="DW175" s="116"/>
      <c r="DX175" s="116"/>
      <c r="DY175" s="116"/>
      <c r="DZ175" s="116"/>
      <c r="EA175" s="116"/>
      <c r="EB175" s="116"/>
      <c r="EC175" s="116"/>
      <c r="ED175" s="116"/>
      <c r="EE175" s="116"/>
      <c r="EF175" s="116"/>
      <c r="EG175" s="116"/>
      <c r="EH175" s="116"/>
      <c r="EI175" s="116"/>
      <c r="EJ175" s="116"/>
      <c r="EK175" s="116"/>
      <c r="EL175" s="116"/>
      <c r="EM175" s="116"/>
      <c r="EN175" s="116"/>
      <c r="EO175" s="116"/>
      <c r="EP175" s="116"/>
      <c r="EQ175" s="116"/>
      <c r="ER175" s="116"/>
    </row>
    <row r="176" spans="2:148" s="232" customFormat="1">
      <c r="B176" s="233"/>
      <c r="E176" s="233"/>
      <c r="I176" s="233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  <c r="DK176" s="116"/>
      <c r="DL176" s="116"/>
      <c r="DM176" s="116"/>
      <c r="DN176" s="116"/>
      <c r="DO176" s="116"/>
      <c r="DP176" s="116"/>
      <c r="DQ176" s="116"/>
      <c r="DR176" s="116"/>
      <c r="DS176" s="116"/>
      <c r="DT176" s="116"/>
      <c r="DU176" s="116"/>
      <c r="DV176" s="116"/>
      <c r="DW176" s="116"/>
      <c r="DX176" s="116"/>
      <c r="DY176" s="116"/>
      <c r="DZ176" s="116"/>
      <c r="EA176" s="116"/>
      <c r="EB176" s="116"/>
      <c r="EC176" s="116"/>
      <c r="ED176" s="116"/>
      <c r="EE176" s="116"/>
      <c r="EF176" s="116"/>
      <c r="EG176" s="116"/>
      <c r="EH176" s="116"/>
      <c r="EI176" s="116"/>
      <c r="EJ176" s="116"/>
      <c r="EK176" s="116"/>
      <c r="EL176" s="116"/>
      <c r="EM176" s="116"/>
      <c r="EN176" s="116"/>
      <c r="EO176" s="116"/>
      <c r="EP176" s="116"/>
      <c r="EQ176" s="116"/>
      <c r="ER176" s="116"/>
    </row>
    <row r="177" spans="2:148" s="232" customFormat="1">
      <c r="B177" s="233"/>
      <c r="E177" s="233"/>
      <c r="I177" s="233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  <c r="DK177" s="116"/>
      <c r="DL177" s="116"/>
      <c r="DM177" s="116"/>
      <c r="DN177" s="116"/>
      <c r="DO177" s="116"/>
      <c r="DP177" s="116"/>
      <c r="DQ177" s="116"/>
      <c r="DR177" s="116"/>
      <c r="DS177" s="116"/>
      <c r="DT177" s="116"/>
      <c r="DU177" s="116"/>
      <c r="DV177" s="116"/>
      <c r="DW177" s="116"/>
      <c r="DX177" s="116"/>
      <c r="DY177" s="116"/>
      <c r="DZ177" s="116"/>
      <c r="EA177" s="116"/>
      <c r="EB177" s="116"/>
      <c r="EC177" s="116"/>
      <c r="ED177" s="116"/>
      <c r="EE177" s="116"/>
      <c r="EF177" s="116"/>
      <c r="EG177" s="116"/>
      <c r="EH177" s="116"/>
      <c r="EI177" s="116"/>
      <c r="EJ177" s="116"/>
      <c r="EK177" s="116"/>
      <c r="EL177" s="116"/>
      <c r="EM177" s="116"/>
      <c r="EN177" s="116"/>
      <c r="EO177" s="116"/>
      <c r="EP177" s="116"/>
      <c r="EQ177" s="116"/>
      <c r="ER177" s="116"/>
    </row>
    <row r="178" spans="2:148" s="232" customFormat="1">
      <c r="B178" s="233"/>
      <c r="E178" s="233"/>
      <c r="I178" s="233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  <c r="DK178" s="116"/>
      <c r="DL178" s="116"/>
      <c r="DM178" s="116"/>
      <c r="DN178" s="116"/>
      <c r="DO178" s="116"/>
      <c r="DP178" s="116"/>
      <c r="DQ178" s="116"/>
      <c r="DR178" s="116"/>
      <c r="DS178" s="116"/>
      <c r="DT178" s="116"/>
      <c r="DU178" s="116"/>
      <c r="DV178" s="116"/>
      <c r="DW178" s="116"/>
      <c r="DX178" s="116"/>
      <c r="DY178" s="116"/>
      <c r="DZ178" s="116"/>
      <c r="EA178" s="116"/>
      <c r="EB178" s="116"/>
      <c r="EC178" s="116"/>
      <c r="ED178" s="116"/>
      <c r="EE178" s="116"/>
      <c r="EF178" s="116"/>
      <c r="EG178" s="116"/>
      <c r="EH178" s="116"/>
      <c r="EI178" s="116"/>
      <c r="EJ178" s="116"/>
      <c r="EK178" s="116"/>
      <c r="EL178" s="116"/>
      <c r="EM178" s="116"/>
      <c r="EN178" s="116"/>
      <c r="EO178" s="116"/>
      <c r="EP178" s="116"/>
      <c r="EQ178" s="116"/>
      <c r="ER178" s="116"/>
    </row>
    <row r="179" spans="2:148" s="232" customFormat="1">
      <c r="B179" s="233"/>
      <c r="E179" s="233"/>
      <c r="I179" s="233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  <c r="DK179" s="116"/>
      <c r="DL179" s="116"/>
      <c r="DM179" s="116"/>
      <c r="DN179" s="116"/>
      <c r="DO179" s="116"/>
      <c r="DP179" s="116"/>
      <c r="DQ179" s="116"/>
      <c r="DR179" s="116"/>
      <c r="DS179" s="116"/>
      <c r="DT179" s="116"/>
      <c r="DU179" s="116"/>
      <c r="DV179" s="116"/>
      <c r="DW179" s="116"/>
      <c r="DX179" s="116"/>
      <c r="DY179" s="116"/>
      <c r="DZ179" s="116"/>
      <c r="EA179" s="116"/>
      <c r="EB179" s="116"/>
      <c r="EC179" s="116"/>
      <c r="ED179" s="116"/>
      <c r="EE179" s="116"/>
      <c r="EF179" s="116"/>
      <c r="EG179" s="116"/>
      <c r="EH179" s="116"/>
      <c r="EI179" s="116"/>
      <c r="EJ179" s="116"/>
      <c r="EK179" s="116"/>
      <c r="EL179" s="116"/>
      <c r="EM179" s="116"/>
      <c r="EN179" s="116"/>
      <c r="EO179" s="116"/>
      <c r="EP179" s="116"/>
      <c r="EQ179" s="116"/>
      <c r="ER179" s="116"/>
    </row>
    <row r="180" spans="2:148" s="232" customFormat="1">
      <c r="B180" s="233"/>
      <c r="E180" s="233"/>
      <c r="I180" s="233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  <c r="DK180" s="116"/>
      <c r="DL180" s="116"/>
      <c r="DM180" s="116"/>
      <c r="DN180" s="116"/>
      <c r="DO180" s="116"/>
      <c r="DP180" s="116"/>
      <c r="DQ180" s="116"/>
      <c r="DR180" s="116"/>
      <c r="DS180" s="116"/>
      <c r="DT180" s="116"/>
      <c r="DU180" s="116"/>
      <c r="DV180" s="116"/>
      <c r="DW180" s="116"/>
      <c r="DX180" s="116"/>
      <c r="DY180" s="116"/>
      <c r="DZ180" s="116"/>
      <c r="EA180" s="116"/>
      <c r="EB180" s="116"/>
      <c r="EC180" s="116"/>
      <c r="ED180" s="116"/>
      <c r="EE180" s="116"/>
      <c r="EF180" s="116"/>
      <c r="EG180" s="116"/>
      <c r="EH180" s="116"/>
      <c r="EI180" s="116"/>
      <c r="EJ180" s="116"/>
      <c r="EK180" s="116"/>
      <c r="EL180" s="116"/>
      <c r="EM180" s="116"/>
      <c r="EN180" s="116"/>
      <c r="EO180" s="116"/>
      <c r="EP180" s="116"/>
      <c r="EQ180" s="116"/>
      <c r="ER180" s="116"/>
    </row>
    <row r="181" spans="2:148" s="232" customFormat="1">
      <c r="B181" s="233"/>
      <c r="E181" s="233"/>
      <c r="I181" s="233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  <c r="DK181" s="116"/>
      <c r="DL181" s="116"/>
      <c r="DM181" s="116"/>
      <c r="DN181" s="116"/>
      <c r="DO181" s="116"/>
      <c r="DP181" s="116"/>
      <c r="DQ181" s="116"/>
      <c r="DR181" s="116"/>
      <c r="DS181" s="116"/>
      <c r="DT181" s="116"/>
      <c r="DU181" s="116"/>
      <c r="DV181" s="116"/>
      <c r="DW181" s="116"/>
      <c r="DX181" s="116"/>
      <c r="DY181" s="116"/>
      <c r="DZ181" s="116"/>
      <c r="EA181" s="116"/>
      <c r="EB181" s="116"/>
      <c r="EC181" s="116"/>
      <c r="ED181" s="116"/>
      <c r="EE181" s="116"/>
      <c r="EF181" s="116"/>
      <c r="EG181" s="116"/>
      <c r="EH181" s="116"/>
      <c r="EI181" s="116"/>
      <c r="EJ181" s="116"/>
      <c r="EK181" s="116"/>
      <c r="EL181" s="116"/>
      <c r="EM181" s="116"/>
      <c r="EN181" s="116"/>
      <c r="EO181" s="116"/>
      <c r="EP181" s="116"/>
      <c r="EQ181" s="116"/>
      <c r="ER181" s="116"/>
    </row>
    <row r="182" spans="2:148" s="232" customFormat="1">
      <c r="B182" s="233"/>
      <c r="E182" s="233"/>
      <c r="I182" s="233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  <c r="DK182" s="116"/>
      <c r="DL182" s="116"/>
      <c r="DM182" s="116"/>
      <c r="DN182" s="116"/>
      <c r="DO182" s="116"/>
      <c r="DP182" s="116"/>
      <c r="DQ182" s="116"/>
      <c r="DR182" s="116"/>
      <c r="DS182" s="116"/>
      <c r="DT182" s="116"/>
      <c r="DU182" s="116"/>
      <c r="DV182" s="116"/>
      <c r="DW182" s="116"/>
      <c r="DX182" s="116"/>
      <c r="DY182" s="116"/>
      <c r="DZ182" s="116"/>
      <c r="EA182" s="116"/>
      <c r="EB182" s="116"/>
      <c r="EC182" s="116"/>
      <c r="ED182" s="116"/>
      <c r="EE182" s="116"/>
      <c r="EF182" s="116"/>
      <c r="EG182" s="116"/>
      <c r="EH182" s="116"/>
      <c r="EI182" s="116"/>
      <c r="EJ182" s="116"/>
      <c r="EK182" s="116"/>
      <c r="EL182" s="116"/>
      <c r="EM182" s="116"/>
      <c r="EN182" s="116"/>
      <c r="EO182" s="116"/>
      <c r="EP182" s="116"/>
      <c r="EQ182" s="116"/>
      <c r="ER182" s="116"/>
    </row>
    <row r="183" spans="2:148" s="232" customFormat="1">
      <c r="B183" s="233"/>
      <c r="E183" s="233"/>
      <c r="I183" s="233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  <c r="DK183" s="116"/>
      <c r="DL183" s="116"/>
      <c r="DM183" s="116"/>
      <c r="DN183" s="116"/>
      <c r="DO183" s="116"/>
      <c r="DP183" s="116"/>
      <c r="DQ183" s="116"/>
      <c r="DR183" s="116"/>
      <c r="DS183" s="116"/>
      <c r="DT183" s="116"/>
      <c r="DU183" s="116"/>
      <c r="DV183" s="116"/>
      <c r="DW183" s="116"/>
      <c r="DX183" s="116"/>
      <c r="DY183" s="116"/>
      <c r="DZ183" s="116"/>
      <c r="EA183" s="116"/>
      <c r="EB183" s="116"/>
      <c r="EC183" s="116"/>
      <c r="ED183" s="116"/>
      <c r="EE183" s="116"/>
      <c r="EF183" s="116"/>
      <c r="EG183" s="116"/>
      <c r="EH183" s="116"/>
      <c r="EI183" s="116"/>
      <c r="EJ183" s="116"/>
      <c r="EK183" s="116"/>
      <c r="EL183" s="116"/>
      <c r="EM183" s="116"/>
      <c r="EN183" s="116"/>
      <c r="EO183" s="116"/>
      <c r="EP183" s="116"/>
      <c r="EQ183" s="116"/>
      <c r="ER183" s="116"/>
    </row>
    <row r="184" spans="2:148" s="232" customFormat="1">
      <c r="B184" s="233"/>
      <c r="E184" s="233"/>
      <c r="I184" s="233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  <c r="DK184" s="116"/>
      <c r="DL184" s="116"/>
      <c r="DM184" s="116"/>
      <c r="DN184" s="116"/>
      <c r="DO184" s="116"/>
      <c r="DP184" s="116"/>
      <c r="DQ184" s="116"/>
      <c r="DR184" s="116"/>
      <c r="DS184" s="116"/>
      <c r="DT184" s="116"/>
      <c r="DU184" s="116"/>
      <c r="DV184" s="116"/>
      <c r="DW184" s="116"/>
      <c r="DX184" s="116"/>
      <c r="DY184" s="116"/>
      <c r="DZ184" s="116"/>
      <c r="EA184" s="116"/>
      <c r="EB184" s="116"/>
      <c r="EC184" s="116"/>
      <c r="ED184" s="116"/>
      <c r="EE184" s="116"/>
      <c r="EF184" s="116"/>
      <c r="EG184" s="116"/>
      <c r="EH184" s="116"/>
      <c r="EI184" s="116"/>
      <c r="EJ184" s="116"/>
      <c r="EK184" s="116"/>
      <c r="EL184" s="116"/>
      <c r="EM184" s="116"/>
      <c r="EN184" s="116"/>
      <c r="EO184" s="116"/>
      <c r="EP184" s="116"/>
      <c r="EQ184" s="116"/>
      <c r="ER184" s="116"/>
    </row>
    <row r="185" spans="2:148" s="232" customFormat="1">
      <c r="B185" s="233"/>
      <c r="E185" s="233"/>
      <c r="I185" s="233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  <c r="DK185" s="116"/>
      <c r="DL185" s="116"/>
      <c r="DM185" s="116"/>
      <c r="DN185" s="116"/>
      <c r="DO185" s="116"/>
      <c r="DP185" s="116"/>
      <c r="DQ185" s="116"/>
      <c r="DR185" s="116"/>
      <c r="DS185" s="116"/>
      <c r="DT185" s="116"/>
      <c r="DU185" s="116"/>
      <c r="DV185" s="116"/>
      <c r="DW185" s="116"/>
      <c r="DX185" s="116"/>
      <c r="DY185" s="116"/>
      <c r="DZ185" s="116"/>
      <c r="EA185" s="116"/>
      <c r="EB185" s="116"/>
      <c r="EC185" s="116"/>
      <c r="ED185" s="116"/>
      <c r="EE185" s="116"/>
      <c r="EF185" s="116"/>
      <c r="EG185" s="116"/>
      <c r="EH185" s="116"/>
      <c r="EI185" s="116"/>
      <c r="EJ185" s="116"/>
      <c r="EK185" s="116"/>
      <c r="EL185" s="116"/>
      <c r="EM185" s="116"/>
      <c r="EN185" s="116"/>
      <c r="EO185" s="116"/>
      <c r="EP185" s="116"/>
      <c r="EQ185" s="116"/>
      <c r="ER185" s="116"/>
    </row>
    <row r="186" spans="2:148" s="232" customFormat="1">
      <c r="B186" s="233"/>
      <c r="E186" s="233"/>
      <c r="I186" s="233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  <c r="DK186" s="116"/>
      <c r="DL186" s="116"/>
      <c r="DM186" s="116"/>
      <c r="DN186" s="116"/>
      <c r="DO186" s="116"/>
      <c r="DP186" s="116"/>
      <c r="DQ186" s="116"/>
      <c r="DR186" s="116"/>
      <c r="DS186" s="116"/>
      <c r="DT186" s="116"/>
      <c r="DU186" s="116"/>
      <c r="DV186" s="116"/>
      <c r="DW186" s="116"/>
      <c r="DX186" s="116"/>
      <c r="DY186" s="116"/>
      <c r="DZ186" s="116"/>
      <c r="EA186" s="116"/>
      <c r="EB186" s="116"/>
      <c r="EC186" s="116"/>
      <c r="ED186" s="116"/>
      <c r="EE186" s="116"/>
      <c r="EF186" s="116"/>
      <c r="EG186" s="116"/>
      <c r="EH186" s="116"/>
      <c r="EI186" s="116"/>
      <c r="EJ186" s="116"/>
      <c r="EK186" s="116"/>
      <c r="EL186" s="116"/>
      <c r="EM186" s="116"/>
      <c r="EN186" s="116"/>
      <c r="EO186" s="116"/>
      <c r="EP186" s="116"/>
      <c r="EQ186" s="116"/>
      <c r="ER186" s="116"/>
    </row>
    <row r="187" spans="2:148" s="232" customFormat="1">
      <c r="B187" s="233"/>
      <c r="E187" s="233"/>
      <c r="I187" s="233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  <c r="DK187" s="116"/>
      <c r="DL187" s="116"/>
      <c r="DM187" s="116"/>
      <c r="DN187" s="116"/>
      <c r="DO187" s="116"/>
      <c r="DP187" s="116"/>
      <c r="DQ187" s="116"/>
      <c r="DR187" s="116"/>
      <c r="DS187" s="116"/>
      <c r="DT187" s="116"/>
      <c r="DU187" s="116"/>
      <c r="DV187" s="116"/>
      <c r="DW187" s="116"/>
      <c r="DX187" s="116"/>
      <c r="DY187" s="116"/>
      <c r="DZ187" s="116"/>
      <c r="EA187" s="116"/>
      <c r="EB187" s="116"/>
      <c r="EC187" s="116"/>
      <c r="ED187" s="116"/>
      <c r="EE187" s="116"/>
      <c r="EF187" s="116"/>
      <c r="EG187" s="116"/>
      <c r="EH187" s="116"/>
      <c r="EI187" s="116"/>
      <c r="EJ187" s="116"/>
      <c r="EK187" s="116"/>
      <c r="EL187" s="116"/>
      <c r="EM187" s="116"/>
      <c r="EN187" s="116"/>
      <c r="EO187" s="116"/>
      <c r="EP187" s="116"/>
      <c r="EQ187" s="116"/>
      <c r="ER187" s="116"/>
    </row>
    <row r="188" spans="2:148" s="232" customFormat="1">
      <c r="B188" s="233"/>
      <c r="E188" s="233"/>
      <c r="I188" s="233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  <c r="DK188" s="116"/>
      <c r="DL188" s="116"/>
      <c r="DM188" s="116"/>
      <c r="DN188" s="116"/>
      <c r="DO188" s="116"/>
      <c r="DP188" s="116"/>
      <c r="DQ188" s="116"/>
      <c r="DR188" s="116"/>
      <c r="DS188" s="116"/>
      <c r="DT188" s="116"/>
      <c r="DU188" s="116"/>
      <c r="DV188" s="116"/>
      <c r="DW188" s="116"/>
      <c r="DX188" s="116"/>
      <c r="DY188" s="116"/>
      <c r="DZ188" s="116"/>
      <c r="EA188" s="116"/>
      <c r="EB188" s="116"/>
      <c r="EC188" s="116"/>
      <c r="ED188" s="116"/>
      <c r="EE188" s="116"/>
      <c r="EF188" s="116"/>
      <c r="EG188" s="116"/>
      <c r="EH188" s="116"/>
      <c r="EI188" s="116"/>
      <c r="EJ188" s="116"/>
      <c r="EK188" s="116"/>
      <c r="EL188" s="116"/>
      <c r="EM188" s="116"/>
      <c r="EN188" s="116"/>
      <c r="EO188" s="116"/>
      <c r="EP188" s="116"/>
      <c r="EQ188" s="116"/>
      <c r="ER188" s="116"/>
    </row>
    <row r="189" spans="2:148" s="232" customFormat="1">
      <c r="B189" s="233"/>
      <c r="E189" s="233"/>
      <c r="I189" s="233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  <c r="DK189" s="116"/>
      <c r="DL189" s="116"/>
      <c r="DM189" s="116"/>
      <c r="DN189" s="116"/>
      <c r="DO189" s="116"/>
      <c r="DP189" s="116"/>
      <c r="DQ189" s="116"/>
      <c r="DR189" s="116"/>
      <c r="DS189" s="116"/>
      <c r="DT189" s="116"/>
      <c r="DU189" s="116"/>
      <c r="DV189" s="116"/>
      <c r="DW189" s="116"/>
      <c r="DX189" s="116"/>
      <c r="DY189" s="116"/>
      <c r="DZ189" s="116"/>
      <c r="EA189" s="116"/>
      <c r="EB189" s="116"/>
      <c r="EC189" s="116"/>
      <c r="ED189" s="116"/>
      <c r="EE189" s="116"/>
      <c r="EF189" s="116"/>
      <c r="EG189" s="116"/>
      <c r="EH189" s="116"/>
      <c r="EI189" s="116"/>
      <c r="EJ189" s="116"/>
      <c r="EK189" s="116"/>
      <c r="EL189" s="116"/>
      <c r="EM189" s="116"/>
      <c r="EN189" s="116"/>
      <c r="EO189" s="116"/>
      <c r="EP189" s="116"/>
      <c r="EQ189" s="116"/>
      <c r="ER189" s="116"/>
    </row>
    <row r="190" spans="2:148" s="232" customFormat="1">
      <c r="B190" s="233"/>
      <c r="E190" s="233"/>
      <c r="I190" s="233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  <c r="DK190" s="116"/>
      <c r="DL190" s="116"/>
      <c r="DM190" s="116"/>
      <c r="DN190" s="116"/>
      <c r="DO190" s="116"/>
      <c r="DP190" s="116"/>
      <c r="DQ190" s="116"/>
      <c r="DR190" s="116"/>
      <c r="DS190" s="116"/>
      <c r="DT190" s="116"/>
      <c r="DU190" s="116"/>
      <c r="DV190" s="116"/>
      <c r="DW190" s="116"/>
      <c r="DX190" s="116"/>
      <c r="DY190" s="116"/>
      <c r="DZ190" s="116"/>
      <c r="EA190" s="116"/>
      <c r="EB190" s="116"/>
      <c r="EC190" s="116"/>
      <c r="ED190" s="116"/>
      <c r="EE190" s="116"/>
      <c r="EF190" s="116"/>
      <c r="EG190" s="116"/>
      <c r="EH190" s="116"/>
      <c r="EI190" s="116"/>
      <c r="EJ190" s="116"/>
      <c r="EK190" s="116"/>
      <c r="EL190" s="116"/>
      <c r="EM190" s="116"/>
      <c r="EN190" s="116"/>
      <c r="EO190" s="116"/>
      <c r="EP190" s="116"/>
      <c r="EQ190" s="116"/>
      <c r="ER190" s="116"/>
    </row>
    <row r="191" spans="2:148" s="232" customFormat="1">
      <c r="B191" s="233"/>
      <c r="E191" s="233"/>
      <c r="I191" s="233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  <c r="DK191" s="116"/>
      <c r="DL191" s="116"/>
      <c r="DM191" s="116"/>
      <c r="DN191" s="116"/>
      <c r="DO191" s="116"/>
      <c r="DP191" s="116"/>
      <c r="DQ191" s="116"/>
      <c r="DR191" s="116"/>
      <c r="DS191" s="116"/>
      <c r="DT191" s="116"/>
      <c r="DU191" s="116"/>
      <c r="DV191" s="116"/>
      <c r="DW191" s="116"/>
      <c r="DX191" s="116"/>
      <c r="DY191" s="116"/>
      <c r="DZ191" s="116"/>
      <c r="EA191" s="116"/>
      <c r="EB191" s="116"/>
      <c r="EC191" s="116"/>
      <c r="ED191" s="116"/>
      <c r="EE191" s="116"/>
      <c r="EF191" s="116"/>
      <c r="EG191" s="116"/>
      <c r="EH191" s="116"/>
      <c r="EI191" s="116"/>
      <c r="EJ191" s="116"/>
      <c r="EK191" s="116"/>
      <c r="EL191" s="116"/>
      <c r="EM191" s="116"/>
      <c r="EN191" s="116"/>
      <c r="EO191" s="116"/>
      <c r="EP191" s="116"/>
      <c r="EQ191" s="116"/>
      <c r="ER191" s="116"/>
    </row>
    <row r="192" spans="2:148" s="232" customFormat="1">
      <c r="B192" s="233"/>
      <c r="E192" s="233"/>
      <c r="I192" s="233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  <c r="DK192" s="116"/>
      <c r="DL192" s="116"/>
      <c r="DM192" s="116"/>
      <c r="DN192" s="116"/>
      <c r="DO192" s="116"/>
      <c r="DP192" s="116"/>
      <c r="DQ192" s="116"/>
      <c r="DR192" s="116"/>
      <c r="DS192" s="116"/>
      <c r="DT192" s="116"/>
      <c r="DU192" s="116"/>
      <c r="DV192" s="116"/>
      <c r="DW192" s="116"/>
      <c r="DX192" s="116"/>
      <c r="DY192" s="116"/>
      <c r="DZ192" s="116"/>
      <c r="EA192" s="116"/>
      <c r="EB192" s="116"/>
      <c r="EC192" s="116"/>
      <c r="ED192" s="116"/>
      <c r="EE192" s="116"/>
      <c r="EF192" s="116"/>
      <c r="EG192" s="116"/>
      <c r="EH192" s="116"/>
      <c r="EI192" s="116"/>
      <c r="EJ192" s="116"/>
      <c r="EK192" s="116"/>
      <c r="EL192" s="116"/>
      <c r="EM192" s="116"/>
      <c r="EN192" s="116"/>
      <c r="EO192" s="116"/>
      <c r="EP192" s="116"/>
      <c r="EQ192" s="116"/>
      <c r="ER192" s="116"/>
    </row>
    <row r="193" spans="2:148" s="232" customFormat="1">
      <c r="B193" s="233"/>
      <c r="E193" s="233"/>
      <c r="I193" s="233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  <c r="DK193" s="116"/>
      <c r="DL193" s="116"/>
      <c r="DM193" s="116"/>
      <c r="DN193" s="116"/>
      <c r="DO193" s="116"/>
      <c r="DP193" s="116"/>
      <c r="DQ193" s="116"/>
      <c r="DR193" s="116"/>
      <c r="DS193" s="116"/>
      <c r="DT193" s="116"/>
      <c r="DU193" s="116"/>
      <c r="DV193" s="116"/>
      <c r="DW193" s="116"/>
      <c r="DX193" s="116"/>
      <c r="DY193" s="116"/>
      <c r="DZ193" s="116"/>
      <c r="EA193" s="116"/>
      <c r="EB193" s="116"/>
      <c r="EC193" s="116"/>
      <c r="ED193" s="116"/>
      <c r="EE193" s="116"/>
      <c r="EF193" s="116"/>
      <c r="EG193" s="116"/>
      <c r="EH193" s="116"/>
      <c r="EI193" s="116"/>
      <c r="EJ193" s="116"/>
      <c r="EK193" s="116"/>
      <c r="EL193" s="116"/>
      <c r="EM193" s="116"/>
      <c r="EN193" s="116"/>
      <c r="EO193" s="116"/>
      <c r="EP193" s="116"/>
      <c r="EQ193" s="116"/>
      <c r="ER193" s="116"/>
    </row>
    <row r="194" spans="2:148" s="232" customFormat="1">
      <c r="B194" s="233"/>
      <c r="E194" s="233"/>
      <c r="I194" s="233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  <c r="DK194" s="116"/>
      <c r="DL194" s="116"/>
      <c r="DM194" s="116"/>
      <c r="DN194" s="116"/>
      <c r="DO194" s="116"/>
      <c r="DP194" s="116"/>
      <c r="DQ194" s="116"/>
      <c r="DR194" s="116"/>
      <c r="DS194" s="116"/>
      <c r="DT194" s="116"/>
      <c r="DU194" s="116"/>
      <c r="DV194" s="116"/>
      <c r="DW194" s="116"/>
      <c r="DX194" s="116"/>
      <c r="DY194" s="116"/>
      <c r="DZ194" s="116"/>
      <c r="EA194" s="116"/>
      <c r="EB194" s="116"/>
      <c r="EC194" s="116"/>
      <c r="ED194" s="116"/>
      <c r="EE194" s="116"/>
      <c r="EF194" s="116"/>
      <c r="EG194" s="116"/>
      <c r="EH194" s="116"/>
      <c r="EI194" s="116"/>
      <c r="EJ194" s="116"/>
      <c r="EK194" s="116"/>
      <c r="EL194" s="116"/>
      <c r="EM194" s="116"/>
      <c r="EN194" s="116"/>
      <c r="EO194" s="116"/>
      <c r="EP194" s="116"/>
      <c r="EQ194" s="116"/>
      <c r="ER194" s="116"/>
    </row>
    <row r="195" spans="2:148" s="232" customFormat="1">
      <c r="B195" s="233"/>
      <c r="E195" s="233"/>
      <c r="I195" s="233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  <c r="DK195" s="116"/>
      <c r="DL195" s="116"/>
      <c r="DM195" s="116"/>
      <c r="DN195" s="116"/>
      <c r="DO195" s="116"/>
      <c r="DP195" s="116"/>
      <c r="DQ195" s="116"/>
      <c r="DR195" s="116"/>
      <c r="DS195" s="116"/>
      <c r="DT195" s="116"/>
      <c r="DU195" s="116"/>
      <c r="DV195" s="116"/>
      <c r="DW195" s="116"/>
      <c r="DX195" s="116"/>
      <c r="DY195" s="116"/>
      <c r="DZ195" s="116"/>
      <c r="EA195" s="116"/>
      <c r="EB195" s="116"/>
      <c r="EC195" s="116"/>
      <c r="ED195" s="116"/>
      <c r="EE195" s="116"/>
      <c r="EF195" s="116"/>
      <c r="EG195" s="116"/>
      <c r="EH195" s="116"/>
      <c r="EI195" s="116"/>
      <c r="EJ195" s="116"/>
      <c r="EK195" s="116"/>
      <c r="EL195" s="116"/>
      <c r="EM195" s="116"/>
      <c r="EN195" s="116"/>
      <c r="EO195" s="116"/>
      <c r="EP195" s="116"/>
      <c r="EQ195" s="116"/>
      <c r="ER195" s="116"/>
    </row>
    <row r="196" spans="2:148" s="232" customFormat="1">
      <c r="B196" s="233"/>
      <c r="E196" s="233"/>
      <c r="I196" s="233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  <c r="DK196" s="116"/>
      <c r="DL196" s="116"/>
      <c r="DM196" s="116"/>
      <c r="DN196" s="116"/>
      <c r="DO196" s="116"/>
      <c r="DP196" s="116"/>
      <c r="DQ196" s="116"/>
      <c r="DR196" s="116"/>
      <c r="DS196" s="116"/>
      <c r="DT196" s="116"/>
      <c r="DU196" s="116"/>
      <c r="DV196" s="116"/>
      <c r="DW196" s="116"/>
      <c r="DX196" s="116"/>
      <c r="DY196" s="116"/>
      <c r="DZ196" s="116"/>
      <c r="EA196" s="116"/>
      <c r="EB196" s="116"/>
      <c r="EC196" s="116"/>
      <c r="ED196" s="116"/>
      <c r="EE196" s="116"/>
      <c r="EF196" s="116"/>
      <c r="EG196" s="116"/>
      <c r="EH196" s="116"/>
      <c r="EI196" s="116"/>
      <c r="EJ196" s="116"/>
      <c r="EK196" s="116"/>
      <c r="EL196" s="116"/>
      <c r="EM196" s="116"/>
      <c r="EN196" s="116"/>
      <c r="EO196" s="116"/>
      <c r="EP196" s="116"/>
      <c r="EQ196" s="116"/>
      <c r="ER196" s="116"/>
    </row>
    <row r="197" spans="2:148" s="232" customFormat="1">
      <c r="B197" s="233"/>
      <c r="E197" s="233"/>
      <c r="I197" s="233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  <c r="DK197" s="116"/>
      <c r="DL197" s="116"/>
      <c r="DM197" s="116"/>
      <c r="DN197" s="116"/>
      <c r="DO197" s="116"/>
      <c r="DP197" s="116"/>
      <c r="DQ197" s="116"/>
      <c r="DR197" s="116"/>
      <c r="DS197" s="116"/>
      <c r="DT197" s="116"/>
      <c r="DU197" s="116"/>
      <c r="DV197" s="116"/>
      <c r="DW197" s="116"/>
      <c r="DX197" s="116"/>
      <c r="DY197" s="116"/>
      <c r="DZ197" s="116"/>
      <c r="EA197" s="116"/>
      <c r="EB197" s="116"/>
      <c r="EC197" s="116"/>
      <c r="ED197" s="116"/>
      <c r="EE197" s="116"/>
      <c r="EF197" s="116"/>
      <c r="EG197" s="116"/>
      <c r="EH197" s="116"/>
      <c r="EI197" s="116"/>
      <c r="EJ197" s="116"/>
      <c r="EK197" s="116"/>
      <c r="EL197" s="116"/>
      <c r="EM197" s="116"/>
      <c r="EN197" s="116"/>
      <c r="EO197" s="116"/>
      <c r="EP197" s="116"/>
      <c r="EQ197" s="116"/>
      <c r="ER197" s="116"/>
    </row>
    <row r="198" spans="2:148" s="232" customFormat="1">
      <c r="B198" s="233"/>
      <c r="E198" s="233"/>
      <c r="I198" s="233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  <c r="DK198" s="116"/>
      <c r="DL198" s="116"/>
      <c r="DM198" s="116"/>
      <c r="DN198" s="116"/>
      <c r="DO198" s="116"/>
      <c r="DP198" s="116"/>
      <c r="DQ198" s="116"/>
      <c r="DR198" s="116"/>
      <c r="DS198" s="116"/>
      <c r="DT198" s="116"/>
      <c r="DU198" s="116"/>
      <c r="DV198" s="116"/>
      <c r="DW198" s="116"/>
      <c r="DX198" s="116"/>
      <c r="DY198" s="116"/>
      <c r="DZ198" s="116"/>
      <c r="EA198" s="116"/>
      <c r="EB198" s="116"/>
      <c r="EC198" s="116"/>
      <c r="ED198" s="116"/>
      <c r="EE198" s="116"/>
      <c r="EF198" s="116"/>
      <c r="EG198" s="116"/>
      <c r="EH198" s="116"/>
      <c r="EI198" s="116"/>
      <c r="EJ198" s="116"/>
      <c r="EK198" s="116"/>
      <c r="EL198" s="116"/>
      <c r="EM198" s="116"/>
      <c r="EN198" s="116"/>
      <c r="EO198" s="116"/>
      <c r="EP198" s="116"/>
      <c r="EQ198" s="116"/>
      <c r="ER198" s="116"/>
    </row>
    <row r="199" spans="2:148" s="232" customFormat="1">
      <c r="B199" s="233"/>
      <c r="E199" s="233"/>
      <c r="I199" s="233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  <c r="DK199" s="116"/>
      <c r="DL199" s="116"/>
      <c r="DM199" s="116"/>
      <c r="DN199" s="116"/>
      <c r="DO199" s="116"/>
      <c r="DP199" s="116"/>
      <c r="DQ199" s="116"/>
      <c r="DR199" s="116"/>
      <c r="DS199" s="116"/>
      <c r="DT199" s="116"/>
      <c r="DU199" s="116"/>
      <c r="DV199" s="116"/>
      <c r="DW199" s="116"/>
      <c r="DX199" s="116"/>
      <c r="DY199" s="116"/>
      <c r="DZ199" s="116"/>
      <c r="EA199" s="116"/>
      <c r="EB199" s="116"/>
      <c r="EC199" s="116"/>
      <c r="ED199" s="116"/>
      <c r="EE199" s="116"/>
      <c r="EF199" s="116"/>
      <c r="EG199" s="116"/>
      <c r="EH199" s="116"/>
      <c r="EI199" s="116"/>
      <c r="EJ199" s="116"/>
      <c r="EK199" s="116"/>
      <c r="EL199" s="116"/>
      <c r="EM199" s="116"/>
      <c r="EN199" s="116"/>
      <c r="EO199" s="116"/>
      <c r="EP199" s="116"/>
      <c r="EQ199" s="116"/>
      <c r="ER199" s="116"/>
    </row>
    <row r="200" spans="2:148" s="232" customFormat="1">
      <c r="B200" s="233"/>
      <c r="E200" s="233"/>
      <c r="I200" s="233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  <c r="DK200" s="116"/>
      <c r="DL200" s="116"/>
      <c r="DM200" s="116"/>
      <c r="DN200" s="116"/>
      <c r="DO200" s="116"/>
      <c r="DP200" s="116"/>
      <c r="DQ200" s="116"/>
      <c r="DR200" s="116"/>
      <c r="DS200" s="116"/>
      <c r="DT200" s="116"/>
      <c r="DU200" s="116"/>
      <c r="DV200" s="116"/>
      <c r="DW200" s="116"/>
      <c r="DX200" s="116"/>
      <c r="DY200" s="116"/>
      <c r="DZ200" s="116"/>
      <c r="EA200" s="116"/>
      <c r="EB200" s="116"/>
      <c r="EC200" s="116"/>
      <c r="ED200" s="116"/>
      <c r="EE200" s="116"/>
      <c r="EF200" s="116"/>
      <c r="EG200" s="116"/>
      <c r="EH200" s="116"/>
      <c r="EI200" s="116"/>
      <c r="EJ200" s="116"/>
      <c r="EK200" s="116"/>
      <c r="EL200" s="116"/>
      <c r="EM200" s="116"/>
      <c r="EN200" s="116"/>
      <c r="EO200" s="116"/>
      <c r="EP200" s="116"/>
      <c r="EQ200" s="116"/>
      <c r="ER200" s="116"/>
    </row>
    <row r="201" spans="2:148" s="232" customFormat="1">
      <c r="B201" s="233"/>
      <c r="E201" s="233"/>
      <c r="I201" s="233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  <c r="DK201" s="116"/>
      <c r="DL201" s="116"/>
      <c r="DM201" s="116"/>
      <c r="DN201" s="116"/>
      <c r="DO201" s="116"/>
      <c r="DP201" s="116"/>
      <c r="DQ201" s="116"/>
      <c r="DR201" s="116"/>
      <c r="DS201" s="116"/>
      <c r="DT201" s="116"/>
      <c r="DU201" s="116"/>
      <c r="DV201" s="116"/>
      <c r="DW201" s="116"/>
      <c r="DX201" s="116"/>
      <c r="DY201" s="116"/>
      <c r="DZ201" s="116"/>
      <c r="EA201" s="116"/>
      <c r="EB201" s="116"/>
      <c r="EC201" s="116"/>
      <c r="ED201" s="116"/>
      <c r="EE201" s="116"/>
      <c r="EF201" s="116"/>
      <c r="EG201" s="116"/>
      <c r="EH201" s="116"/>
      <c r="EI201" s="116"/>
      <c r="EJ201" s="116"/>
      <c r="EK201" s="116"/>
      <c r="EL201" s="116"/>
      <c r="EM201" s="116"/>
      <c r="EN201" s="116"/>
      <c r="EO201" s="116"/>
      <c r="EP201" s="116"/>
      <c r="EQ201" s="116"/>
      <c r="ER201" s="116"/>
    </row>
    <row r="202" spans="2:148" s="232" customFormat="1">
      <c r="B202" s="233"/>
      <c r="E202" s="233"/>
      <c r="I202" s="233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  <c r="DK202" s="116"/>
      <c r="DL202" s="116"/>
      <c r="DM202" s="116"/>
      <c r="DN202" s="116"/>
      <c r="DO202" s="116"/>
      <c r="DP202" s="116"/>
      <c r="DQ202" s="116"/>
      <c r="DR202" s="116"/>
      <c r="DS202" s="116"/>
      <c r="DT202" s="116"/>
      <c r="DU202" s="116"/>
      <c r="DV202" s="116"/>
      <c r="DW202" s="116"/>
      <c r="DX202" s="116"/>
      <c r="DY202" s="116"/>
      <c r="DZ202" s="116"/>
      <c r="EA202" s="116"/>
      <c r="EB202" s="116"/>
      <c r="EC202" s="116"/>
      <c r="ED202" s="116"/>
      <c r="EE202" s="116"/>
      <c r="EF202" s="116"/>
      <c r="EG202" s="116"/>
      <c r="EH202" s="116"/>
      <c r="EI202" s="116"/>
      <c r="EJ202" s="116"/>
      <c r="EK202" s="116"/>
      <c r="EL202" s="116"/>
      <c r="EM202" s="116"/>
      <c r="EN202" s="116"/>
      <c r="EO202" s="116"/>
      <c r="EP202" s="116"/>
      <c r="EQ202" s="116"/>
      <c r="ER202" s="116"/>
    </row>
    <row r="203" spans="2:148" s="232" customFormat="1">
      <c r="B203" s="233"/>
      <c r="E203" s="233"/>
      <c r="I203" s="233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  <c r="DK203" s="116"/>
      <c r="DL203" s="116"/>
      <c r="DM203" s="116"/>
      <c r="DN203" s="116"/>
      <c r="DO203" s="116"/>
      <c r="DP203" s="116"/>
      <c r="DQ203" s="116"/>
      <c r="DR203" s="116"/>
      <c r="DS203" s="116"/>
      <c r="DT203" s="116"/>
      <c r="DU203" s="116"/>
      <c r="DV203" s="116"/>
      <c r="DW203" s="116"/>
      <c r="DX203" s="116"/>
      <c r="DY203" s="116"/>
      <c r="DZ203" s="116"/>
      <c r="EA203" s="116"/>
      <c r="EB203" s="116"/>
      <c r="EC203" s="116"/>
      <c r="ED203" s="116"/>
      <c r="EE203" s="116"/>
      <c r="EF203" s="116"/>
      <c r="EG203" s="116"/>
      <c r="EH203" s="116"/>
      <c r="EI203" s="116"/>
      <c r="EJ203" s="116"/>
      <c r="EK203" s="116"/>
      <c r="EL203" s="116"/>
      <c r="EM203" s="116"/>
      <c r="EN203" s="116"/>
      <c r="EO203" s="116"/>
      <c r="EP203" s="116"/>
      <c r="EQ203" s="116"/>
      <c r="ER203" s="116"/>
    </row>
    <row r="204" spans="2:148" s="232" customFormat="1">
      <c r="B204" s="233"/>
      <c r="E204" s="233"/>
      <c r="I204" s="233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  <c r="DK204" s="116"/>
      <c r="DL204" s="116"/>
      <c r="DM204" s="116"/>
      <c r="DN204" s="116"/>
      <c r="DO204" s="116"/>
      <c r="DP204" s="116"/>
      <c r="DQ204" s="116"/>
      <c r="DR204" s="116"/>
      <c r="DS204" s="116"/>
      <c r="DT204" s="116"/>
      <c r="DU204" s="116"/>
      <c r="DV204" s="116"/>
      <c r="DW204" s="116"/>
      <c r="DX204" s="116"/>
      <c r="DY204" s="116"/>
      <c r="DZ204" s="116"/>
      <c r="EA204" s="116"/>
      <c r="EB204" s="116"/>
      <c r="EC204" s="116"/>
      <c r="ED204" s="116"/>
      <c r="EE204" s="116"/>
      <c r="EF204" s="116"/>
      <c r="EG204" s="116"/>
      <c r="EH204" s="116"/>
      <c r="EI204" s="116"/>
      <c r="EJ204" s="116"/>
      <c r="EK204" s="116"/>
      <c r="EL204" s="116"/>
      <c r="EM204" s="116"/>
      <c r="EN204" s="116"/>
      <c r="EO204" s="116"/>
      <c r="EP204" s="116"/>
      <c r="EQ204" s="116"/>
      <c r="ER204" s="116"/>
    </row>
    <row r="205" spans="2:148" s="232" customFormat="1">
      <c r="B205" s="233"/>
      <c r="E205" s="233"/>
      <c r="I205" s="233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  <c r="DK205" s="116"/>
      <c r="DL205" s="116"/>
      <c r="DM205" s="116"/>
      <c r="DN205" s="116"/>
      <c r="DO205" s="116"/>
      <c r="DP205" s="116"/>
      <c r="DQ205" s="116"/>
      <c r="DR205" s="116"/>
      <c r="DS205" s="116"/>
      <c r="DT205" s="116"/>
      <c r="DU205" s="116"/>
      <c r="DV205" s="116"/>
      <c r="DW205" s="116"/>
      <c r="DX205" s="116"/>
      <c r="DY205" s="116"/>
      <c r="DZ205" s="116"/>
      <c r="EA205" s="116"/>
      <c r="EB205" s="116"/>
      <c r="EC205" s="116"/>
      <c r="ED205" s="116"/>
      <c r="EE205" s="116"/>
      <c r="EF205" s="116"/>
      <c r="EG205" s="116"/>
      <c r="EH205" s="116"/>
      <c r="EI205" s="116"/>
      <c r="EJ205" s="116"/>
      <c r="EK205" s="116"/>
      <c r="EL205" s="116"/>
      <c r="EM205" s="116"/>
      <c r="EN205" s="116"/>
      <c r="EO205" s="116"/>
      <c r="EP205" s="116"/>
      <c r="EQ205" s="116"/>
      <c r="ER205" s="116"/>
    </row>
    <row r="206" spans="2:148" s="232" customFormat="1">
      <c r="B206" s="233"/>
      <c r="E206" s="233"/>
      <c r="I206" s="233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  <c r="DK206" s="116"/>
      <c r="DL206" s="116"/>
      <c r="DM206" s="116"/>
      <c r="DN206" s="116"/>
      <c r="DO206" s="116"/>
      <c r="DP206" s="116"/>
      <c r="DQ206" s="116"/>
      <c r="DR206" s="116"/>
      <c r="DS206" s="116"/>
      <c r="DT206" s="116"/>
      <c r="DU206" s="116"/>
      <c r="DV206" s="116"/>
      <c r="DW206" s="116"/>
      <c r="DX206" s="116"/>
      <c r="DY206" s="116"/>
      <c r="DZ206" s="116"/>
      <c r="EA206" s="116"/>
      <c r="EB206" s="116"/>
      <c r="EC206" s="116"/>
      <c r="ED206" s="116"/>
      <c r="EE206" s="116"/>
      <c r="EF206" s="116"/>
      <c r="EG206" s="116"/>
      <c r="EH206" s="116"/>
      <c r="EI206" s="116"/>
      <c r="EJ206" s="116"/>
      <c r="EK206" s="116"/>
      <c r="EL206" s="116"/>
      <c r="EM206" s="116"/>
      <c r="EN206" s="116"/>
      <c r="EO206" s="116"/>
      <c r="EP206" s="116"/>
      <c r="EQ206" s="116"/>
      <c r="ER206" s="116"/>
    </row>
    <row r="207" spans="2:148" s="232" customFormat="1">
      <c r="B207" s="233"/>
      <c r="E207" s="233"/>
      <c r="I207" s="233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  <c r="DK207" s="116"/>
      <c r="DL207" s="116"/>
      <c r="DM207" s="116"/>
      <c r="DN207" s="116"/>
      <c r="DO207" s="116"/>
      <c r="DP207" s="116"/>
      <c r="DQ207" s="116"/>
      <c r="DR207" s="116"/>
      <c r="DS207" s="116"/>
      <c r="DT207" s="116"/>
      <c r="DU207" s="116"/>
      <c r="DV207" s="116"/>
      <c r="DW207" s="116"/>
      <c r="DX207" s="116"/>
      <c r="DY207" s="116"/>
      <c r="DZ207" s="116"/>
      <c r="EA207" s="116"/>
      <c r="EB207" s="116"/>
      <c r="EC207" s="116"/>
      <c r="ED207" s="116"/>
      <c r="EE207" s="116"/>
      <c r="EF207" s="116"/>
      <c r="EG207" s="116"/>
      <c r="EH207" s="116"/>
      <c r="EI207" s="116"/>
      <c r="EJ207" s="116"/>
      <c r="EK207" s="116"/>
      <c r="EL207" s="116"/>
      <c r="EM207" s="116"/>
      <c r="EN207" s="116"/>
      <c r="EO207" s="116"/>
      <c r="EP207" s="116"/>
      <c r="EQ207" s="116"/>
      <c r="ER207" s="116"/>
    </row>
    <row r="208" spans="2:148" s="232" customFormat="1">
      <c r="B208" s="233"/>
      <c r="E208" s="233"/>
      <c r="I208" s="233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  <c r="CJ208" s="116"/>
      <c r="CK208" s="116"/>
      <c r="CL208" s="116"/>
      <c r="CM208" s="116"/>
      <c r="CN208" s="116"/>
      <c r="CO208" s="116"/>
      <c r="CP208" s="116"/>
      <c r="CQ208" s="116"/>
      <c r="CR208" s="116"/>
      <c r="CS208" s="116"/>
      <c r="CT208" s="116"/>
      <c r="CU208" s="116"/>
      <c r="CV208" s="116"/>
      <c r="CW208" s="116"/>
      <c r="CX208" s="116"/>
      <c r="CY208" s="116"/>
      <c r="CZ208" s="116"/>
      <c r="DA208" s="116"/>
      <c r="DB208" s="116"/>
      <c r="DC208" s="116"/>
      <c r="DD208" s="116"/>
      <c r="DE208" s="116"/>
      <c r="DF208" s="116"/>
      <c r="DG208" s="116"/>
      <c r="DH208" s="116"/>
      <c r="DI208" s="116"/>
      <c r="DJ208" s="116"/>
      <c r="DK208" s="116"/>
      <c r="DL208" s="116"/>
      <c r="DM208" s="116"/>
      <c r="DN208" s="116"/>
      <c r="DO208" s="116"/>
      <c r="DP208" s="116"/>
      <c r="DQ208" s="116"/>
      <c r="DR208" s="116"/>
      <c r="DS208" s="116"/>
      <c r="DT208" s="116"/>
      <c r="DU208" s="116"/>
      <c r="DV208" s="116"/>
      <c r="DW208" s="116"/>
      <c r="DX208" s="116"/>
      <c r="DY208" s="116"/>
      <c r="DZ208" s="116"/>
      <c r="EA208" s="116"/>
      <c r="EB208" s="116"/>
      <c r="EC208" s="116"/>
      <c r="ED208" s="116"/>
      <c r="EE208" s="116"/>
      <c r="EF208" s="116"/>
      <c r="EG208" s="116"/>
      <c r="EH208" s="116"/>
      <c r="EI208" s="116"/>
      <c r="EJ208" s="116"/>
      <c r="EK208" s="116"/>
      <c r="EL208" s="116"/>
      <c r="EM208" s="116"/>
      <c r="EN208" s="116"/>
      <c r="EO208" s="116"/>
      <c r="EP208" s="116"/>
      <c r="EQ208" s="116"/>
      <c r="ER208" s="116"/>
    </row>
    <row r="209" spans="2:148" s="232" customFormat="1">
      <c r="B209" s="233"/>
      <c r="E209" s="233"/>
      <c r="I209" s="233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  <c r="CJ209" s="116"/>
      <c r="CK209" s="116"/>
      <c r="CL209" s="116"/>
      <c r="CM209" s="116"/>
      <c r="CN209" s="116"/>
      <c r="CO209" s="116"/>
      <c r="CP209" s="116"/>
      <c r="CQ209" s="116"/>
      <c r="CR209" s="116"/>
      <c r="CS209" s="116"/>
      <c r="CT209" s="116"/>
      <c r="CU209" s="116"/>
      <c r="CV209" s="116"/>
      <c r="CW209" s="116"/>
      <c r="CX209" s="116"/>
      <c r="CY209" s="116"/>
      <c r="CZ209" s="116"/>
      <c r="DA209" s="116"/>
      <c r="DB209" s="116"/>
      <c r="DC209" s="116"/>
      <c r="DD209" s="116"/>
      <c r="DE209" s="116"/>
      <c r="DF209" s="116"/>
      <c r="DG209" s="116"/>
      <c r="DH209" s="116"/>
      <c r="DI209" s="116"/>
      <c r="DJ209" s="116"/>
      <c r="DK209" s="116"/>
      <c r="DL209" s="116"/>
      <c r="DM209" s="116"/>
      <c r="DN209" s="116"/>
      <c r="DO209" s="116"/>
      <c r="DP209" s="116"/>
      <c r="DQ209" s="116"/>
      <c r="DR209" s="116"/>
      <c r="DS209" s="116"/>
      <c r="DT209" s="116"/>
      <c r="DU209" s="116"/>
      <c r="DV209" s="116"/>
      <c r="DW209" s="116"/>
      <c r="DX209" s="116"/>
      <c r="DY209" s="116"/>
      <c r="DZ209" s="116"/>
      <c r="EA209" s="116"/>
      <c r="EB209" s="116"/>
      <c r="EC209" s="116"/>
      <c r="ED209" s="116"/>
      <c r="EE209" s="116"/>
      <c r="EF209" s="116"/>
      <c r="EG209" s="116"/>
      <c r="EH209" s="116"/>
      <c r="EI209" s="116"/>
      <c r="EJ209" s="116"/>
      <c r="EK209" s="116"/>
      <c r="EL209" s="116"/>
      <c r="EM209" s="116"/>
      <c r="EN209" s="116"/>
      <c r="EO209" s="116"/>
      <c r="EP209" s="116"/>
      <c r="EQ209" s="116"/>
      <c r="ER209" s="116"/>
    </row>
    <row r="210" spans="2:148" s="232" customFormat="1">
      <c r="B210" s="233"/>
      <c r="E210" s="233"/>
      <c r="I210" s="233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  <c r="CJ210" s="116"/>
      <c r="CK210" s="116"/>
      <c r="CL210" s="116"/>
      <c r="CM210" s="116"/>
      <c r="CN210" s="116"/>
      <c r="CO210" s="116"/>
      <c r="CP210" s="116"/>
      <c r="CQ210" s="116"/>
      <c r="CR210" s="116"/>
      <c r="CS210" s="116"/>
      <c r="CT210" s="116"/>
      <c r="CU210" s="116"/>
      <c r="CV210" s="116"/>
      <c r="CW210" s="116"/>
      <c r="CX210" s="116"/>
      <c r="CY210" s="116"/>
      <c r="CZ210" s="116"/>
      <c r="DA210" s="116"/>
      <c r="DB210" s="116"/>
      <c r="DC210" s="116"/>
      <c r="DD210" s="116"/>
      <c r="DE210" s="116"/>
      <c r="DF210" s="116"/>
      <c r="DG210" s="116"/>
      <c r="DH210" s="116"/>
      <c r="DI210" s="116"/>
      <c r="DJ210" s="116"/>
      <c r="DK210" s="116"/>
      <c r="DL210" s="116"/>
      <c r="DM210" s="116"/>
      <c r="DN210" s="116"/>
      <c r="DO210" s="116"/>
      <c r="DP210" s="116"/>
      <c r="DQ210" s="116"/>
      <c r="DR210" s="116"/>
      <c r="DS210" s="116"/>
      <c r="DT210" s="116"/>
      <c r="DU210" s="116"/>
      <c r="DV210" s="116"/>
      <c r="DW210" s="116"/>
      <c r="DX210" s="116"/>
      <c r="DY210" s="116"/>
      <c r="DZ210" s="116"/>
      <c r="EA210" s="116"/>
      <c r="EB210" s="116"/>
      <c r="EC210" s="116"/>
      <c r="ED210" s="116"/>
      <c r="EE210" s="116"/>
      <c r="EF210" s="116"/>
      <c r="EG210" s="116"/>
      <c r="EH210" s="116"/>
      <c r="EI210" s="116"/>
      <c r="EJ210" s="116"/>
      <c r="EK210" s="116"/>
      <c r="EL210" s="116"/>
      <c r="EM210" s="116"/>
      <c r="EN210" s="116"/>
      <c r="EO210" s="116"/>
      <c r="EP210" s="116"/>
      <c r="EQ210" s="116"/>
      <c r="ER210" s="116"/>
    </row>
    <row r="211" spans="2:148" s="232" customFormat="1">
      <c r="B211" s="233"/>
      <c r="E211" s="233"/>
      <c r="I211" s="233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  <c r="CJ211" s="116"/>
      <c r="CK211" s="116"/>
      <c r="CL211" s="116"/>
      <c r="CM211" s="116"/>
      <c r="CN211" s="116"/>
      <c r="CO211" s="116"/>
      <c r="CP211" s="116"/>
      <c r="CQ211" s="116"/>
      <c r="CR211" s="116"/>
      <c r="CS211" s="116"/>
      <c r="CT211" s="116"/>
      <c r="CU211" s="116"/>
      <c r="CV211" s="116"/>
      <c r="CW211" s="116"/>
      <c r="CX211" s="116"/>
      <c r="CY211" s="116"/>
      <c r="CZ211" s="116"/>
      <c r="DA211" s="116"/>
      <c r="DB211" s="116"/>
      <c r="DC211" s="116"/>
      <c r="DD211" s="116"/>
      <c r="DE211" s="116"/>
      <c r="DF211" s="116"/>
      <c r="DG211" s="116"/>
      <c r="DH211" s="116"/>
      <c r="DI211" s="116"/>
      <c r="DJ211" s="116"/>
      <c r="DK211" s="116"/>
      <c r="DL211" s="116"/>
      <c r="DM211" s="116"/>
      <c r="DN211" s="116"/>
      <c r="DO211" s="116"/>
      <c r="DP211" s="116"/>
      <c r="DQ211" s="116"/>
      <c r="DR211" s="116"/>
      <c r="DS211" s="116"/>
      <c r="DT211" s="116"/>
      <c r="DU211" s="116"/>
      <c r="DV211" s="116"/>
      <c r="DW211" s="116"/>
      <c r="DX211" s="116"/>
      <c r="DY211" s="116"/>
      <c r="DZ211" s="116"/>
      <c r="EA211" s="116"/>
      <c r="EB211" s="116"/>
      <c r="EC211" s="116"/>
      <c r="ED211" s="116"/>
      <c r="EE211" s="116"/>
      <c r="EF211" s="116"/>
      <c r="EG211" s="116"/>
      <c r="EH211" s="116"/>
      <c r="EI211" s="116"/>
      <c r="EJ211" s="116"/>
      <c r="EK211" s="116"/>
      <c r="EL211" s="116"/>
      <c r="EM211" s="116"/>
      <c r="EN211" s="116"/>
      <c r="EO211" s="116"/>
      <c r="EP211" s="116"/>
      <c r="EQ211" s="116"/>
      <c r="ER211" s="116"/>
    </row>
    <row r="212" spans="2:148" s="232" customFormat="1">
      <c r="B212" s="233"/>
      <c r="E212" s="233"/>
      <c r="I212" s="233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  <c r="CJ212" s="116"/>
      <c r="CK212" s="116"/>
      <c r="CL212" s="116"/>
      <c r="CM212" s="116"/>
      <c r="CN212" s="116"/>
      <c r="CO212" s="116"/>
      <c r="CP212" s="116"/>
      <c r="CQ212" s="116"/>
      <c r="CR212" s="116"/>
      <c r="CS212" s="116"/>
      <c r="CT212" s="116"/>
      <c r="CU212" s="116"/>
      <c r="CV212" s="116"/>
      <c r="CW212" s="116"/>
      <c r="CX212" s="116"/>
      <c r="CY212" s="116"/>
      <c r="CZ212" s="116"/>
      <c r="DA212" s="116"/>
      <c r="DB212" s="116"/>
      <c r="DC212" s="116"/>
      <c r="DD212" s="116"/>
      <c r="DE212" s="116"/>
      <c r="DF212" s="116"/>
      <c r="DG212" s="116"/>
      <c r="DH212" s="116"/>
      <c r="DI212" s="116"/>
      <c r="DJ212" s="116"/>
      <c r="DK212" s="116"/>
      <c r="DL212" s="116"/>
      <c r="DM212" s="116"/>
      <c r="DN212" s="116"/>
      <c r="DO212" s="116"/>
      <c r="DP212" s="116"/>
      <c r="DQ212" s="116"/>
      <c r="DR212" s="116"/>
      <c r="DS212" s="116"/>
      <c r="DT212" s="116"/>
      <c r="DU212" s="116"/>
      <c r="DV212" s="116"/>
      <c r="DW212" s="116"/>
      <c r="DX212" s="116"/>
      <c r="DY212" s="116"/>
      <c r="DZ212" s="116"/>
      <c r="EA212" s="116"/>
      <c r="EB212" s="116"/>
      <c r="EC212" s="116"/>
      <c r="ED212" s="116"/>
      <c r="EE212" s="116"/>
      <c r="EF212" s="116"/>
      <c r="EG212" s="116"/>
      <c r="EH212" s="116"/>
      <c r="EI212" s="116"/>
      <c r="EJ212" s="116"/>
      <c r="EK212" s="116"/>
      <c r="EL212" s="116"/>
      <c r="EM212" s="116"/>
      <c r="EN212" s="116"/>
      <c r="EO212" s="116"/>
      <c r="EP212" s="116"/>
      <c r="EQ212" s="116"/>
      <c r="ER212" s="116"/>
    </row>
    <row r="213" spans="2:148" s="232" customFormat="1">
      <c r="B213" s="233"/>
      <c r="E213" s="233"/>
      <c r="I213" s="233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  <c r="CJ213" s="116"/>
      <c r="CK213" s="116"/>
      <c r="CL213" s="116"/>
      <c r="CM213" s="116"/>
      <c r="CN213" s="116"/>
      <c r="CO213" s="116"/>
      <c r="CP213" s="116"/>
      <c r="CQ213" s="116"/>
      <c r="CR213" s="116"/>
      <c r="CS213" s="116"/>
      <c r="CT213" s="116"/>
      <c r="CU213" s="116"/>
      <c r="CV213" s="116"/>
      <c r="CW213" s="116"/>
      <c r="CX213" s="116"/>
      <c r="CY213" s="116"/>
      <c r="CZ213" s="116"/>
      <c r="DA213" s="116"/>
      <c r="DB213" s="116"/>
      <c r="DC213" s="116"/>
      <c r="DD213" s="116"/>
      <c r="DE213" s="116"/>
      <c r="DF213" s="116"/>
      <c r="DG213" s="116"/>
      <c r="DH213" s="116"/>
      <c r="DI213" s="116"/>
      <c r="DJ213" s="116"/>
      <c r="DK213" s="116"/>
      <c r="DL213" s="116"/>
      <c r="DM213" s="116"/>
      <c r="DN213" s="116"/>
      <c r="DO213" s="116"/>
      <c r="DP213" s="116"/>
      <c r="DQ213" s="116"/>
      <c r="DR213" s="116"/>
      <c r="DS213" s="116"/>
      <c r="DT213" s="116"/>
      <c r="DU213" s="116"/>
      <c r="DV213" s="116"/>
      <c r="DW213" s="116"/>
      <c r="DX213" s="116"/>
      <c r="DY213" s="116"/>
      <c r="DZ213" s="116"/>
      <c r="EA213" s="116"/>
      <c r="EB213" s="116"/>
      <c r="EC213" s="116"/>
      <c r="ED213" s="116"/>
      <c r="EE213" s="116"/>
      <c r="EF213" s="116"/>
      <c r="EG213" s="116"/>
      <c r="EH213" s="116"/>
      <c r="EI213" s="116"/>
      <c r="EJ213" s="116"/>
      <c r="EK213" s="116"/>
      <c r="EL213" s="116"/>
      <c r="EM213" s="116"/>
      <c r="EN213" s="116"/>
      <c r="EO213" s="116"/>
      <c r="EP213" s="116"/>
      <c r="EQ213" s="116"/>
      <c r="ER213" s="116"/>
    </row>
    <row r="214" spans="2:148" s="232" customFormat="1">
      <c r="B214" s="233"/>
      <c r="E214" s="233"/>
      <c r="I214" s="233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  <c r="CJ214" s="116"/>
      <c r="CK214" s="116"/>
      <c r="CL214" s="116"/>
      <c r="CM214" s="116"/>
      <c r="CN214" s="116"/>
      <c r="CO214" s="116"/>
      <c r="CP214" s="116"/>
      <c r="CQ214" s="116"/>
      <c r="CR214" s="116"/>
      <c r="CS214" s="116"/>
      <c r="CT214" s="116"/>
      <c r="CU214" s="116"/>
      <c r="CV214" s="116"/>
      <c r="CW214" s="116"/>
      <c r="CX214" s="116"/>
      <c r="CY214" s="116"/>
      <c r="CZ214" s="116"/>
      <c r="DA214" s="116"/>
      <c r="DB214" s="116"/>
      <c r="DC214" s="116"/>
      <c r="DD214" s="116"/>
      <c r="DE214" s="116"/>
      <c r="DF214" s="116"/>
      <c r="DG214" s="116"/>
      <c r="DH214" s="116"/>
      <c r="DI214" s="116"/>
      <c r="DJ214" s="116"/>
      <c r="DK214" s="116"/>
      <c r="DL214" s="116"/>
      <c r="DM214" s="116"/>
      <c r="DN214" s="116"/>
      <c r="DO214" s="116"/>
      <c r="DP214" s="116"/>
      <c r="DQ214" s="116"/>
      <c r="DR214" s="116"/>
      <c r="DS214" s="116"/>
      <c r="DT214" s="116"/>
      <c r="DU214" s="116"/>
      <c r="DV214" s="116"/>
      <c r="DW214" s="116"/>
      <c r="DX214" s="116"/>
      <c r="DY214" s="116"/>
      <c r="DZ214" s="116"/>
      <c r="EA214" s="116"/>
      <c r="EB214" s="116"/>
      <c r="EC214" s="116"/>
      <c r="ED214" s="116"/>
      <c r="EE214" s="116"/>
      <c r="EF214" s="116"/>
      <c r="EG214" s="116"/>
      <c r="EH214" s="116"/>
      <c r="EI214" s="116"/>
      <c r="EJ214" s="116"/>
      <c r="EK214" s="116"/>
      <c r="EL214" s="116"/>
      <c r="EM214" s="116"/>
      <c r="EN214" s="116"/>
      <c r="EO214" s="116"/>
      <c r="EP214" s="116"/>
      <c r="EQ214" s="116"/>
      <c r="ER214" s="116"/>
    </row>
    <row r="215" spans="2:148" s="232" customFormat="1">
      <c r="B215" s="233"/>
      <c r="E215" s="233"/>
      <c r="I215" s="233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  <c r="CJ215" s="116"/>
      <c r="CK215" s="116"/>
      <c r="CL215" s="116"/>
      <c r="CM215" s="116"/>
      <c r="CN215" s="116"/>
      <c r="CO215" s="116"/>
      <c r="CP215" s="116"/>
      <c r="CQ215" s="116"/>
      <c r="CR215" s="116"/>
      <c r="CS215" s="116"/>
      <c r="CT215" s="116"/>
      <c r="CU215" s="116"/>
      <c r="CV215" s="116"/>
      <c r="CW215" s="116"/>
      <c r="CX215" s="116"/>
      <c r="CY215" s="116"/>
      <c r="CZ215" s="116"/>
      <c r="DA215" s="116"/>
      <c r="DB215" s="116"/>
      <c r="DC215" s="116"/>
      <c r="DD215" s="116"/>
      <c r="DE215" s="116"/>
      <c r="DF215" s="116"/>
      <c r="DG215" s="116"/>
      <c r="DH215" s="116"/>
      <c r="DI215" s="116"/>
      <c r="DJ215" s="116"/>
      <c r="DK215" s="116"/>
      <c r="DL215" s="116"/>
      <c r="DM215" s="116"/>
      <c r="DN215" s="116"/>
      <c r="DO215" s="116"/>
      <c r="DP215" s="116"/>
      <c r="DQ215" s="116"/>
      <c r="DR215" s="116"/>
      <c r="DS215" s="116"/>
      <c r="DT215" s="116"/>
      <c r="DU215" s="116"/>
      <c r="DV215" s="116"/>
      <c r="DW215" s="116"/>
      <c r="DX215" s="116"/>
      <c r="DY215" s="116"/>
      <c r="DZ215" s="116"/>
      <c r="EA215" s="116"/>
      <c r="EB215" s="116"/>
      <c r="EC215" s="116"/>
      <c r="ED215" s="116"/>
      <c r="EE215" s="116"/>
      <c r="EF215" s="116"/>
      <c r="EG215" s="116"/>
      <c r="EH215" s="116"/>
      <c r="EI215" s="116"/>
      <c r="EJ215" s="116"/>
      <c r="EK215" s="116"/>
      <c r="EL215" s="116"/>
      <c r="EM215" s="116"/>
      <c r="EN215" s="116"/>
      <c r="EO215" s="116"/>
      <c r="EP215" s="116"/>
      <c r="EQ215" s="116"/>
      <c r="ER215" s="116"/>
    </row>
    <row r="216" spans="2:148" s="232" customFormat="1">
      <c r="B216" s="233"/>
      <c r="E216" s="233"/>
      <c r="I216" s="233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  <c r="CJ216" s="116"/>
      <c r="CK216" s="116"/>
      <c r="CL216" s="116"/>
      <c r="CM216" s="116"/>
      <c r="CN216" s="116"/>
      <c r="CO216" s="116"/>
      <c r="CP216" s="116"/>
      <c r="CQ216" s="116"/>
      <c r="CR216" s="116"/>
      <c r="CS216" s="116"/>
      <c r="CT216" s="116"/>
      <c r="CU216" s="116"/>
      <c r="CV216" s="116"/>
      <c r="CW216" s="116"/>
      <c r="CX216" s="116"/>
      <c r="CY216" s="116"/>
      <c r="CZ216" s="116"/>
      <c r="DA216" s="116"/>
      <c r="DB216" s="116"/>
      <c r="DC216" s="116"/>
      <c r="DD216" s="116"/>
      <c r="DE216" s="116"/>
      <c r="DF216" s="116"/>
      <c r="DG216" s="116"/>
      <c r="DH216" s="116"/>
      <c r="DI216" s="116"/>
      <c r="DJ216" s="116"/>
      <c r="DK216" s="116"/>
      <c r="DL216" s="116"/>
      <c r="DM216" s="116"/>
      <c r="DN216" s="116"/>
      <c r="DO216" s="116"/>
      <c r="DP216" s="116"/>
      <c r="DQ216" s="116"/>
      <c r="DR216" s="116"/>
      <c r="DS216" s="116"/>
      <c r="DT216" s="116"/>
      <c r="DU216" s="116"/>
      <c r="DV216" s="116"/>
      <c r="DW216" s="116"/>
      <c r="DX216" s="116"/>
      <c r="DY216" s="116"/>
      <c r="DZ216" s="116"/>
      <c r="EA216" s="116"/>
      <c r="EB216" s="116"/>
      <c r="EC216" s="116"/>
      <c r="ED216" s="116"/>
      <c r="EE216" s="116"/>
      <c r="EF216" s="116"/>
      <c r="EG216" s="116"/>
      <c r="EH216" s="116"/>
      <c r="EI216" s="116"/>
      <c r="EJ216" s="116"/>
      <c r="EK216" s="116"/>
      <c r="EL216" s="116"/>
      <c r="EM216" s="116"/>
      <c r="EN216" s="116"/>
      <c r="EO216" s="116"/>
      <c r="EP216" s="116"/>
      <c r="EQ216" s="116"/>
      <c r="ER216" s="116"/>
    </row>
    <row r="217" spans="2:148" s="232" customFormat="1">
      <c r="B217" s="233"/>
      <c r="E217" s="233"/>
      <c r="I217" s="233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  <c r="CJ217" s="116"/>
      <c r="CK217" s="116"/>
      <c r="CL217" s="116"/>
      <c r="CM217" s="116"/>
      <c r="CN217" s="116"/>
      <c r="CO217" s="116"/>
      <c r="CP217" s="116"/>
      <c r="CQ217" s="116"/>
      <c r="CR217" s="116"/>
      <c r="CS217" s="116"/>
      <c r="CT217" s="116"/>
      <c r="CU217" s="116"/>
      <c r="CV217" s="116"/>
      <c r="CW217" s="116"/>
      <c r="CX217" s="116"/>
      <c r="CY217" s="116"/>
      <c r="CZ217" s="116"/>
      <c r="DA217" s="116"/>
      <c r="DB217" s="116"/>
      <c r="DC217" s="116"/>
      <c r="DD217" s="116"/>
      <c r="DE217" s="116"/>
      <c r="DF217" s="116"/>
      <c r="DG217" s="116"/>
      <c r="DH217" s="116"/>
      <c r="DI217" s="116"/>
      <c r="DJ217" s="116"/>
      <c r="DK217" s="116"/>
      <c r="DL217" s="116"/>
      <c r="DM217" s="116"/>
      <c r="DN217" s="116"/>
      <c r="DO217" s="116"/>
      <c r="DP217" s="116"/>
      <c r="DQ217" s="116"/>
      <c r="DR217" s="116"/>
      <c r="DS217" s="116"/>
      <c r="DT217" s="116"/>
      <c r="DU217" s="116"/>
      <c r="DV217" s="116"/>
      <c r="DW217" s="116"/>
      <c r="DX217" s="116"/>
      <c r="DY217" s="116"/>
      <c r="DZ217" s="116"/>
      <c r="EA217" s="116"/>
      <c r="EB217" s="116"/>
      <c r="EC217" s="116"/>
      <c r="ED217" s="116"/>
      <c r="EE217" s="116"/>
      <c r="EF217" s="116"/>
      <c r="EG217" s="116"/>
      <c r="EH217" s="116"/>
      <c r="EI217" s="116"/>
      <c r="EJ217" s="116"/>
      <c r="EK217" s="116"/>
      <c r="EL217" s="116"/>
      <c r="EM217" s="116"/>
      <c r="EN217" s="116"/>
      <c r="EO217" s="116"/>
      <c r="EP217" s="116"/>
      <c r="EQ217" s="116"/>
      <c r="ER217" s="116"/>
    </row>
    <row r="218" spans="2:148" s="232" customFormat="1">
      <c r="B218" s="233"/>
      <c r="E218" s="233"/>
      <c r="I218" s="233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  <c r="CJ218" s="116"/>
      <c r="CK218" s="116"/>
      <c r="CL218" s="116"/>
      <c r="CM218" s="116"/>
      <c r="CN218" s="116"/>
      <c r="CO218" s="116"/>
      <c r="CP218" s="116"/>
      <c r="CQ218" s="116"/>
      <c r="CR218" s="116"/>
      <c r="CS218" s="116"/>
      <c r="CT218" s="116"/>
      <c r="CU218" s="116"/>
      <c r="CV218" s="116"/>
      <c r="CW218" s="116"/>
      <c r="CX218" s="116"/>
      <c r="CY218" s="116"/>
      <c r="CZ218" s="116"/>
      <c r="DA218" s="116"/>
      <c r="DB218" s="116"/>
      <c r="DC218" s="116"/>
      <c r="DD218" s="116"/>
      <c r="DE218" s="116"/>
      <c r="DF218" s="116"/>
      <c r="DG218" s="116"/>
      <c r="DH218" s="116"/>
      <c r="DI218" s="116"/>
      <c r="DJ218" s="116"/>
      <c r="DK218" s="116"/>
      <c r="DL218" s="116"/>
      <c r="DM218" s="116"/>
      <c r="DN218" s="116"/>
      <c r="DO218" s="116"/>
      <c r="DP218" s="116"/>
      <c r="DQ218" s="116"/>
      <c r="DR218" s="116"/>
      <c r="DS218" s="116"/>
      <c r="DT218" s="116"/>
      <c r="DU218" s="116"/>
      <c r="DV218" s="116"/>
      <c r="DW218" s="116"/>
      <c r="DX218" s="116"/>
      <c r="DY218" s="116"/>
      <c r="DZ218" s="116"/>
      <c r="EA218" s="116"/>
      <c r="EB218" s="116"/>
      <c r="EC218" s="116"/>
      <c r="ED218" s="116"/>
      <c r="EE218" s="116"/>
      <c r="EF218" s="116"/>
      <c r="EG218" s="116"/>
      <c r="EH218" s="116"/>
      <c r="EI218" s="116"/>
      <c r="EJ218" s="116"/>
      <c r="EK218" s="116"/>
      <c r="EL218" s="116"/>
      <c r="EM218" s="116"/>
      <c r="EN218" s="116"/>
      <c r="EO218" s="116"/>
      <c r="EP218" s="116"/>
      <c r="EQ218" s="116"/>
      <c r="ER218" s="116"/>
    </row>
    <row r="219" spans="2:148" s="232" customFormat="1">
      <c r="B219" s="233"/>
      <c r="E219" s="233"/>
      <c r="I219" s="233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  <c r="CJ219" s="116"/>
      <c r="CK219" s="116"/>
      <c r="CL219" s="116"/>
      <c r="CM219" s="116"/>
      <c r="CN219" s="116"/>
      <c r="CO219" s="116"/>
      <c r="CP219" s="116"/>
      <c r="CQ219" s="116"/>
      <c r="CR219" s="116"/>
      <c r="CS219" s="116"/>
      <c r="CT219" s="116"/>
      <c r="CU219" s="116"/>
      <c r="CV219" s="116"/>
      <c r="CW219" s="116"/>
      <c r="CX219" s="116"/>
      <c r="CY219" s="116"/>
      <c r="CZ219" s="116"/>
      <c r="DA219" s="116"/>
      <c r="DB219" s="116"/>
      <c r="DC219" s="116"/>
      <c r="DD219" s="116"/>
      <c r="DE219" s="116"/>
      <c r="DF219" s="116"/>
      <c r="DG219" s="116"/>
      <c r="DH219" s="116"/>
      <c r="DI219" s="116"/>
      <c r="DJ219" s="116"/>
      <c r="DK219" s="116"/>
      <c r="DL219" s="116"/>
      <c r="DM219" s="116"/>
      <c r="DN219" s="116"/>
      <c r="DO219" s="116"/>
      <c r="DP219" s="116"/>
      <c r="DQ219" s="116"/>
      <c r="DR219" s="116"/>
      <c r="DS219" s="116"/>
      <c r="DT219" s="116"/>
      <c r="DU219" s="116"/>
      <c r="DV219" s="116"/>
      <c r="DW219" s="116"/>
      <c r="DX219" s="116"/>
      <c r="DY219" s="116"/>
      <c r="DZ219" s="116"/>
      <c r="EA219" s="116"/>
      <c r="EB219" s="116"/>
      <c r="EC219" s="116"/>
      <c r="ED219" s="116"/>
      <c r="EE219" s="116"/>
      <c r="EF219" s="116"/>
      <c r="EG219" s="116"/>
      <c r="EH219" s="116"/>
      <c r="EI219" s="116"/>
      <c r="EJ219" s="116"/>
      <c r="EK219" s="116"/>
      <c r="EL219" s="116"/>
      <c r="EM219" s="116"/>
      <c r="EN219" s="116"/>
      <c r="EO219" s="116"/>
      <c r="EP219" s="116"/>
      <c r="EQ219" s="116"/>
      <c r="ER219" s="116"/>
    </row>
    <row r="220" spans="2:148" s="232" customFormat="1">
      <c r="B220" s="233"/>
      <c r="E220" s="233"/>
      <c r="I220" s="233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  <c r="CJ220" s="116"/>
      <c r="CK220" s="116"/>
      <c r="CL220" s="116"/>
      <c r="CM220" s="116"/>
      <c r="CN220" s="116"/>
      <c r="CO220" s="116"/>
      <c r="CP220" s="116"/>
      <c r="CQ220" s="116"/>
      <c r="CR220" s="116"/>
      <c r="CS220" s="116"/>
      <c r="CT220" s="116"/>
      <c r="CU220" s="116"/>
      <c r="CV220" s="116"/>
      <c r="CW220" s="116"/>
      <c r="CX220" s="116"/>
      <c r="CY220" s="116"/>
      <c r="CZ220" s="116"/>
      <c r="DA220" s="116"/>
      <c r="DB220" s="116"/>
      <c r="DC220" s="116"/>
      <c r="DD220" s="116"/>
      <c r="DE220" s="116"/>
      <c r="DF220" s="116"/>
      <c r="DG220" s="116"/>
      <c r="DH220" s="116"/>
      <c r="DI220" s="116"/>
      <c r="DJ220" s="116"/>
      <c r="DK220" s="116"/>
      <c r="DL220" s="116"/>
      <c r="DM220" s="116"/>
      <c r="DN220" s="116"/>
      <c r="DO220" s="116"/>
      <c r="DP220" s="116"/>
      <c r="DQ220" s="116"/>
      <c r="DR220" s="116"/>
      <c r="DS220" s="116"/>
      <c r="DT220" s="116"/>
      <c r="DU220" s="116"/>
      <c r="DV220" s="116"/>
      <c r="DW220" s="116"/>
      <c r="DX220" s="116"/>
      <c r="DY220" s="116"/>
      <c r="DZ220" s="116"/>
      <c r="EA220" s="116"/>
      <c r="EB220" s="116"/>
      <c r="EC220" s="116"/>
      <c r="ED220" s="116"/>
      <c r="EE220" s="116"/>
      <c r="EF220" s="116"/>
      <c r="EG220" s="116"/>
      <c r="EH220" s="116"/>
      <c r="EI220" s="116"/>
      <c r="EJ220" s="116"/>
      <c r="EK220" s="116"/>
      <c r="EL220" s="116"/>
      <c r="EM220" s="116"/>
      <c r="EN220" s="116"/>
      <c r="EO220" s="116"/>
      <c r="EP220" s="116"/>
      <c r="EQ220" s="116"/>
      <c r="ER220" s="116"/>
    </row>
    <row r="221" spans="2:148" s="232" customFormat="1">
      <c r="B221" s="233"/>
      <c r="E221" s="233"/>
      <c r="I221" s="233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  <c r="CJ221" s="116"/>
      <c r="CK221" s="116"/>
      <c r="CL221" s="116"/>
      <c r="CM221" s="116"/>
      <c r="CN221" s="116"/>
      <c r="CO221" s="116"/>
      <c r="CP221" s="116"/>
      <c r="CQ221" s="116"/>
      <c r="CR221" s="116"/>
      <c r="CS221" s="116"/>
      <c r="CT221" s="116"/>
      <c r="CU221" s="116"/>
      <c r="CV221" s="116"/>
      <c r="CW221" s="116"/>
      <c r="CX221" s="116"/>
      <c r="CY221" s="116"/>
      <c r="CZ221" s="116"/>
      <c r="DA221" s="116"/>
      <c r="DB221" s="116"/>
      <c r="DC221" s="116"/>
      <c r="DD221" s="116"/>
      <c r="DE221" s="116"/>
      <c r="DF221" s="116"/>
      <c r="DG221" s="116"/>
      <c r="DH221" s="116"/>
      <c r="DI221" s="116"/>
      <c r="DJ221" s="116"/>
      <c r="DK221" s="116"/>
      <c r="DL221" s="116"/>
      <c r="DM221" s="116"/>
      <c r="DN221" s="116"/>
      <c r="DO221" s="116"/>
      <c r="DP221" s="116"/>
      <c r="DQ221" s="116"/>
      <c r="DR221" s="116"/>
      <c r="DS221" s="116"/>
      <c r="DT221" s="116"/>
      <c r="DU221" s="116"/>
      <c r="DV221" s="116"/>
      <c r="DW221" s="116"/>
      <c r="DX221" s="116"/>
      <c r="DY221" s="116"/>
      <c r="DZ221" s="116"/>
      <c r="EA221" s="116"/>
      <c r="EB221" s="116"/>
      <c r="EC221" s="116"/>
      <c r="ED221" s="116"/>
      <c r="EE221" s="116"/>
      <c r="EF221" s="116"/>
      <c r="EG221" s="116"/>
      <c r="EH221" s="116"/>
      <c r="EI221" s="116"/>
      <c r="EJ221" s="116"/>
      <c r="EK221" s="116"/>
      <c r="EL221" s="116"/>
      <c r="EM221" s="116"/>
      <c r="EN221" s="116"/>
      <c r="EO221" s="116"/>
      <c r="EP221" s="116"/>
      <c r="EQ221" s="116"/>
      <c r="ER221" s="116"/>
    </row>
    <row r="222" spans="2:148" s="232" customFormat="1">
      <c r="B222" s="233"/>
      <c r="E222" s="233"/>
      <c r="I222" s="233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  <c r="CJ222" s="116"/>
      <c r="CK222" s="116"/>
      <c r="CL222" s="116"/>
      <c r="CM222" s="116"/>
      <c r="CN222" s="116"/>
      <c r="CO222" s="116"/>
      <c r="CP222" s="116"/>
      <c r="CQ222" s="116"/>
      <c r="CR222" s="116"/>
      <c r="CS222" s="116"/>
      <c r="CT222" s="116"/>
      <c r="CU222" s="116"/>
      <c r="CV222" s="116"/>
      <c r="CW222" s="116"/>
      <c r="CX222" s="116"/>
      <c r="CY222" s="116"/>
      <c r="CZ222" s="116"/>
      <c r="DA222" s="116"/>
      <c r="DB222" s="116"/>
      <c r="DC222" s="116"/>
      <c r="DD222" s="116"/>
      <c r="DE222" s="116"/>
      <c r="DF222" s="116"/>
      <c r="DG222" s="116"/>
      <c r="DH222" s="116"/>
      <c r="DI222" s="116"/>
      <c r="DJ222" s="116"/>
      <c r="DK222" s="116"/>
      <c r="DL222" s="116"/>
      <c r="DM222" s="116"/>
      <c r="DN222" s="116"/>
      <c r="DO222" s="116"/>
      <c r="DP222" s="116"/>
      <c r="DQ222" s="116"/>
      <c r="DR222" s="116"/>
      <c r="DS222" s="116"/>
      <c r="DT222" s="116"/>
      <c r="DU222" s="116"/>
      <c r="DV222" s="116"/>
      <c r="DW222" s="116"/>
      <c r="DX222" s="116"/>
      <c r="DY222" s="116"/>
      <c r="DZ222" s="116"/>
      <c r="EA222" s="116"/>
      <c r="EB222" s="116"/>
      <c r="EC222" s="116"/>
      <c r="ED222" s="116"/>
      <c r="EE222" s="116"/>
      <c r="EF222" s="116"/>
      <c r="EG222" s="116"/>
      <c r="EH222" s="116"/>
      <c r="EI222" s="116"/>
      <c r="EJ222" s="116"/>
      <c r="EK222" s="116"/>
      <c r="EL222" s="116"/>
      <c r="EM222" s="116"/>
      <c r="EN222" s="116"/>
      <c r="EO222" s="116"/>
      <c r="EP222" s="116"/>
      <c r="EQ222" s="116"/>
      <c r="ER222" s="116"/>
    </row>
    <row r="223" spans="2:148" s="232" customFormat="1">
      <c r="B223" s="233"/>
      <c r="E223" s="233"/>
      <c r="I223" s="233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  <c r="CJ223" s="116"/>
      <c r="CK223" s="116"/>
      <c r="CL223" s="116"/>
      <c r="CM223" s="116"/>
      <c r="CN223" s="116"/>
      <c r="CO223" s="116"/>
      <c r="CP223" s="116"/>
      <c r="CQ223" s="116"/>
      <c r="CR223" s="116"/>
      <c r="CS223" s="116"/>
      <c r="CT223" s="116"/>
      <c r="CU223" s="116"/>
      <c r="CV223" s="116"/>
      <c r="CW223" s="116"/>
      <c r="CX223" s="116"/>
      <c r="CY223" s="116"/>
      <c r="CZ223" s="116"/>
      <c r="DA223" s="116"/>
      <c r="DB223" s="116"/>
      <c r="DC223" s="116"/>
      <c r="DD223" s="116"/>
      <c r="DE223" s="116"/>
      <c r="DF223" s="116"/>
      <c r="DG223" s="116"/>
      <c r="DH223" s="116"/>
      <c r="DI223" s="116"/>
      <c r="DJ223" s="116"/>
      <c r="DK223" s="116"/>
      <c r="DL223" s="116"/>
      <c r="DM223" s="116"/>
      <c r="DN223" s="116"/>
      <c r="DO223" s="116"/>
      <c r="DP223" s="116"/>
      <c r="DQ223" s="116"/>
      <c r="DR223" s="116"/>
      <c r="DS223" s="116"/>
      <c r="DT223" s="116"/>
      <c r="DU223" s="116"/>
      <c r="DV223" s="116"/>
      <c r="DW223" s="116"/>
      <c r="DX223" s="116"/>
      <c r="DY223" s="116"/>
      <c r="DZ223" s="116"/>
      <c r="EA223" s="116"/>
      <c r="EB223" s="116"/>
      <c r="EC223" s="116"/>
      <c r="ED223" s="116"/>
      <c r="EE223" s="116"/>
      <c r="EF223" s="116"/>
      <c r="EG223" s="116"/>
      <c r="EH223" s="116"/>
      <c r="EI223" s="116"/>
      <c r="EJ223" s="116"/>
      <c r="EK223" s="116"/>
      <c r="EL223" s="116"/>
      <c r="EM223" s="116"/>
      <c r="EN223" s="116"/>
      <c r="EO223" s="116"/>
      <c r="EP223" s="116"/>
      <c r="EQ223" s="116"/>
      <c r="ER223" s="116"/>
    </row>
    <row r="224" spans="2:148" s="232" customFormat="1">
      <c r="B224" s="233"/>
      <c r="E224" s="233"/>
      <c r="I224" s="233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  <c r="CJ224" s="116"/>
      <c r="CK224" s="116"/>
      <c r="CL224" s="116"/>
      <c r="CM224" s="116"/>
      <c r="CN224" s="116"/>
      <c r="CO224" s="116"/>
      <c r="CP224" s="116"/>
      <c r="CQ224" s="116"/>
      <c r="CR224" s="116"/>
      <c r="CS224" s="116"/>
      <c r="CT224" s="116"/>
      <c r="CU224" s="116"/>
      <c r="CV224" s="116"/>
      <c r="CW224" s="116"/>
      <c r="CX224" s="116"/>
      <c r="CY224" s="116"/>
      <c r="CZ224" s="116"/>
      <c r="DA224" s="116"/>
      <c r="DB224" s="116"/>
      <c r="DC224" s="116"/>
      <c r="DD224" s="116"/>
      <c r="DE224" s="116"/>
      <c r="DF224" s="116"/>
      <c r="DG224" s="116"/>
      <c r="DH224" s="116"/>
      <c r="DI224" s="116"/>
      <c r="DJ224" s="116"/>
      <c r="DK224" s="116"/>
      <c r="DL224" s="116"/>
      <c r="DM224" s="116"/>
      <c r="DN224" s="116"/>
      <c r="DO224" s="116"/>
      <c r="DP224" s="116"/>
      <c r="DQ224" s="116"/>
      <c r="DR224" s="116"/>
      <c r="DS224" s="116"/>
      <c r="DT224" s="116"/>
      <c r="DU224" s="116"/>
      <c r="DV224" s="116"/>
      <c r="DW224" s="116"/>
      <c r="DX224" s="116"/>
      <c r="DY224" s="116"/>
      <c r="DZ224" s="116"/>
      <c r="EA224" s="116"/>
      <c r="EB224" s="116"/>
      <c r="EC224" s="116"/>
      <c r="ED224" s="116"/>
      <c r="EE224" s="116"/>
      <c r="EF224" s="116"/>
      <c r="EG224" s="116"/>
      <c r="EH224" s="116"/>
      <c r="EI224" s="116"/>
      <c r="EJ224" s="116"/>
      <c r="EK224" s="116"/>
      <c r="EL224" s="116"/>
      <c r="EM224" s="116"/>
      <c r="EN224" s="116"/>
      <c r="EO224" s="116"/>
      <c r="EP224" s="116"/>
      <c r="EQ224" s="116"/>
      <c r="ER224" s="116"/>
    </row>
    <row r="225" spans="2:148" s="232" customFormat="1">
      <c r="B225" s="233"/>
      <c r="E225" s="233"/>
      <c r="I225" s="233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  <c r="CJ225" s="116"/>
      <c r="CK225" s="116"/>
      <c r="CL225" s="116"/>
      <c r="CM225" s="116"/>
      <c r="CN225" s="116"/>
      <c r="CO225" s="116"/>
      <c r="CP225" s="116"/>
      <c r="CQ225" s="116"/>
      <c r="CR225" s="116"/>
      <c r="CS225" s="116"/>
      <c r="CT225" s="116"/>
      <c r="CU225" s="116"/>
      <c r="CV225" s="116"/>
      <c r="CW225" s="116"/>
      <c r="CX225" s="116"/>
      <c r="CY225" s="116"/>
      <c r="CZ225" s="116"/>
      <c r="DA225" s="116"/>
      <c r="DB225" s="116"/>
      <c r="DC225" s="116"/>
      <c r="DD225" s="116"/>
      <c r="DE225" s="116"/>
      <c r="DF225" s="116"/>
      <c r="DG225" s="116"/>
      <c r="DH225" s="116"/>
      <c r="DI225" s="116"/>
      <c r="DJ225" s="116"/>
      <c r="DK225" s="116"/>
      <c r="DL225" s="116"/>
      <c r="DM225" s="116"/>
      <c r="DN225" s="116"/>
      <c r="DO225" s="116"/>
      <c r="DP225" s="116"/>
      <c r="DQ225" s="116"/>
      <c r="DR225" s="116"/>
      <c r="DS225" s="116"/>
      <c r="DT225" s="116"/>
      <c r="DU225" s="116"/>
      <c r="DV225" s="116"/>
      <c r="DW225" s="116"/>
      <c r="DX225" s="116"/>
      <c r="DY225" s="116"/>
      <c r="DZ225" s="116"/>
      <c r="EA225" s="116"/>
      <c r="EB225" s="116"/>
      <c r="EC225" s="116"/>
      <c r="ED225" s="116"/>
      <c r="EE225" s="116"/>
      <c r="EF225" s="116"/>
      <c r="EG225" s="116"/>
      <c r="EH225" s="116"/>
      <c r="EI225" s="116"/>
      <c r="EJ225" s="116"/>
      <c r="EK225" s="116"/>
      <c r="EL225" s="116"/>
      <c r="EM225" s="116"/>
      <c r="EN225" s="116"/>
      <c r="EO225" s="116"/>
      <c r="EP225" s="116"/>
      <c r="EQ225" s="116"/>
      <c r="ER225" s="116"/>
    </row>
    <row r="226" spans="2:148" s="232" customFormat="1">
      <c r="B226" s="233"/>
      <c r="E226" s="233"/>
      <c r="I226" s="233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  <c r="CJ226" s="116"/>
      <c r="CK226" s="116"/>
      <c r="CL226" s="116"/>
      <c r="CM226" s="116"/>
      <c r="CN226" s="116"/>
      <c r="CO226" s="116"/>
      <c r="CP226" s="116"/>
      <c r="CQ226" s="116"/>
      <c r="CR226" s="116"/>
      <c r="CS226" s="116"/>
      <c r="CT226" s="116"/>
      <c r="CU226" s="116"/>
      <c r="CV226" s="116"/>
      <c r="CW226" s="116"/>
      <c r="CX226" s="116"/>
      <c r="CY226" s="116"/>
      <c r="CZ226" s="116"/>
      <c r="DA226" s="116"/>
      <c r="DB226" s="116"/>
      <c r="DC226" s="116"/>
      <c r="DD226" s="116"/>
      <c r="DE226" s="116"/>
      <c r="DF226" s="116"/>
      <c r="DG226" s="116"/>
      <c r="DH226" s="116"/>
      <c r="DI226" s="116"/>
      <c r="DJ226" s="116"/>
      <c r="DK226" s="116"/>
      <c r="DL226" s="116"/>
      <c r="DM226" s="116"/>
      <c r="DN226" s="116"/>
      <c r="DO226" s="116"/>
      <c r="DP226" s="116"/>
      <c r="DQ226" s="116"/>
      <c r="DR226" s="116"/>
      <c r="DS226" s="116"/>
      <c r="DT226" s="116"/>
      <c r="DU226" s="116"/>
      <c r="DV226" s="116"/>
      <c r="DW226" s="116"/>
      <c r="DX226" s="116"/>
      <c r="DY226" s="116"/>
      <c r="DZ226" s="116"/>
      <c r="EA226" s="116"/>
      <c r="EB226" s="116"/>
      <c r="EC226" s="116"/>
      <c r="ED226" s="116"/>
      <c r="EE226" s="116"/>
      <c r="EF226" s="116"/>
      <c r="EG226" s="116"/>
      <c r="EH226" s="116"/>
      <c r="EI226" s="116"/>
      <c r="EJ226" s="116"/>
      <c r="EK226" s="116"/>
      <c r="EL226" s="116"/>
      <c r="EM226" s="116"/>
      <c r="EN226" s="116"/>
      <c r="EO226" s="116"/>
      <c r="EP226" s="116"/>
      <c r="EQ226" s="116"/>
      <c r="ER226" s="116"/>
    </row>
    <row r="227" spans="2:148" s="232" customFormat="1">
      <c r="B227" s="233"/>
      <c r="E227" s="233"/>
      <c r="I227" s="233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  <c r="CJ227" s="116"/>
      <c r="CK227" s="116"/>
      <c r="CL227" s="116"/>
      <c r="CM227" s="116"/>
      <c r="CN227" s="116"/>
      <c r="CO227" s="116"/>
      <c r="CP227" s="116"/>
      <c r="CQ227" s="116"/>
      <c r="CR227" s="116"/>
      <c r="CS227" s="116"/>
      <c r="CT227" s="116"/>
      <c r="CU227" s="116"/>
      <c r="CV227" s="116"/>
      <c r="CW227" s="116"/>
      <c r="CX227" s="116"/>
      <c r="CY227" s="116"/>
      <c r="CZ227" s="116"/>
      <c r="DA227" s="116"/>
      <c r="DB227" s="116"/>
      <c r="DC227" s="116"/>
      <c r="DD227" s="116"/>
      <c r="DE227" s="116"/>
      <c r="DF227" s="116"/>
      <c r="DG227" s="116"/>
      <c r="DH227" s="116"/>
      <c r="DI227" s="116"/>
      <c r="DJ227" s="116"/>
      <c r="DK227" s="116"/>
      <c r="DL227" s="116"/>
      <c r="DM227" s="116"/>
      <c r="DN227" s="116"/>
      <c r="DO227" s="116"/>
      <c r="DP227" s="116"/>
      <c r="DQ227" s="116"/>
      <c r="DR227" s="116"/>
      <c r="DS227" s="116"/>
      <c r="DT227" s="116"/>
      <c r="DU227" s="116"/>
      <c r="DV227" s="116"/>
      <c r="DW227" s="116"/>
      <c r="DX227" s="116"/>
      <c r="DY227" s="116"/>
      <c r="DZ227" s="116"/>
      <c r="EA227" s="116"/>
      <c r="EB227" s="116"/>
      <c r="EC227" s="116"/>
      <c r="ED227" s="116"/>
      <c r="EE227" s="116"/>
      <c r="EF227" s="116"/>
      <c r="EG227" s="116"/>
      <c r="EH227" s="116"/>
      <c r="EI227" s="116"/>
      <c r="EJ227" s="116"/>
      <c r="EK227" s="116"/>
      <c r="EL227" s="116"/>
      <c r="EM227" s="116"/>
      <c r="EN227" s="116"/>
      <c r="EO227" s="116"/>
      <c r="EP227" s="116"/>
      <c r="EQ227" s="116"/>
      <c r="ER227" s="116"/>
    </row>
    <row r="228" spans="2:148" s="232" customFormat="1">
      <c r="B228" s="233"/>
      <c r="E228" s="233"/>
      <c r="I228" s="233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  <c r="CJ228" s="116"/>
      <c r="CK228" s="116"/>
      <c r="CL228" s="116"/>
      <c r="CM228" s="116"/>
      <c r="CN228" s="116"/>
      <c r="CO228" s="116"/>
      <c r="CP228" s="116"/>
      <c r="CQ228" s="116"/>
      <c r="CR228" s="116"/>
      <c r="CS228" s="116"/>
      <c r="CT228" s="116"/>
      <c r="CU228" s="116"/>
      <c r="CV228" s="116"/>
      <c r="CW228" s="116"/>
      <c r="CX228" s="116"/>
      <c r="CY228" s="116"/>
      <c r="CZ228" s="116"/>
      <c r="DA228" s="116"/>
      <c r="DB228" s="116"/>
      <c r="DC228" s="116"/>
      <c r="DD228" s="116"/>
      <c r="DE228" s="116"/>
      <c r="DF228" s="116"/>
      <c r="DG228" s="116"/>
      <c r="DH228" s="116"/>
      <c r="DI228" s="116"/>
      <c r="DJ228" s="116"/>
      <c r="DK228" s="116"/>
      <c r="DL228" s="116"/>
      <c r="DM228" s="116"/>
      <c r="DN228" s="116"/>
      <c r="DO228" s="116"/>
      <c r="DP228" s="116"/>
      <c r="DQ228" s="116"/>
      <c r="DR228" s="116"/>
      <c r="DS228" s="116"/>
      <c r="DT228" s="116"/>
      <c r="DU228" s="116"/>
      <c r="DV228" s="116"/>
      <c r="DW228" s="116"/>
      <c r="DX228" s="116"/>
      <c r="DY228" s="116"/>
      <c r="DZ228" s="116"/>
      <c r="EA228" s="116"/>
      <c r="EB228" s="116"/>
      <c r="EC228" s="116"/>
      <c r="ED228" s="116"/>
      <c r="EE228" s="116"/>
      <c r="EF228" s="116"/>
      <c r="EG228" s="116"/>
      <c r="EH228" s="116"/>
      <c r="EI228" s="116"/>
      <c r="EJ228" s="116"/>
      <c r="EK228" s="116"/>
      <c r="EL228" s="116"/>
      <c r="EM228" s="116"/>
      <c r="EN228" s="116"/>
      <c r="EO228" s="116"/>
      <c r="EP228" s="116"/>
      <c r="EQ228" s="116"/>
      <c r="ER228" s="116"/>
    </row>
    <row r="229" spans="2:148" s="232" customFormat="1">
      <c r="B229" s="233"/>
      <c r="E229" s="233"/>
      <c r="I229" s="233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  <c r="CJ229" s="116"/>
      <c r="CK229" s="116"/>
      <c r="CL229" s="116"/>
      <c r="CM229" s="116"/>
      <c r="CN229" s="116"/>
      <c r="CO229" s="116"/>
      <c r="CP229" s="116"/>
      <c r="CQ229" s="116"/>
      <c r="CR229" s="116"/>
      <c r="CS229" s="116"/>
      <c r="CT229" s="116"/>
      <c r="CU229" s="116"/>
      <c r="CV229" s="116"/>
      <c r="CW229" s="116"/>
      <c r="CX229" s="116"/>
      <c r="CY229" s="116"/>
      <c r="CZ229" s="116"/>
      <c r="DA229" s="116"/>
      <c r="DB229" s="116"/>
      <c r="DC229" s="116"/>
      <c r="DD229" s="116"/>
      <c r="DE229" s="116"/>
      <c r="DF229" s="116"/>
      <c r="DG229" s="116"/>
      <c r="DH229" s="116"/>
      <c r="DI229" s="116"/>
      <c r="DJ229" s="116"/>
      <c r="DK229" s="116"/>
      <c r="DL229" s="116"/>
      <c r="DM229" s="116"/>
      <c r="DN229" s="116"/>
      <c r="DO229" s="116"/>
      <c r="DP229" s="116"/>
      <c r="DQ229" s="116"/>
      <c r="DR229" s="116"/>
      <c r="DS229" s="116"/>
      <c r="DT229" s="116"/>
      <c r="DU229" s="116"/>
      <c r="DV229" s="116"/>
      <c r="DW229" s="116"/>
      <c r="DX229" s="116"/>
      <c r="DY229" s="116"/>
      <c r="DZ229" s="116"/>
      <c r="EA229" s="116"/>
      <c r="EB229" s="116"/>
      <c r="EC229" s="116"/>
      <c r="ED229" s="116"/>
      <c r="EE229" s="116"/>
      <c r="EF229" s="116"/>
      <c r="EG229" s="116"/>
      <c r="EH229" s="116"/>
      <c r="EI229" s="116"/>
      <c r="EJ229" s="116"/>
      <c r="EK229" s="116"/>
      <c r="EL229" s="116"/>
      <c r="EM229" s="116"/>
      <c r="EN229" s="116"/>
      <c r="EO229" s="116"/>
      <c r="EP229" s="116"/>
      <c r="EQ229" s="116"/>
      <c r="ER229" s="116"/>
    </row>
    <row r="230" spans="2:148" s="232" customFormat="1">
      <c r="B230" s="233"/>
      <c r="E230" s="233"/>
      <c r="I230" s="233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  <c r="CJ230" s="116"/>
      <c r="CK230" s="116"/>
      <c r="CL230" s="116"/>
      <c r="CM230" s="116"/>
      <c r="CN230" s="116"/>
      <c r="CO230" s="116"/>
      <c r="CP230" s="116"/>
      <c r="CQ230" s="116"/>
      <c r="CR230" s="116"/>
      <c r="CS230" s="116"/>
      <c r="CT230" s="116"/>
      <c r="CU230" s="116"/>
      <c r="CV230" s="116"/>
      <c r="CW230" s="116"/>
      <c r="CX230" s="116"/>
      <c r="CY230" s="116"/>
      <c r="CZ230" s="116"/>
      <c r="DA230" s="116"/>
      <c r="DB230" s="116"/>
      <c r="DC230" s="116"/>
      <c r="DD230" s="116"/>
      <c r="DE230" s="116"/>
      <c r="DF230" s="116"/>
      <c r="DG230" s="116"/>
      <c r="DH230" s="116"/>
      <c r="DI230" s="116"/>
      <c r="DJ230" s="116"/>
      <c r="DK230" s="116"/>
      <c r="DL230" s="116"/>
      <c r="DM230" s="116"/>
      <c r="DN230" s="116"/>
      <c r="DO230" s="116"/>
      <c r="DP230" s="116"/>
      <c r="DQ230" s="116"/>
      <c r="DR230" s="116"/>
      <c r="DS230" s="116"/>
      <c r="DT230" s="116"/>
      <c r="DU230" s="116"/>
      <c r="DV230" s="116"/>
      <c r="DW230" s="116"/>
      <c r="DX230" s="116"/>
      <c r="DY230" s="116"/>
      <c r="DZ230" s="116"/>
      <c r="EA230" s="116"/>
      <c r="EB230" s="116"/>
      <c r="EC230" s="116"/>
      <c r="ED230" s="116"/>
      <c r="EE230" s="116"/>
      <c r="EF230" s="116"/>
      <c r="EG230" s="116"/>
      <c r="EH230" s="116"/>
      <c r="EI230" s="116"/>
      <c r="EJ230" s="116"/>
      <c r="EK230" s="116"/>
      <c r="EL230" s="116"/>
      <c r="EM230" s="116"/>
      <c r="EN230" s="116"/>
      <c r="EO230" s="116"/>
      <c r="EP230" s="116"/>
      <c r="EQ230" s="116"/>
      <c r="ER230" s="116"/>
    </row>
    <row r="231" spans="2:148" s="232" customFormat="1">
      <c r="B231" s="233"/>
      <c r="E231" s="233"/>
      <c r="I231" s="233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  <c r="CJ231" s="116"/>
      <c r="CK231" s="116"/>
      <c r="CL231" s="116"/>
      <c r="CM231" s="116"/>
      <c r="CN231" s="116"/>
      <c r="CO231" s="116"/>
      <c r="CP231" s="116"/>
      <c r="CQ231" s="116"/>
      <c r="CR231" s="116"/>
      <c r="CS231" s="116"/>
      <c r="CT231" s="116"/>
      <c r="CU231" s="116"/>
      <c r="CV231" s="116"/>
      <c r="CW231" s="116"/>
      <c r="CX231" s="116"/>
      <c r="CY231" s="116"/>
      <c r="CZ231" s="116"/>
      <c r="DA231" s="116"/>
      <c r="DB231" s="116"/>
      <c r="DC231" s="116"/>
      <c r="DD231" s="116"/>
      <c r="DE231" s="116"/>
      <c r="DF231" s="116"/>
      <c r="DG231" s="116"/>
      <c r="DH231" s="116"/>
      <c r="DI231" s="116"/>
      <c r="DJ231" s="116"/>
      <c r="DK231" s="116"/>
      <c r="DL231" s="116"/>
      <c r="DM231" s="116"/>
      <c r="DN231" s="116"/>
      <c r="DO231" s="116"/>
      <c r="DP231" s="116"/>
      <c r="DQ231" s="116"/>
      <c r="DR231" s="116"/>
      <c r="DS231" s="116"/>
      <c r="DT231" s="116"/>
      <c r="DU231" s="116"/>
      <c r="DV231" s="116"/>
      <c r="DW231" s="116"/>
      <c r="DX231" s="116"/>
      <c r="DY231" s="116"/>
      <c r="DZ231" s="116"/>
      <c r="EA231" s="116"/>
      <c r="EB231" s="116"/>
      <c r="EC231" s="116"/>
      <c r="ED231" s="116"/>
      <c r="EE231" s="116"/>
      <c r="EF231" s="116"/>
      <c r="EG231" s="116"/>
      <c r="EH231" s="116"/>
      <c r="EI231" s="116"/>
      <c r="EJ231" s="116"/>
      <c r="EK231" s="116"/>
      <c r="EL231" s="116"/>
      <c r="EM231" s="116"/>
      <c r="EN231" s="116"/>
      <c r="EO231" s="116"/>
      <c r="EP231" s="116"/>
      <c r="EQ231" s="116"/>
      <c r="ER231" s="116"/>
    </row>
    <row r="232" spans="2:148" s="232" customFormat="1">
      <c r="B232" s="233"/>
      <c r="E232" s="233"/>
      <c r="I232" s="233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  <c r="CJ232" s="116"/>
      <c r="CK232" s="116"/>
      <c r="CL232" s="116"/>
      <c r="CM232" s="116"/>
      <c r="CN232" s="116"/>
      <c r="CO232" s="116"/>
      <c r="CP232" s="116"/>
      <c r="CQ232" s="116"/>
      <c r="CR232" s="116"/>
      <c r="CS232" s="116"/>
      <c r="CT232" s="116"/>
      <c r="CU232" s="116"/>
      <c r="CV232" s="116"/>
      <c r="CW232" s="116"/>
      <c r="CX232" s="116"/>
      <c r="CY232" s="116"/>
      <c r="CZ232" s="116"/>
      <c r="DA232" s="116"/>
      <c r="DB232" s="116"/>
      <c r="DC232" s="116"/>
      <c r="DD232" s="116"/>
      <c r="DE232" s="116"/>
      <c r="DF232" s="116"/>
      <c r="DG232" s="116"/>
      <c r="DH232" s="116"/>
      <c r="DI232" s="116"/>
      <c r="DJ232" s="116"/>
      <c r="DK232" s="116"/>
      <c r="DL232" s="116"/>
      <c r="DM232" s="116"/>
      <c r="DN232" s="116"/>
      <c r="DO232" s="116"/>
      <c r="DP232" s="116"/>
      <c r="DQ232" s="116"/>
      <c r="DR232" s="116"/>
      <c r="DS232" s="116"/>
      <c r="DT232" s="116"/>
      <c r="DU232" s="116"/>
      <c r="DV232" s="116"/>
      <c r="DW232" s="116"/>
      <c r="DX232" s="116"/>
      <c r="DY232" s="116"/>
      <c r="DZ232" s="116"/>
      <c r="EA232" s="116"/>
      <c r="EB232" s="116"/>
      <c r="EC232" s="116"/>
      <c r="ED232" s="116"/>
      <c r="EE232" s="116"/>
      <c r="EF232" s="116"/>
      <c r="EG232" s="116"/>
      <c r="EH232" s="116"/>
      <c r="EI232" s="116"/>
      <c r="EJ232" s="116"/>
      <c r="EK232" s="116"/>
      <c r="EL232" s="116"/>
      <c r="EM232" s="116"/>
      <c r="EN232" s="116"/>
      <c r="EO232" s="116"/>
      <c r="EP232" s="116"/>
      <c r="EQ232" s="116"/>
      <c r="ER232" s="116"/>
    </row>
    <row r="233" spans="2:148" s="232" customFormat="1">
      <c r="B233" s="233"/>
      <c r="E233" s="233"/>
      <c r="I233" s="233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  <c r="CJ233" s="116"/>
      <c r="CK233" s="116"/>
      <c r="CL233" s="116"/>
      <c r="CM233" s="116"/>
      <c r="CN233" s="116"/>
      <c r="CO233" s="116"/>
      <c r="CP233" s="116"/>
      <c r="CQ233" s="116"/>
      <c r="CR233" s="116"/>
      <c r="CS233" s="116"/>
      <c r="CT233" s="116"/>
      <c r="CU233" s="116"/>
      <c r="CV233" s="116"/>
      <c r="CW233" s="116"/>
      <c r="CX233" s="116"/>
      <c r="CY233" s="116"/>
      <c r="CZ233" s="116"/>
      <c r="DA233" s="116"/>
      <c r="DB233" s="116"/>
      <c r="DC233" s="116"/>
      <c r="DD233" s="116"/>
      <c r="DE233" s="116"/>
      <c r="DF233" s="116"/>
      <c r="DG233" s="116"/>
      <c r="DH233" s="116"/>
      <c r="DI233" s="116"/>
      <c r="DJ233" s="116"/>
      <c r="DK233" s="116"/>
      <c r="DL233" s="116"/>
      <c r="DM233" s="116"/>
      <c r="DN233" s="116"/>
      <c r="DO233" s="116"/>
      <c r="DP233" s="116"/>
      <c r="DQ233" s="116"/>
      <c r="DR233" s="116"/>
      <c r="DS233" s="116"/>
      <c r="DT233" s="116"/>
      <c r="DU233" s="116"/>
      <c r="DV233" s="116"/>
      <c r="DW233" s="116"/>
      <c r="DX233" s="116"/>
      <c r="DY233" s="116"/>
      <c r="DZ233" s="116"/>
      <c r="EA233" s="116"/>
      <c r="EB233" s="116"/>
      <c r="EC233" s="116"/>
      <c r="ED233" s="116"/>
      <c r="EE233" s="116"/>
      <c r="EF233" s="116"/>
      <c r="EG233" s="116"/>
      <c r="EH233" s="116"/>
      <c r="EI233" s="116"/>
      <c r="EJ233" s="116"/>
      <c r="EK233" s="116"/>
      <c r="EL233" s="116"/>
      <c r="EM233" s="116"/>
      <c r="EN233" s="116"/>
      <c r="EO233" s="116"/>
      <c r="EP233" s="116"/>
      <c r="EQ233" s="116"/>
      <c r="ER233" s="116"/>
    </row>
    <row r="234" spans="2:148" s="232" customFormat="1">
      <c r="B234" s="233"/>
      <c r="E234" s="233"/>
      <c r="I234" s="233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  <c r="CJ234" s="116"/>
      <c r="CK234" s="116"/>
      <c r="CL234" s="116"/>
      <c r="CM234" s="116"/>
      <c r="CN234" s="116"/>
      <c r="CO234" s="116"/>
      <c r="CP234" s="116"/>
      <c r="CQ234" s="116"/>
      <c r="CR234" s="116"/>
      <c r="CS234" s="116"/>
      <c r="CT234" s="116"/>
      <c r="CU234" s="116"/>
      <c r="CV234" s="116"/>
      <c r="CW234" s="116"/>
      <c r="CX234" s="116"/>
      <c r="CY234" s="116"/>
      <c r="CZ234" s="116"/>
      <c r="DA234" s="116"/>
      <c r="DB234" s="116"/>
      <c r="DC234" s="116"/>
      <c r="DD234" s="116"/>
      <c r="DE234" s="116"/>
      <c r="DF234" s="116"/>
      <c r="DG234" s="116"/>
      <c r="DH234" s="116"/>
      <c r="DI234" s="116"/>
      <c r="DJ234" s="116"/>
      <c r="DK234" s="116"/>
      <c r="DL234" s="116"/>
      <c r="DM234" s="116"/>
      <c r="DN234" s="116"/>
      <c r="DO234" s="116"/>
      <c r="DP234" s="116"/>
      <c r="DQ234" s="116"/>
      <c r="DR234" s="116"/>
      <c r="DS234" s="116"/>
      <c r="DT234" s="116"/>
      <c r="DU234" s="116"/>
      <c r="DV234" s="116"/>
      <c r="DW234" s="116"/>
      <c r="DX234" s="116"/>
      <c r="DY234" s="116"/>
      <c r="DZ234" s="116"/>
      <c r="EA234" s="116"/>
      <c r="EB234" s="116"/>
      <c r="EC234" s="116"/>
      <c r="ED234" s="116"/>
      <c r="EE234" s="116"/>
      <c r="EF234" s="116"/>
      <c r="EG234" s="116"/>
      <c r="EH234" s="116"/>
      <c r="EI234" s="116"/>
      <c r="EJ234" s="116"/>
      <c r="EK234" s="116"/>
      <c r="EL234" s="116"/>
      <c r="EM234" s="116"/>
      <c r="EN234" s="116"/>
      <c r="EO234" s="116"/>
      <c r="EP234" s="116"/>
      <c r="EQ234" s="116"/>
      <c r="ER234" s="116"/>
    </row>
    <row r="235" spans="2:148" s="232" customFormat="1">
      <c r="B235" s="233"/>
      <c r="E235" s="233"/>
      <c r="I235" s="233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  <c r="CJ235" s="116"/>
      <c r="CK235" s="116"/>
      <c r="CL235" s="116"/>
      <c r="CM235" s="116"/>
      <c r="CN235" s="116"/>
      <c r="CO235" s="116"/>
      <c r="CP235" s="116"/>
      <c r="CQ235" s="116"/>
      <c r="CR235" s="116"/>
      <c r="CS235" s="116"/>
      <c r="CT235" s="116"/>
      <c r="CU235" s="116"/>
      <c r="CV235" s="116"/>
      <c r="CW235" s="116"/>
      <c r="CX235" s="116"/>
      <c r="CY235" s="116"/>
      <c r="CZ235" s="116"/>
      <c r="DA235" s="116"/>
      <c r="DB235" s="116"/>
      <c r="DC235" s="116"/>
      <c r="DD235" s="116"/>
      <c r="DE235" s="116"/>
      <c r="DF235" s="116"/>
      <c r="DG235" s="116"/>
      <c r="DH235" s="116"/>
      <c r="DI235" s="116"/>
      <c r="DJ235" s="116"/>
      <c r="DK235" s="116"/>
      <c r="DL235" s="116"/>
      <c r="DM235" s="116"/>
      <c r="DN235" s="116"/>
      <c r="DO235" s="116"/>
      <c r="DP235" s="116"/>
      <c r="DQ235" s="116"/>
      <c r="DR235" s="116"/>
      <c r="DS235" s="116"/>
      <c r="DT235" s="116"/>
      <c r="DU235" s="116"/>
      <c r="DV235" s="116"/>
      <c r="DW235" s="116"/>
      <c r="DX235" s="116"/>
      <c r="DY235" s="116"/>
      <c r="DZ235" s="116"/>
      <c r="EA235" s="116"/>
      <c r="EB235" s="116"/>
      <c r="EC235" s="116"/>
      <c r="ED235" s="116"/>
      <c r="EE235" s="116"/>
      <c r="EF235" s="116"/>
      <c r="EG235" s="116"/>
      <c r="EH235" s="116"/>
      <c r="EI235" s="116"/>
      <c r="EJ235" s="116"/>
      <c r="EK235" s="116"/>
      <c r="EL235" s="116"/>
      <c r="EM235" s="116"/>
      <c r="EN235" s="116"/>
      <c r="EO235" s="116"/>
      <c r="EP235" s="116"/>
      <c r="EQ235" s="116"/>
      <c r="ER235" s="116"/>
    </row>
    <row r="236" spans="2:148" s="232" customFormat="1">
      <c r="B236" s="233"/>
      <c r="E236" s="233"/>
      <c r="I236" s="233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  <c r="CJ236" s="116"/>
      <c r="CK236" s="116"/>
      <c r="CL236" s="116"/>
      <c r="CM236" s="116"/>
      <c r="CN236" s="116"/>
      <c r="CO236" s="116"/>
      <c r="CP236" s="116"/>
      <c r="CQ236" s="116"/>
      <c r="CR236" s="116"/>
      <c r="CS236" s="116"/>
      <c r="CT236" s="116"/>
      <c r="CU236" s="116"/>
      <c r="CV236" s="116"/>
      <c r="CW236" s="116"/>
      <c r="CX236" s="116"/>
      <c r="CY236" s="116"/>
      <c r="CZ236" s="116"/>
      <c r="DA236" s="116"/>
      <c r="DB236" s="116"/>
      <c r="DC236" s="116"/>
      <c r="DD236" s="116"/>
      <c r="DE236" s="116"/>
      <c r="DF236" s="116"/>
      <c r="DG236" s="116"/>
      <c r="DH236" s="116"/>
      <c r="DI236" s="116"/>
      <c r="DJ236" s="116"/>
      <c r="DK236" s="116"/>
      <c r="DL236" s="116"/>
      <c r="DM236" s="116"/>
      <c r="DN236" s="116"/>
      <c r="DO236" s="116"/>
      <c r="DP236" s="116"/>
      <c r="DQ236" s="116"/>
      <c r="DR236" s="116"/>
      <c r="DS236" s="116"/>
      <c r="DT236" s="116"/>
      <c r="DU236" s="116"/>
      <c r="DV236" s="116"/>
      <c r="DW236" s="116"/>
      <c r="DX236" s="116"/>
      <c r="DY236" s="116"/>
      <c r="DZ236" s="116"/>
      <c r="EA236" s="116"/>
      <c r="EB236" s="116"/>
      <c r="EC236" s="116"/>
      <c r="ED236" s="116"/>
      <c r="EE236" s="116"/>
      <c r="EF236" s="116"/>
      <c r="EG236" s="116"/>
      <c r="EH236" s="116"/>
      <c r="EI236" s="116"/>
      <c r="EJ236" s="116"/>
      <c r="EK236" s="116"/>
      <c r="EL236" s="116"/>
      <c r="EM236" s="116"/>
      <c r="EN236" s="116"/>
      <c r="EO236" s="116"/>
      <c r="EP236" s="116"/>
      <c r="EQ236" s="116"/>
      <c r="ER236" s="116"/>
    </row>
    <row r="237" spans="2:148" s="232" customFormat="1">
      <c r="B237" s="233"/>
      <c r="E237" s="233"/>
      <c r="I237" s="233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  <c r="CJ237" s="116"/>
      <c r="CK237" s="116"/>
      <c r="CL237" s="116"/>
      <c r="CM237" s="116"/>
      <c r="CN237" s="116"/>
      <c r="CO237" s="116"/>
      <c r="CP237" s="116"/>
      <c r="CQ237" s="116"/>
      <c r="CR237" s="116"/>
      <c r="CS237" s="116"/>
      <c r="CT237" s="116"/>
      <c r="CU237" s="116"/>
      <c r="CV237" s="116"/>
      <c r="CW237" s="116"/>
      <c r="CX237" s="116"/>
      <c r="CY237" s="116"/>
      <c r="CZ237" s="116"/>
      <c r="DA237" s="116"/>
      <c r="DB237" s="116"/>
      <c r="DC237" s="116"/>
      <c r="DD237" s="116"/>
      <c r="DE237" s="116"/>
      <c r="DF237" s="116"/>
      <c r="DG237" s="116"/>
      <c r="DH237" s="116"/>
      <c r="DI237" s="116"/>
      <c r="DJ237" s="116"/>
      <c r="DK237" s="116"/>
      <c r="DL237" s="116"/>
      <c r="DM237" s="116"/>
      <c r="DN237" s="116"/>
      <c r="DO237" s="116"/>
      <c r="DP237" s="116"/>
      <c r="DQ237" s="116"/>
      <c r="DR237" s="116"/>
      <c r="DS237" s="116"/>
      <c r="DT237" s="116"/>
      <c r="DU237" s="116"/>
      <c r="DV237" s="116"/>
      <c r="DW237" s="116"/>
      <c r="DX237" s="116"/>
      <c r="DY237" s="116"/>
      <c r="DZ237" s="116"/>
      <c r="EA237" s="116"/>
      <c r="EB237" s="116"/>
      <c r="EC237" s="116"/>
      <c r="ED237" s="116"/>
      <c r="EE237" s="116"/>
      <c r="EF237" s="116"/>
      <c r="EG237" s="116"/>
      <c r="EH237" s="116"/>
      <c r="EI237" s="116"/>
      <c r="EJ237" s="116"/>
      <c r="EK237" s="116"/>
      <c r="EL237" s="116"/>
      <c r="EM237" s="116"/>
      <c r="EN237" s="116"/>
      <c r="EO237" s="116"/>
      <c r="EP237" s="116"/>
      <c r="EQ237" s="116"/>
      <c r="ER237" s="116"/>
    </row>
    <row r="238" spans="2:148" s="232" customFormat="1">
      <c r="B238" s="233"/>
      <c r="E238" s="233"/>
      <c r="I238" s="233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  <c r="CJ238" s="116"/>
      <c r="CK238" s="116"/>
      <c r="CL238" s="116"/>
      <c r="CM238" s="116"/>
      <c r="CN238" s="116"/>
      <c r="CO238" s="116"/>
      <c r="CP238" s="116"/>
      <c r="CQ238" s="116"/>
      <c r="CR238" s="116"/>
      <c r="CS238" s="116"/>
      <c r="CT238" s="116"/>
      <c r="CU238" s="116"/>
      <c r="CV238" s="116"/>
      <c r="CW238" s="116"/>
      <c r="CX238" s="116"/>
      <c r="CY238" s="116"/>
      <c r="CZ238" s="116"/>
      <c r="DA238" s="116"/>
      <c r="DB238" s="116"/>
      <c r="DC238" s="116"/>
      <c r="DD238" s="116"/>
      <c r="DE238" s="116"/>
      <c r="DF238" s="116"/>
      <c r="DG238" s="116"/>
      <c r="DH238" s="116"/>
      <c r="DI238" s="116"/>
      <c r="DJ238" s="116"/>
      <c r="DK238" s="116"/>
      <c r="DL238" s="116"/>
      <c r="DM238" s="116"/>
      <c r="DN238" s="116"/>
      <c r="DO238" s="116"/>
      <c r="DP238" s="116"/>
      <c r="DQ238" s="116"/>
      <c r="DR238" s="116"/>
      <c r="DS238" s="116"/>
      <c r="DT238" s="116"/>
      <c r="DU238" s="116"/>
      <c r="DV238" s="116"/>
      <c r="DW238" s="116"/>
      <c r="DX238" s="116"/>
      <c r="DY238" s="116"/>
      <c r="DZ238" s="116"/>
      <c r="EA238" s="116"/>
      <c r="EB238" s="116"/>
      <c r="EC238" s="116"/>
      <c r="ED238" s="116"/>
      <c r="EE238" s="116"/>
      <c r="EF238" s="116"/>
      <c r="EG238" s="116"/>
      <c r="EH238" s="116"/>
      <c r="EI238" s="116"/>
      <c r="EJ238" s="116"/>
      <c r="EK238" s="116"/>
      <c r="EL238" s="116"/>
      <c r="EM238" s="116"/>
      <c r="EN238" s="116"/>
      <c r="EO238" s="116"/>
      <c r="EP238" s="116"/>
      <c r="EQ238" s="116"/>
      <c r="ER238" s="116"/>
    </row>
    <row r="239" spans="2:148" s="232" customFormat="1">
      <c r="B239" s="233"/>
      <c r="E239" s="233"/>
      <c r="I239" s="233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  <c r="CJ239" s="116"/>
      <c r="CK239" s="116"/>
      <c r="CL239" s="116"/>
      <c r="CM239" s="116"/>
      <c r="CN239" s="116"/>
      <c r="CO239" s="116"/>
      <c r="CP239" s="116"/>
      <c r="CQ239" s="116"/>
      <c r="CR239" s="116"/>
      <c r="CS239" s="116"/>
      <c r="CT239" s="116"/>
      <c r="CU239" s="116"/>
      <c r="CV239" s="116"/>
      <c r="CW239" s="116"/>
      <c r="CX239" s="116"/>
      <c r="CY239" s="116"/>
      <c r="CZ239" s="116"/>
      <c r="DA239" s="116"/>
      <c r="DB239" s="116"/>
      <c r="DC239" s="116"/>
      <c r="DD239" s="116"/>
      <c r="DE239" s="116"/>
      <c r="DF239" s="116"/>
      <c r="DG239" s="116"/>
      <c r="DH239" s="116"/>
      <c r="DI239" s="116"/>
      <c r="DJ239" s="116"/>
      <c r="DK239" s="116"/>
      <c r="DL239" s="116"/>
      <c r="DM239" s="116"/>
      <c r="DN239" s="116"/>
      <c r="DO239" s="116"/>
      <c r="DP239" s="116"/>
      <c r="DQ239" s="116"/>
      <c r="DR239" s="116"/>
      <c r="DS239" s="116"/>
      <c r="DT239" s="116"/>
      <c r="DU239" s="116"/>
      <c r="DV239" s="116"/>
      <c r="DW239" s="116"/>
      <c r="DX239" s="116"/>
      <c r="DY239" s="116"/>
      <c r="DZ239" s="116"/>
      <c r="EA239" s="116"/>
      <c r="EB239" s="116"/>
      <c r="EC239" s="116"/>
      <c r="ED239" s="116"/>
      <c r="EE239" s="116"/>
      <c r="EF239" s="116"/>
      <c r="EG239" s="116"/>
      <c r="EH239" s="116"/>
      <c r="EI239" s="116"/>
      <c r="EJ239" s="116"/>
      <c r="EK239" s="116"/>
      <c r="EL239" s="116"/>
      <c r="EM239" s="116"/>
      <c r="EN239" s="116"/>
      <c r="EO239" s="116"/>
      <c r="EP239" s="116"/>
      <c r="EQ239" s="116"/>
      <c r="ER239" s="116"/>
    </row>
    <row r="240" spans="2:148" s="232" customFormat="1">
      <c r="B240" s="233"/>
      <c r="E240" s="233"/>
      <c r="I240" s="233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  <c r="CJ240" s="116"/>
      <c r="CK240" s="116"/>
      <c r="CL240" s="116"/>
      <c r="CM240" s="116"/>
      <c r="CN240" s="116"/>
      <c r="CO240" s="116"/>
      <c r="CP240" s="116"/>
      <c r="CQ240" s="116"/>
      <c r="CR240" s="116"/>
      <c r="CS240" s="116"/>
      <c r="CT240" s="116"/>
      <c r="CU240" s="116"/>
      <c r="CV240" s="116"/>
      <c r="CW240" s="116"/>
      <c r="CX240" s="116"/>
      <c r="CY240" s="116"/>
      <c r="CZ240" s="116"/>
      <c r="DA240" s="116"/>
      <c r="DB240" s="116"/>
      <c r="DC240" s="116"/>
      <c r="DD240" s="116"/>
      <c r="DE240" s="116"/>
      <c r="DF240" s="116"/>
      <c r="DG240" s="116"/>
      <c r="DH240" s="116"/>
      <c r="DI240" s="116"/>
      <c r="DJ240" s="116"/>
      <c r="DK240" s="116"/>
      <c r="DL240" s="116"/>
      <c r="DM240" s="116"/>
      <c r="DN240" s="116"/>
      <c r="DO240" s="116"/>
      <c r="DP240" s="116"/>
      <c r="DQ240" s="116"/>
      <c r="DR240" s="116"/>
      <c r="DS240" s="116"/>
      <c r="DT240" s="116"/>
      <c r="DU240" s="116"/>
      <c r="DV240" s="116"/>
      <c r="DW240" s="116"/>
      <c r="DX240" s="116"/>
      <c r="DY240" s="116"/>
      <c r="DZ240" s="116"/>
      <c r="EA240" s="116"/>
      <c r="EB240" s="116"/>
      <c r="EC240" s="116"/>
      <c r="ED240" s="116"/>
      <c r="EE240" s="116"/>
      <c r="EF240" s="116"/>
      <c r="EG240" s="116"/>
      <c r="EH240" s="116"/>
      <c r="EI240" s="116"/>
      <c r="EJ240" s="116"/>
      <c r="EK240" s="116"/>
      <c r="EL240" s="116"/>
      <c r="EM240" s="116"/>
      <c r="EN240" s="116"/>
      <c r="EO240" s="116"/>
      <c r="EP240" s="116"/>
      <c r="EQ240" s="116"/>
      <c r="ER240" s="116"/>
    </row>
    <row r="241" spans="2:148" s="232" customFormat="1">
      <c r="B241" s="233"/>
      <c r="E241" s="233"/>
      <c r="I241" s="233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  <c r="CJ241" s="116"/>
      <c r="CK241" s="116"/>
      <c r="CL241" s="116"/>
      <c r="CM241" s="116"/>
      <c r="CN241" s="116"/>
      <c r="CO241" s="116"/>
      <c r="CP241" s="116"/>
      <c r="CQ241" s="116"/>
      <c r="CR241" s="116"/>
      <c r="CS241" s="116"/>
      <c r="CT241" s="116"/>
      <c r="CU241" s="116"/>
      <c r="CV241" s="116"/>
      <c r="CW241" s="116"/>
      <c r="CX241" s="116"/>
      <c r="CY241" s="116"/>
      <c r="CZ241" s="116"/>
      <c r="DA241" s="116"/>
      <c r="DB241" s="116"/>
      <c r="DC241" s="116"/>
      <c r="DD241" s="116"/>
      <c r="DE241" s="116"/>
      <c r="DF241" s="116"/>
      <c r="DG241" s="116"/>
      <c r="DH241" s="116"/>
      <c r="DI241" s="116"/>
      <c r="DJ241" s="116"/>
      <c r="DK241" s="116"/>
      <c r="DL241" s="116"/>
      <c r="DM241" s="116"/>
      <c r="DN241" s="116"/>
      <c r="DO241" s="116"/>
      <c r="DP241" s="116"/>
      <c r="DQ241" s="116"/>
      <c r="DR241" s="116"/>
      <c r="DS241" s="116"/>
      <c r="DT241" s="116"/>
      <c r="DU241" s="116"/>
      <c r="DV241" s="116"/>
      <c r="DW241" s="116"/>
      <c r="DX241" s="116"/>
      <c r="DY241" s="116"/>
      <c r="DZ241" s="116"/>
      <c r="EA241" s="116"/>
      <c r="EB241" s="116"/>
      <c r="EC241" s="116"/>
      <c r="ED241" s="116"/>
      <c r="EE241" s="116"/>
      <c r="EF241" s="116"/>
      <c r="EG241" s="116"/>
      <c r="EH241" s="116"/>
      <c r="EI241" s="116"/>
      <c r="EJ241" s="116"/>
      <c r="EK241" s="116"/>
      <c r="EL241" s="116"/>
      <c r="EM241" s="116"/>
      <c r="EN241" s="116"/>
      <c r="EO241" s="116"/>
      <c r="EP241" s="116"/>
      <c r="EQ241" s="116"/>
      <c r="ER241" s="116"/>
    </row>
    <row r="242" spans="2:148" s="232" customFormat="1">
      <c r="B242" s="233"/>
      <c r="E242" s="233"/>
      <c r="I242" s="233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  <c r="CJ242" s="116"/>
      <c r="CK242" s="116"/>
      <c r="CL242" s="116"/>
      <c r="CM242" s="116"/>
      <c r="CN242" s="116"/>
      <c r="CO242" s="116"/>
      <c r="CP242" s="116"/>
      <c r="CQ242" s="116"/>
      <c r="CR242" s="116"/>
      <c r="CS242" s="116"/>
      <c r="CT242" s="116"/>
      <c r="CU242" s="116"/>
      <c r="CV242" s="116"/>
      <c r="CW242" s="116"/>
      <c r="CX242" s="116"/>
      <c r="CY242" s="116"/>
      <c r="CZ242" s="116"/>
      <c r="DA242" s="116"/>
      <c r="DB242" s="116"/>
      <c r="DC242" s="116"/>
      <c r="DD242" s="116"/>
      <c r="DE242" s="116"/>
      <c r="DF242" s="116"/>
      <c r="DG242" s="116"/>
      <c r="DH242" s="116"/>
      <c r="DI242" s="116"/>
      <c r="DJ242" s="116"/>
      <c r="DK242" s="116"/>
      <c r="DL242" s="116"/>
      <c r="DM242" s="116"/>
      <c r="DN242" s="116"/>
      <c r="DO242" s="116"/>
      <c r="DP242" s="116"/>
      <c r="DQ242" s="116"/>
      <c r="DR242" s="116"/>
      <c r="DS242" s="116"/>
      <c r="DT242" s="116"/>
      <c r="DU242" s="116"/>
      <c r="DV242" s="116"/>
      <c r="DW242" s="116"/>
      <c r="DX242" s="116"/>
      <c r="DY242" s="116"/>
      <c r="DZ242" s="116"/>
      <c r="EA242" s="116"/>
      <c r="EB242" s="116"/>
      <c r="EC242" s="116"/>
      <c r="ED242" s="116"/>
      <c r="EE242" s="116"/>
      <c r="EF242" s="116"/>
      <c r="EG242" s="116"/>
      <c r="EH242" s="116"/>
      <c r="EI242" s="116"/>
      <c r="EJ242" s="116"/>
      <c r="EK242" s="116"/>
      <c r="EL242" s="116"/>
      <c r="EM242" s="116"/>
      <c r="EN242" s="116"/>
      <c r="EO242" s="116"/>
      <c r="EP242" s="116"/>
      <c r="EQ242" s="116"/>
      <c r="ER242" s="116"/>
    </row>
    <row r="243" spans="2:148" s="232" customFormat="1">
      <c r="B243" s="233"/>
      <c r="E243" s="233"/>
      <c r="I243" s="233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  <c r="CJ243" s="116"/>
      <c r="CK243" s="116"/>
      <c r="CL243" s="116"/>
      <c r="CM243" s="116"/>
      <c r="CN243" s="116"/>
      <c r="CO243" s="116"/>
      <c r="CP243" s="116"/>
      <c r="CQ243" s="116"/>
      <c r="CR243" s="116"/>
      <c r="CS243" s="116"/>
      <c r="CT243" s="116"/>
      <c r="CU243" s="116"/>
      <c r="CV243" s="116"/>
      <c r="CW243" s="116"/>
      <c r="CX243" s="116"/>
      <c r="CY243" s="116"/>
      <c r="CZ243" s="116"/>
      <c r="DA243" s="116"/>
      <c r="DB243" s="116"/>
      <c r="DC243" s="116"/>
      <c r="DD243" s="116"/>
      <c r="DE243" s="116"/>
      <c r="DF243" s="116"/>
      <c r="DG243" s="116"/>
      <c r="DH243" s="116"/>
      <c r="DI243" s="116"/>
      <c r="DJ243" s="116"/>
      <c r="DK243" s="116"/>
      <c r="DL243" s="116"/>
      <c r="DM243" s="116"/>
      <c r="DN243" s="116"/>
      <c r="DO243" s="116"/>
      <c r="DP243" s="116"/>
      <c r="DQ243" s="116"/>
      <c r="DR243" s="116"/>
      <c r="DS243" s="116"/>
      <c r="DT243" s="116"/>
      <c r="DU243" s="116"/>
      <c r="DV243" s="116"/>
      <c r="DW243" s="116"/>
      <c r="DX243" s="116"/>
      <c r="DY243" s="116"/>
      <c r="DZ243" s="116"/>
      <c r="EA243" s="116"/>
      <c r="EB243" s="116"/>
      <c r="EC243" s="116"/>
      <c r="ED243" s="116"/>
      <c r="EE243" s="116"/>
      <c r="EF243" s="116"/>
      <c r="EG243" s="116"/>
      <c r="EH243" s="116"/>
      <c r="EI243" s="116"/>
      <c r="EJ243" s="116"/>
      <c r="EK243" s="116"/>
      <c r="EL243" s="116"/>
      <c r="EM243" s="116"/>
      <c r="EN243" s="116"/>
      <c r="EO243" s="116"/>
      <c r="EP243" s="116"/>
      <c r="EQ243" s="116"/>
      <c r="ER243" s="116"/>
    </row>
    <row r="244" spans="2:148" s="232" customFormat="1">
      <c r="B244" s="233"/>
      <c r="E244" s="233"/>
      <c r="I244" s="233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  <c r="CJ244" s="116"/>
      <c r="CK244" s="116"/>
      <c r="CL244" s="116"/>
      <c r="CM244" s="116"/>
      <c r="CN244" s="116"/>
      <c r="CO244" s="116"/>
      <c r="CP244" s="116"/>
      <c r="CQ244" s="116"/>
      <c r="CR244" s="116"/>
      <c r="CS244" s="116"/>
      <c r="CT244" s="116"/>
      <c r="CU244" s="116"/>
      <c r="CV244" s="116"/>
      <c r="CW244" s="116"/>
      <c r="CX244" s="116"/>
      <c r="CY244" s="116"/>
      <c r="CZ244" s="116"/>
      <c r="DA244" s="116"/>
      <c r="DB244" s="116"/>
      <c r="DC244" s="116"/>
      <c r="DD244" s="116"/>
      <c r="DE244" s="116"/>
      <c r="DF244" s="116"/>
      <c r="DG244" s="116"/>
      <c r="DH244" s="116"/>
      <c r="DI244" s="116"/>
      <c r="DJ244" s="116"/>
      <c r="DK244" s="116"/>
      <c r="DL244" s="116"/>
      <c r="DM244" s="116"/>
      <c r="DN244" s="116"/>
      <c r="DO244" s="116"/>
      <c r="DP244" s="116"/>
      <c r="DQ244" s="116"/>
      <c r="DR244" s="116"/>
      <c r="DS244" s="116"/>
      <c r="DT244" s="116"/>
      <c r="DU244" s="116"/>
      <c r="DV244" s="116"/>
      <c r="DW244" s="116"/>
      <c r="DX244" s="116"/>
      <c r="DY244" s="116"/>
      <c r="DZ244" s="116"/>
      <c r="EA244" s="116"/>
      <c r="EB244" s="116"/>
      <c r="EC244" s="116"/>
      <c r="ED244" s="116"/>
      <c r="EE244" s="116"/>
      <c r="EF244" s="116"/>
      <c r="EG244" s="116"/>
      <c r="EH244" s="116"/>
      <c r="EI244" s="116"/>
      <c r="EJ244" s="116"/>
      <c r="EK244" s="116"/>
      <c r="EL244" s="116"/>
      <c r="EM244" s="116"/>
      <c r="EN244" s="116"/>
      <c r="EO244" s="116"/>
      <c r="EP244" s="116"/>
      <c r="EQ244" s="116"/>
      <c r="ER244" s="116"/>
    </row>
    <row r="245" spans="2:148" s="232" customFormat="1">
      <c r="B245" s="233"/>
      <c r="E245" s="233"/>
      <c r="I245" s="233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  <c r="CJ245" s="116"/>
      <c r="CK245" s="116"/>
      <c r="CL245" s="116"/>
      <c r="CM245" s="116"/>
      <c r="CN245" s="116"/>
      <c r="CO245" s="116"/>
      <c r="CP245" s="116"/>
      <c r="CQ245" s="116"/>
      <c r="CR245" s="116"/>
      <c r="CS245" s="116"/>
      <c r="CT245" s="116"/>
      <c r="CU245" s="116"/>
      <c r="CV245" s="116"/>
      <c r="CW245" s="116"/>
      <c r="CX245" s="116"/>
      <c r="CY245" s="116"/>
      <c r="CZ245" s="116"/>
      <c r="DA245" s="116"/>
      <c r="DB245" s="116"/>
      <c r="DC245" s="116"/>
      <c r="DD245" s="116"/>
      <c r="DE245" s="116"/>
      <c r="DF245" s="116"/>
      <c r="DG245" s="116"/>
      <c r="DH245" s="116"/>
      <c r="DI245" s="116"/>
      <c r="DJ245" s="116"/>
      <c r="DK245" s="116"/>
      <c r="DL245" s="116"/>
      <c r="DM245" s="116"/>
      <c r="DN245" s="116"/>
      <c r="DO245" s="116"/>
      <c r="DP245" s="116"/>
      <c r="DQ245" s="116"/>
      <c r="DR245" s="116"/>
      <c r="DS245" s="116"/>
      <c r="DT245" s="116"/>
      <c r="DU245" s="116"/>
      <c r="DV245" s="116"/>
      <c r="DW245" s="116"/>
      <c r="DX245" s="116"/>
      <c r="DY245" s="116"/>
      <c r="DZ245" s="116"/>
      <c r="EA245" s="116"/>
      <c r="EB245" s="116"/>
      <c r="EC245" s="116"/>
      <c r="ED245" s="116"/>
      <c r="EE245" s="116"/>
      <c r="EF245" s="116"/>
      <c r="EG245" s="116"/>
      <c r="EH245" s="116"/>
      <c r="EI245" s="116"/>
      <c r="EJ245" s="116"/>
      <c r="EK245" s="116"/>
      <c r="EL245" s="116"/>
      <c r="EM245" s="116"/>
      <c r="EN245" s="116"/>
      <c r="EO245" s="116"/>
      <c r="EP245" s="116"/>
      <c r="EQ245" s="116"/>
      <c r="ER245" s="116"/>
    </row>
    <row r="246" spans="2:148" s="232" customFormat="1">
      <c r="B246" s="233"/>
      <c r="E246" s="233"/>
      <c r="I246" s="233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  <c r="CJ246" s="116"/>
      <c r="CK246" s="116"/>
      <c r="CL246" s="116"/>
      <c r="CM246" s="116"/>
      <c r="CN246" s="116"/>
      <c r="CO246" s="116"/>
      <c r="CP246" s="116"/>
      <c r="CQ246" s="116"/>
      <c r="CR246" s="116"/>
      <c r="CS246" s="116"/>
      <c r="CT246" s="116"/>
      <c r="CU246" s="116"/>
      <c r="CV246" s="116"/>
      <c r="CW246" s="116"/>
      <c r="CX246" s="116"/>
      <c r="CY246" s="116"/>
      <c r="CZ246" s="116"/>
      <c r="DA246" s="116"/>
      <c r="DB246" s="116"/>
      <c r="DC246" s="116"/>
      <c r="DD246" s="116"/>
      <c r="DE246" s="116"/>
      <c r="DF246" s="116"/>
      <c r="DG246" s="116"/>
      <c r="DH246" s="116"/>
      <c r="DI246" s="116"/>
      <c r="DJ246" s="116"/>
      <c r="DK246" s="116"/>
      <c r="DL246" s="116"/>
      <c r="DM246" s="116"/>
      <c r="DN246" s="116"/>
      <c r="DO246" s="116"/>
      <c r="DP246" s="116"/>
      <c r="DQ246" s="116"/>
      <c r="DR246" s="116"/>
      <c r="DS246" s="116"/>
      <c r="DT246" s="116"/>
      <c r="DU246" s="116"/>
      <c r="DV246" s="116"/>
      <c r="DW246" s="116"/>
      <c r="DX246" s="116"/>
      <c r="DY246" s="116"/>
      <c r="DZ246" s="116"/>
      <c r="EA246" s="116"/>
      <c r="EB246" s="116"/>
      <c r="EC246" s="116"/>
      <c r="ED246" s="116"/>
      <c r="EE246" s="116"/>
      <c r="EF246" s="116"/>
      <c r="EG246" s="116"/>
      <c r="EH246" s="116"/>
      <c r="EI246" s="116"/>
      <c r="EJ246" s="116"/>
      <c r="EK246" s="116"/>
      <c r="EL246" s="116"/>
      <c r="EM246" s="116"/>
      <c r="EN246" s="116"/>
      <c r="EO246" s="116"/>
      <c r="EP246" s="116"/>
      <c r="EQ246" s="116"/>
      <c r="ER246" s="116"/>
    </row>
    <row r="247" spans="2:148" s="232" customFormat="1">
      <c r="B247" s="233"/>
      <c r="E247" s="233"/>
      <c r="I247" s="233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  <c r="CJ247" s="116"/>
      <c r="CK247" s="116"/>
      <c r="CL247" s="116"/>
      <c r="CM247" s="116"/>
      <c r="CN247" s="116"/>
      <c r="CO247" s="116"/>
      <c r="CP247" s="116"/>
      <c r="CQ247" s="116"/>
      <c r="CR247" s="116"/>
      <c r="CS247" s="116"/>
      <c r="CT247" s="116"/>
      <c r="CU247" s="116"/>
      <c r="CV247" s="116"/>
      <c r="CW247" s="116"/>
      <c r="CX247" s="116"/>
      <c r="CY247" s="116"/>
      <c r="CZ247" s="116"/>
      <c r="DA247" s="116"/>
      <c r="DB247" s="116"/>
      <c r="DC247" s="116"/>
      <c r="DD247" s="116"/>
      <c r="DE247" s="116"/>
      <c r="DF247" s="116"/>
      <c r="DG247" s="116"/>
      <c r="DH247" s="116"/>
      <c r="DI247" s="116"/>
      <c r="DJ247" s="116"/>
      <c r="DK247" s="116"/>
      <c r="DL247" s="116"/>
      <c r="DM247" s="116"/>
      <c r="DN247" s="116"/>
      <c r="DO247" s="116"/>
      <c r="DP247" s="116"/>
      <c r="DQ247" s="116"/>
      <c r="DR247" s="116"/>
      <c r="DS247" s="116"/>
      <c r="DT247" s="116"/>
      <c r="DU247" s="116"/>
      <c r="DV247" s="116"/>
      <c r="DW247" s="116"/>
      <c r="DX247" s="116"/>
      <c r="DY247" s="116"/>
      <c r="DZ247" s="116"/>
      <c r="EA247" s="116"/>
      <c r="EB247" s="116"/>
      <c r="EC247" s="116"/>
      <c r="ED247" s="116"/>
      <c r="EE247" s="116"/>
      <c r="EF247" s="116"/>
      <c r="EG247" s="116"/>
      <c r="EH247" s="116"/>
      <c r="EI247" s="116"/>
      <c r="EJ247" s="116"/>
      <c r="EK247" s="116"/>
      <c r="EL247" s="116"/>
      <c r="EM247" s="116"/>
      <c r="EN247" s="116"/>
      <c r="EO247" s="116"/>
      <c r="EP247" s="116"/>
      <c r="EQ247" s="116"/>
      <c r="ER247" s="116"/>
    </row>
    <row r="248" spans="2:148" s="232" customFormat="1">
      <c r="B248" s="233"/>
      <c r="E248" s="233"/>
      <c r="I248" s="233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  <c r="CJ248" s="116"/>
      <c r="CK248" s="116"/>
      <c r="CL248" s="116"/>
      <c r="CM248" s="116"/>
      <c r="CN248" s="116"/>
      <c r="CO248" s="116"/>
      <c r="CP248" s="116"/>
      <c r="CQ248" s="116"/>
      <c r="CR248" s="116"/>
      <c r="CS248" s="116"/>
      <c r="CT248" s="116"/>
      <c r="CU248" s="116"/>
      <c r="CV248" s="116"/>
      <c r="CW248" s="116"/>
      <c r="CX248" s="116"/>
      <c r="CY248" s="116"/>
      <c r="CZ248" s="116"/>
      <c r="DA248" s="116"/>
      <c r="DB248" s="116"/>
      <c r="DC248" s="116"/>
      <c r="DD248" s="116"/>
      <c r="DE248" s="116"/>
      <c r="DF248" s="116"/>
      <c r="DG248" s="116"/>
      <c r="DH248" s="116"/>
      <c r="DI248" s="116"/>
      <c r="DJ248" s="116"/>
      <c r="DK248" s="116"/>
      <c r="DL248" s="116"/>
      <c r="DM248" s="116"/>
      <c r="DN248" s="116"/>
      <c r="DO248" s="116"/>
      <c r="DP248" s="116"/>
      <c r="DQ248" s="116"/>
      <c r="DR248" s="116"/>
      <c r="DS248" s="116"/>
      <c r="DT248" s="116"/>
      <c r="DU248" s="116"/>
      <c r="DV248" s="116"/>
      <c r="DW248" s="116"/>
      <c r="DX248" s="116"/>
      <c r="DY248" s="116"/>
      <c r="DZ248" s="116"/>
      <c r="EA248" s="116"/>
      <c r="EB248" s="116"/>
      <c r="EC248" s="116"/>
      <c r="ED248" s="116"/>
      <c r="EE248" s="116"/>
      <c r="EF248" s="116"/>
      <c r="EG248" s="116"/>
      <c r="EH248" s="116"/>
      <c r="EI248" s="116"/>
      <c r="EJ248" s="116"/>
      <c r="EK248" s="116"/>
      <c r="EL248" s="116"/>
      <c r="EM248" s="116"/>
      <c r="EN248" s="116"/>
      <c r="EO248" s="116"/>
      <c r="EP248" s="116"/>
      <c r="EQ248" s="116"/>
      <c r="ER248" s="116"/>
    </row>
    <row r="249" spans="2:148" s="232" customFormat="1">
      <c r="B249" s="233"/>
      <c r="E249" s="233"/>
      <c r="I249" s="233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  <c r="CJ249" s="116"/>
      <c r="CK249" s="116"/>
      <c r="CL249" s="116"/>
      <c r="CM249" s="116"/>
      <c r="CN249" s="116"/>
      <c r="CO249" s="116"/>
      <c r="CP249" s="116"/>
      <c r="CQ249" s="116"/>
      <c r="CR249" s="116"/>
      <c r="CS249" s="116"/>
      <c r="CT249" s="116"/>
      <c r="CU249" s="116"/>
      <c r="CV249" s="116"/>
      <c r="CW249" s="116"/>
      <c r="CX249" s="116"/>
      <c r="CY249" s="116"/>
      <c r="CZ249" s="116"/>
      <c r="DA249" s="116"/>
      <c r="DB249" s="116"/>
      <c r="DC249" s="116"/>
      <c r="DD249" s="116"/>
      <c r="DE249" s="116"/>
      <c r="DF249" s="116"/>
      <c r="DG249" s="116"/>
      <c r="DH249" s="116"/>
      <c r="DI249" s="116"/>
      <c r="DJ249" s="116"/>
      <c r="DK249" s="116"/>
      <c r="DL249" s="116"/>
      <c r="DM249" s="116"/>
      <c r="DN249" s="116"/>
      <c r="DO249" s="116"/>
      <c r="DP249" s="116"/>
      <c r="DQ249" s="116"/>
      <c r="DR249" s="116"/>
      <c r="DS249" s="116"/>
      <c r="DT249" s="116"/>
      <c r="DU249" s="116"/>
      <c r="DV249" s="116"/>
      <c r="DW249" s="116"/>
      <c r="DX249" s="116"/>
      <c r="DY249" s="116"/>
      <c r="DZ249" s="116"/>
      <c r="EA249" s="116"/>
      <c r="EB249" s="116"/>
      <c r="EC249" s="116"/>
      <c r="ED249" s="116"/>
      <c r="EE249" s="116"/>
      <c r="EF249" s="116"/>
      <c r="EG249" s="116"/>
      <c r="EH249" s="116"/>
      <c r="EI249" s="116"/>
      <c r="EJ249" s="116"/>
      <c r="EK249" s="116"/>
      <c r="EL249" s="116"/>
      <c r="EM249" s="116"/>
      <c r="EN249" s="116"/>
      <c r="EO249" s="116"/>
      <c r="EP249" s="116"/>
      <c r="EQ249" s="116"/>
      <c r="ER249" s="116"/>
    </row>
    <row r="250" spans="2:148" s="232" customFormat="1">
      <c r="B250" s="233"/>
      <c r="E250" s="233"/>
      <c r="I250" s="233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  <c r="CJ250" s="116"/>
      <c r="CK250" s="116"/>
      <c r="CL250" s="116"/>
      <c r="CM250" s="116"/>
      <c r="CN250" s="116"/>
      <c r="CO250" s="116"/>
      <c r="CP250" s="116"/>
      <c r="CQ250" s="116"/>
      <c r="CR250" s="116"/>
      <c r="CS250" s="116"/>
      <c r="CT250" s="116"/>
      <c r="CU250" s="116"/>
      <c r="CV250" s="116"/>
      <c r="CW250" s="116"/>
      <c r="CX250" s="116"/>
      <c r="CY250" s="116"/>
      <c r="CZ250" s="116"/>
      <c r="DA250" s="116"/>
      <c r="DB250" s="116"/>
      <c r="DC250" s="116"/>
      <c r="DD250" s="116"/>
      <c r="DE250" s="116"/>
      <c r="DF250" s="116"/>
      <c r="DG250" s="116"/>
      <c r="DH250" s="116"/>
      <c r="DI250" s="116"/>
      <c r="DJ250" s="116"/>
      <c r="DK250" s="116"/>
      <c r="DL250" s="116"/>
      <c r="DM250" s="116"/>
      <c r="DN250" s="116"/>
      <c r="DO250" s="116"/>
      <c r="DP250" s="116"/>
      <c r="DQ250" s="116"/>
      <c r="DR250" s="116"/>
      <c r="DS250" s="116"/>
      <c r="DT250" s="116"/>
      <c r="DU250" s="116"/>
      <c r="DV250" s="116"/>
      <c r="DW250" s="116"/>
      <c r="DX250" s="116"/>
      <c r="DY250" s="116"/>
      <c r="DZ250" s="116"/>
      <c r="EA250" s="116"/>
      <c r="EB250" s="116"/>
      <c r="EC250" s="116"/>
      <c r="ED250" s="116"/>
      <c r="EE250" s="116"/>
      <c r="EF250" s="116"/>
      <c r="EG250" s="116"/>
      <c r="EH250" s="116"/>
      <c r="EI250" s="116"/>
      <c r="EJ250" s="116"/>
      <c r="EK250" s="116"/>
      <c r="EL250" s="116"/>
      <c r="EM250" s="116"/>
      <c r="EN250" s="116"/>
      <c r="EO250" s="116"/>
      <c r="EP250" s="116"/>
      <c r="EQ250" s="116"/>
      <c r="ER250" s="116"/>
    </row>
    <row r="251" spans="2:148" s="232" customFormat="1">
      <c r="B251" s="233"/>
      <c r="E251" s="233"/>
      <c r="I251" s="233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  <c r="CJ251" s="116"/>
      <c r="CK251" s="116"/>
      <c r="CL251" s="116"/>
      <c r="CM251" s="116"/>
      <c r="CN251" s="116"/>
      <c r="CO251" s="116"/>
      <c r="CP251" s="116"/>
      <c r="CQ251" s="116"/>
      <c r="CR251" s="116"/>
      <c r="CS251" s="116"/>
      <c r="CT251" s="116"/>
      <c r="CU251" s="116"/>
      <c r="CV251" s="116"/>
      <c r="CW251" s="116"/>
      <c r="CX251" s="116"/>
      <c r="CY251" s="116"/>
      <c r="CZ251" s="116"/>
      <c r="DA251" s="116"/>
      <c r="DB251" s="116"/>
      <c r="DC251" s="116"/>
      <c r="DD251" s="116"/>
      <c r="DE251" s="116"/>
      <c r="DF251" s="116"/>
      <c r="DG251" s="116"/>
      <c r="DH251" s="116"/>
      <c r="DI251" s="116"/>
      <c r="DJ251" s="116"/>
      <c r="DK251" s="116"/>
      <c r="DL251" s="116"/>
      <c r="DM251" s="116"/>
      <c r="DN251" s="116"/>
      <c r="DO251" s="116"/>
      <c r="DP251" s="116"/>
      <c r="DQ251" s="116"/>
      <c r="DR251" s="116"/>
      <c r="DS251" s="116"/>
      <c r="DT251" s="116"/>
      <c r="DU251" s="116"/>
      <c r="DV251" s="116"/>
      <c r="DW251" s="116"/>
      <c r="DX251" s="116"/>
      <c r="DY251" s="116"/>
      <c r="DZ251" s="116"/>
      <c r="EA251" s="116"/>
      <c r="EB251" s="116"/>
      <c r="EC251" s="116"/>
      <c r="ED251" s="116"/>
      <c r="EE251" s="116"/>
      <c r="EF251" s="116"/>
      <c r="EG251" s="116"/>
      <c r="EH251" s="116"/>
      <c r="EI251" s="116"/>
      <c r="EJ251" s="116"/>
      <c r="EK251" s="116"/>
      <c r="EL251" s="116"/>
      <c r="EM251" s="116"/>
      <c r="EN251" s="116"/>
      <c r="EO251" s="116"/>
      <c r="EP251" s="116"/>
      <c r="EQ251" s="116"/>
      <c r="ER251" s="116"/>
    </row>
    <row r="252" spans="2:148" s="232" customFormat="1">
      <c r="B252" s="233"/>
      <c r="E252" s="233"/>
      <c r="I252" s="233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  <c r="CJ252" s="116"/>
      <c r="CK252" s="116"/>
      <c r="CL252" s="116"/>
      <c r="CM252" s="116"/>
      <c r="CN252" s="116"/>
      <c r="CO252" s="116"/>
      <c r="CP252" s="116"/>
      <c r="CQ252" s="116"/>
      <c r="CR252" s="116"/>
      <c r="CS252" s="116"/>
      <c r="CT252" s="116"/>
      <c r="CU252" s="116"/>
      <c r="CV252" s="116"/>
      <c r="CW252" s="116"/>
      <c r="CX252" s="116"/>
      <c r="CY252" s="116"/>
      <c r="CZ252" s="116"/>
      <c r="DA252" s="116"/>
      <c r="DB252" s="116"/>
      <c r="DC252" s="116"/>
      <c r="DD252" s="116"/>
      <c r="DE252" s="116"/>
      <c r="DF252" s="116"/>
      <c r="DG252" s="116"/>
      <c r="DH252" s="116"/>
      <c r="DI252" s="116"/>
      <c r="DJ252" s="116"/>
      <c r="DK252" s="116"/>
      <c r="DL252" s="116"/>
      <c r="DM252" s="116"/>
      <c r="DN252" s="116"/>
      <c r="DO252" s="116"/>
      <c r="DP252" s="116"/>
      <c r="DQ252" s="116"/>
      <c r="DR252" s="116"/>
      <c r="DS252" s="116"/>
      <c r="DT252" s="116"/>
      <c r="DU252" s="116"/>
      <c r="DV252" s="116"/>
      <c r="DW252" s="116"/>
      <c r="DX252" s="116"/>
      <c r="DY252" s="116"/>
      <c r="DZ252" s="116"/>
      <c r="EA252" s="116"/>
      <c r="EB252" s="116"/>
      <c r="EC252" s="116"/>
      <c r="ED252" s="116"/>
      <c r="EE252" s="116"/>
      <c r="EF252" s="116"/>
      <c r="EG252" s="116"/>
      <c r="EH252" s="116"/>
      <c r="EI252" s="116"/>
      <c r="EJ252" s="116"/>
      <c r="EK252" s="116"/>
      <c r="EL252" s="116"/>
      <c r="EM252" s="116"/>
      <c r="EN252" s="116"/>
      <c r="EO252" s="116"/>
      <c r="EP252" s="116"/>
      <c r="EQ252" s="116"/>
      <c r="ER252" s="116"/>
    </row>
    <row r="253" spans="2:148" s="232" customFormat="1">
      <c r="B253" s="233"/>
      <c r="E253" s="233"/>
      <c r="I253" s="233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  <c r="CJ253" s="116"/>
      <c r="CK253" s="116"/>
      <c r="CL253" s="116"/>
      <c r="CM253" s="116"/>
      <c r="CN253" s="116"/>
      <c r="CO253" s="116"/>
      <c r="CP253" s="116"/>
      <c r="CQ253" s="116"/>
      <c r="CR253" s="116"/>
      <c r="CS253" s="116"/>
      <c r="CT253" s="116"/>
      <c r="CU253" s="116"/>
      <c r="CV253" s="116"/>
      <c r="CW253" s="116"/>
      <c r="CX253" s="116"/>
      <c r="CY253" s="116"/>
      <c r="CZ253" s="116"/>
      <c r="DA253" s="116"/>
      <c r="DB253" s="116"/>
      <c r="DC253" s="116"/>
      <c r="DD253" s="116"/>
      <c r="DE253" s="116"/>
      <c r="DF253" s="116"/>
      <c r="DG253" s="116"/>
      <c r="DH253" s="116"/>
      <c r="DI253" s="116"/>
      <c r="DJ253" s="116"/>
      <c r="DK253" s="116"/>
      <c r="DL253" s="116"/>
      <c r="DM253" s="116"/>
      <c r="DN253" s="116"/>
      <c r="DO253" s="116"/>
      <c r="DP253" s="116"/>
      <c r="DQ253" s="116"/>
      <c r="DR253" s="116"/>
      <c r="DS253" s="116"/>
      <c r="DT253" s="116"/>
      <c r="DU253" s="116"/>
      <c r="DV253" s="116"/>
      <c r="DW253" s="116"/>
      <c r="DX253" s="116"/>
      <c r="DY253" s="116"/>
      <c r="DZ253" s="116"/>
      <c r="EA253" s="116"/>
      <c r="EB253" s="116"/>
      <c r="EC253" s="116"/>
      <c r="ED253" s="116"/>
      <c r="EE253" s="116"/>
      <c r="EF253" s="116"/>
      <c r="EG253" s="116"/>
      <c r="EH253" s="116"/>
      <c r="EI253" s="116"/>
      <c r="EJ253" s="116"/>
      <c r="EK253" s="116"/>
      <c r="EL253" s="116"/>
      <c r="EM253" s="116"/>
      <c r="EN253" s="116"/>
      <c r="EO253" s="116"/>
      <c r="EP253" s="116"/>
      <c r="EQ253" s="116"/>
      <c r="ER253" s="116"/>
    </row>
    <row r="254" spans="2:148" s="232" customFormat="1">
      <c r="B254" s="233"/>
      <c r="E254" s="233"/>
      <c r="I254" s="233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  <c r="CJ254" s="116"/>
      <c r="CK254" s="116"/>
      <c r="CL254" s="116"/>
      <c r="CM254" s="116"/>
      <c r="CN254" s="116"/>
      <c r="CO254" s="116"/>
      <c r="CP254" s="116"/>
      <c r="CQ254" s="116"/>
      <c r="CR254" s="116"/>
      <c r="CS254" s="116"/>
      <c r="CT254" s="116"/>
      <c r="CU254" s="116"/>
      <c r="CV254" s="116"/>
      <c r="CW254" s="116"/>
      <c r="CX254" s="116"/>
      <c r="CY254" s="116"/>
      <c r="CZ254" s="116"/>
      <c r="DA254" s="116"/>
      <c r="DB254" s="116"/>
      <c r="DC254" s="116"/>
      <c r="DD254" s="116"/>
      <c r="DE254" s="116"/>
      <c r="DF254" s="116"/>
      <c r="DG254" s="116"/>
      <c r="DH254" s="116"/>
      <c r="DI254" s="116"/>
      <c r="DJ254" s="116"/>
      <c r="DK254" s="116"/>
      <c r="DL254" s="116"/>
      <c r="DM254" s="116"/>
      <c r="DN254" s="116"/>
      <c r="DO254" s="116"/>
      <c r="DP254" s="116"/>
      <c r="DQ254" s="116"/>
      <c r="DR254" s="116"/>
      <c r="DS254" s="116"/>
      <c r="DT254" s="116"/>
      <c r="DU254" s="116"/>
      <c r="DV254" s="116"/>
      <c r="DW254" s="116"/>
      <c r="DX254" s="116"/>
      <c r="DY254" s="116"/>
      <c r="DZ254" s="116"/>
      <c r="EA254" s="116"/>
      <c r="EB254" s="116"/>
      <c r="EC254" s="116"/>
      <c r="ED254" s="116"/>
      <c r="EE254" s="116"/>
      <c r="EF254" s="116"/>
      <c r="EG254" s="116"/>
      <c r="EH254" s="116"/>
      <c r="EI254" s="116"/>
      <c r="EJ254" s="116"/>
      <c r="EK254" s="116"/>
      <c r="EL254" s="116"/>
      <c r="EM254" s="116"/>
      <c r="EN254" s="116"/>
      <c r="EO254" s="116"/>
      <c r="EP254" s="116"/>
      <c r="EQ254" s="116"/>
      <c r="ER254" s="116"/>
    </row>
    <row r="255" spans="2:148" s="232" customFormat="1">
      <c r="B255" s="233"/>
      <c r="E255" s="233"/>
      <c r="I255" s="233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  <c r="CJ255" s="116"/>
      <c r="CK255" s="116"/>
      <c r="CL255" s="116"/>
      <c r="CM255" s="116"/>
      <c r="CN255" s="116"/>
      <c r="CO255" s="116"/>
      <c r="CP255" s="116"/>
      <c r="CQ255" s="116"/>
      <c r="CR255" s="116"/>
      <c r="CS255" s="116"/>
      <c r="CT255" s="116"/>
      <c r="CU255" s="116"/>
      <c r="CV255" s="116"/>
      <c r="CW255" s="116"/>
      <c r="CX255" s="116"/>
      <c r="CY255" s="116"/>
      <c r="CZ255" s="116"/>
      <c r="DA255" s="116"/>
      <c r="DB255" s="116"/>
      <c r="DC255" s="116"/>
      <c r="DD255" s="116"/>
      <c r="DE255" s="116"/>
      <c r="DF255" s="116"/>
      <c r="DG255" s="116"/>
      <c r="DH255" s="116"/>
      <c r="DI255" s="116"/>
      <c r="DJ255" s="116"/>
      <c r="DK255" s="116"/>
      <c r="DL255" s="116"/>
      <c r="DM255" s="116"/>
      <c r="DN255" s="116"/>
      <c r="DO255" s="116"/>
      <c r="DP255" s="116"/>
      <c r="DQ255" s="116"/>
      <c r="DR255" s="116"/>
      <c r="DS255" s="116"/>
      <c r="DT255" s="116"/>
      <c r="DU255" s="116"/>
      <c r="DV255" s="116"/>
      <c r="DW255" s="116"/>
      <c r="DX255" s="116"/>
      <c r="DY255" s="116"/>
      <c r="DZ255" s="116"/>
      <c r="EA255" s="116"/>
      <c r="EB255" s="116"/>
      <c r="EC255" s="116"/>
      <c r="ED255" s="116"/>
      <c r="EE255" s="116"/>
      <c r="EF255" s="116"/>
      <c r="EG255" s="116"/>
      <c r="EH255" s="116"/>
      <c r="EI255" s="116"/>
      <c r="EJ255" s="116"/>
      <c r="EK255" s="116"/>
      <c r="EL255" s="116"/>
      <c r="EM255" s="116"/>
      <c r="EN255" s="116"/>
      <c r="EO255" s="116"/>
      <c r="EP255" s="116"/>
      <c r="EQ255" s="116"/>
      <c r="ER255" s="116"/>
    </row>
    <row r="256" spans="2:148" s="232" customFormat="1">
      <c r="B256" s="233"/>
      <c r="E256" s="233"/>
      <c r="I256" s="233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  <c r="CJ256" s="116"/>
      <c r="CK256" s="116"/>
      <c r="CL256" s="116"/>
      <c r="CM256" s="116"/>
      <c r="CN256" s="116"/>
      <c r="CO256" s="116"/>
      <c r="CP256" s="116"/>
      <c r="CQ256" s="116"/>
      <c r="CR256" s="116"/>
      <c r="CS256" s="116"/>
      <c r="CT256" s="116"/>
      <c r="CU256" s="116"/>
      <c r="CV256" s="116"/>
      <c r="CW256" s="116"/>
      <c r="CX256" s="116"/>
      <c r="CY256" s="116"/>
      <c r="CZ256" s="116"/>
      <c r="DA256" s="116"/>
      <c r="DB256" s="116"/>
      <c r="DC256" s="116"/>
      <c r="DD256" s="116"/>
      <c r="DE256" s="116"/>
      <c r="DF256" s="116"/>
      <c r="DG256" s="116"/>
      <c r="DH256" s="116"/>
      <c r="DI256" s="116"/>
      <c r="DJ256" s="116"/>
      <c r="DK256" s="116"/>
      <c r="DL256" s="116"/>
      <c r="DM256" s="116"/>
      <c r="DN256" s="116"/>
      <c r="DO256" s="116"/>
      <c r="DP256" s="116"/>
      <c r="DQ256" s="116"/>
      <c r="DR256" s="116"/>
      <c r="DS256" s="116"/>
      <c r="DT256" s="116"/>
      <c r="DU256" s="116"/>
      <c r="DV256" s="116"/>
      <c r="DW256" s="116"/>
      <c r="DX256" s="116"/>
      <c r="DY256" s="116"/>
      <c r="DZ256" s="116"/>
      <c r="EA256" s="116"/>
      <c r="EB256" s="116"/>
      <c r="EC256" s="116"/>
      <c r="ED256" s="116"/>
      <c r="EE256" s="116"/>
      <c r="EF256" s="116"/>
      <c r="EG256" s="116"/>
      <c r="EH256" s="116"/>
      <c r="EI256" s="116"/>
      <c r="EJ256" s="116"/>
      <c r="EK256" s="116"/>
      <c r="EL256" s="116"/>
      <c r="EM256" s="116"/>
      <c r="EN256" s="116"/>
      <c r="EO256" s="116"/>
      <c r="EP256" s="116"/>
      <c r="EQ256" s="116"/>
      <c r="ER256" s="116"/>
    </row>
    <row r="257" spans="2:148" s="232" customFormat="1">
      <c r="B257" s="233"/>
      <c r="E257" s="233"/>
      <c r="I257" s="233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  <c r="CJ257" s="116"/>
      <c r="CK257" s="116"/>
      <c r="CL257" s="116"/>
      <c r="CM257" s="116"/>
      <c r="CN257" s="116"/>
      <c r="CO257" s="116"/>
      <c r="CP257" s="116"/>
      <c r="CQ257" s="116"/>
      <c r="CR257" s="116"/>
      <c r="CS257" s="116"/>
      <c r="CT257" s="116"/>
      <c r="CU257" s="116"/>
      <c r="CV257" s="116"/>
      <c r="CW257" s="116"/>
      <c r="CX257" s="116"/>
      <c r="CY257" s="116"/>
      <c r="CZ257" s="116"/>
      <c r="DA257" s="116"/>
      <c r="DB257" s="116"/>
      <c r="DC257" s="116"/>
      <c r="DD257" s="116"/>
      <c r="DE257" s="116"/>
      <c r="DF257" s="116"/>
      <c r="DG257" s="116"/>
      <c r="DH257" s="116"/>
      <c r="DI257" s="116"/>
      <c r="DJ257" s="116"/>
      <c r="DK257" s="116"/>
      <c r="DL257" s="116"/>
      <c r="DM257" s="116"/>
      <c r="DN257" s="116"/>
      <c r="DO257" s="116"/>
      <c r="DP257" s="116"/>
      <c r="DQ257" s="116"/>
      <c r="DR257" s="116"/>
      <c r="DS257" s="116"/>
      <c r="DT257" s="116"/>
      <c r="DU257" s="116"/>
      <c r="DV257" s="116"/>
      <c r="DW257" s="116"/>
      <c r="DX257" s="116"/>
      <c r="DY257" s="116"/>
      <c r="DZ257" s="116"/>
      <c r="EA257" s="116"/>
      <c r="EB257" s="116"/>
      <c r="EC257" s="116"/>
      <c r="ED257" s="116"/>
      <c r="EE257" s="116"/>
      <c r="EF257" s="116"/>
      <c r="EG257" s="116"/>
      <c r="EH257" s="116"/>
      <c r="EI257" s="116"/>
      <c r="EJ257" s="116"/>
      <c r="EK257" s="116"/>
      <c r="EL257" s="116"/>
      <c r="EM257" s="116"/>
      <c r="EN257" s="116"/>
      <c r="EO257" s="116"/>
      <c r="EP257" s="116"/>
      <c r="EQ257" s="116"/>
      <c r="ER257" s="116"/>
    </row>
    <row r="258" spans="2:148" s="232" customFormat="1">
      <c r="B258" s="233"/>
      <c r="E258" s="233"/>
      <c r="I258" s="233"/>
      <c r="J258" s="116"/>
      <c r="K258" s="116"/>
      <c r="L258" s="116"/>
      <c r="M258" s="116"/>
      <c r="N258" s="116"/>
      <c r="O258" s="116"/>
      <c r="P258" s="116"/>
      <c r="Q258" s="116"/>
      <c r="R258" s="116"/>
      <c r="S258" s="116"/>
      <c r="T258" s="116"/>
      <c r="U258" s="116"/>
      <c r="V258" s="116"/>
      <c r="W258" s="116"/>
      <c r="X258" s="116"/>
      <c r="Y258" s="116"/>
      <c r="Z258" s="116"/>
      <c r="AA258" s="116"/>
      <c r="AB258" s="116"/>
      <c r="AC258" s="116"/>
      <c r="AD258" s="116"/>
      <c r="AE258" s="116"/>
      <c r="AF258" s="116"/>
      <c r="AG258" s="116"/>
      <c r="AH258" s="116"/>
      <c r="AI258" s="116"/>
      <c r="AJ258" s="116"/>
      <c r="AK258" s="116"/>
      <c r="AL258" s="116"/>
      <c r="AM258" s="116"/>
      <c r="AN258" s="116"/>
      <c r="AO258" s="116"/>
      <c r="AP258" s="116"/>
      <c r="AQ258" s="116"/>
      <c r="AR258" s="116"/>
      <c r="AS258" s="116"/>
      <c r="AT258" s="116"/>
      <c r="AU258" s="116"/>
      <c r="AV258" s="116"/>
      <c r="AW258" s="116"/>
      <c r="AX258" s="116"/>
      <c r="AY258" s="116"/>
      <c r="AZ258" s="116"/>
      <c r="BA258" s="116"/>
      <c r="BB258" s="116"/>
      <c r="BC258" s="116"/>
      <c r="BD258" s="116"/>
      <c r="BE258" s="116"/>
      <c r="BF258" s="116"/>
      <c r="BG258" s="116"/>
      <c r="BH258" s="116"/>
      <c r="BI258" s="116"/>
      <c r="BJ258" s="116"/>
      <c r="BK258" s="116"/>
      <c r="BL258" s="116"/>
      <c r="BM258" s="116"/>
      <c r="BN258" s="116"/>
      <c r="BO258" s="116"/>
      <c r="BP258" s="116"/>
      <c r="BQ258" s="116"/>
      <c r="BR258" s="116"/>
      <c r="BS258" s="116"/>
      <c r="BT258" s="116"/>
      <c r="BU258" s="116"/>
      <c r="BV258" s="116"/>
      <c r="BW258" s="116"/>
      <c r="BX258" s="116"/>
      <c r="BY258" s="116"/>
      <c r="BZ258" s="116"/>
      <c r="CA258" s="116"/>
      <c r="CB258" s="116"/>
      <c r="CC258" s="116"/>
      <c r="CD258" s="116"/>
      <c r="CE258" s="116"/>
      <c r="CF258" s="116"/>
      <c r="CG258" s="116"/>
      <c r="CH258" s="116"/>
      <c r="CI258" s="116"/>
      <c r="CJ258" s="116"/>
      <c r="CK258" s="116"/>
      <c r="CL258" s="116"/>
      <c r="CM258" s="116"/>
      <c r="CN258" s="116"/>
      <c r="CO258" s="116"/>
      <c r="CP258" s="116"/>
      <c r="CQ258" s="116"/>
      <c r="CR258" s="116"/>
      <c r="CS258" s="116"/>
      <c r="CT258" s="116"/>
      <c r="CU258" s="116"/>
      <c r="CV258" s="116"/>
      <c r="CW258" s="116"/>
      <c r="CX258" s="116"/>
      <c r="CY258" s="116"/>
      <c r="CZ258" s="116"/>
      <c r="DA258" s="116"/>
      <c r="DB258" s="116"/>
      <c r="DC258" s="116"/>
      <c r="DD258" s="116"/>
      <c r="DE258" s="116"/>
      <c r="DF258" s="116"/>
      <c r="DG258" s="116"/>
      <c r="DH258" s="116"/>
      <c r="DI258" s="116"/>
      <c r="DJ258" s="116"/>
      <c r="DK258" s="116"/>
      <c r="DL258" s="116"/>
      <c r="DM258" s="116"/>
      <c r="DN258" s="116"/>
      <c r="DO258" s="116"/>
      <c r="DP258" s="116"/>
      <c r="DQ258" s="116"/>
      <c r="DR258" s="116"/>
      <c r="DS258" s="116"/>
      <c r="DT258" s="116"/>
      <c r="DU258" s="116"/>
      <c r="DV258" s="116"/>
      <c r="DW258" s="116"/>
      <c r="DX258" s="116"/>
      <c r="DY258" s="116"/>
      <c r="DZ258" s="116"/>
      <c r="EA258" s="116"/>
      <c r="EB258" s="116"/>
      <c r="EC258" s="116"/>
      <c r="ED258" s="116"/>
      <c r="EE258" s="116"/>
      <c r="EF258" s="116"/>
      <c r="EG258" s="116"/>
      <c r="EH258" s="116"/>
      <c r="EI258" s="116"/>
      <c r="EJ258" s="116"/>
      <c r="EK258" s="116"/>
      <c r="EL258" s="116"/>
      <c r="EM258" s="116"/>
      <c r="EN258" s="116"/>
      <c r="EO258" s="116"/>
      <c r="EP258" s="116"/>
      <c r="EQ258" s="116"/>
      <c r="ER258" s="116"/>
    </row>
    <row r="259" spans="2:148" s="232" customFormat="1">
      <c r="B259" s="233"/>
      <c r="E259" s="233"/>
      <c r="I259" s="233"/>
      <c r="J259" s="116"/>
      <c r="K259" s="116"/>
      <c r="L259" s="116"/>
      <c r="M259" s="116"/>
      <c r="N259" s="116"/>
      <c r="O259" s="116"/>
      <c r="P259" s="116"/>
      <c r="Q259" s="116"/>
      <c r="R259" s="116"/>
      <c r="S259" s="116"/>
      <c r="T259" s="116"/>
      <c r="U259" s="116"/>
      <c r="V259" s="116"/>
      <c r="W259" s="116"/>
      <c r="X259" s="116"/>
      <c r="Y259" s="116"/>
      <c r="Z259" s="116"/>
      <c r="AA259" s="116"/>
      <c r="AB259" s="116"/>
      <c r="AC259" s="116"/>
      <c r="AD259" s="116"/>
      <c r="AE259" s="116"/>
      <c r="AF259" s="116"/>
      <c r="AG259" s="116"/>
      <c r="AH259" s="116"/>
      <c r="AI259" s="116"/>
      <c r="AJ259" s="116"/>
      <c r="AK259" s="116"/>
      <c r="AL259" s="116"/>
      <c r="AM259" s="116"/>
      <c r="AN259" s="116"/>
      <c r="AO259" s="116"/>
      <c r="AP259" s="116"/>
      <c r="AQ259" s="116"/>
      <c r="AR259" s="116"/>
      <c r="AS259" s="116"/>
      <c r="AT259" s="116"/>
      <c r="AU259" s="116"/>
      <c r="AV259" s="116"/>
      <c r="AW259" s="116"/>
      <c r="AX259" s="116"/>
      <c r="AY259" s="116"/>
      <c r="AZ259" s="116"/>
      <c r="BA259" s="116"/>
      <c r="BB259" s="116"/>
      <c r="BC259" s="116"/>
      <c r="BD259" s="116"/>
      <c r="BE259" s="116"/>
      <c r="BF259" s="116"/>
      <c r="BG259" s="116"/>
      <c r="BH259" s="116"/>
      <c r="BI259" s="116"/>
      <c r="BJ259" s="116"/>
      <c r="BK259" s="116"/>
      <c r="BL259" s="116"/>
      <c r="BM259" s="116"/>
      <c r="BN259" s="116"/>
      <c r="BO259" s="116"/>
      <c r="BP259" s="116"/>
      <c r="BQ259" s="116"/>
      <c r="BR259" s="116"/>
      <c r="BS259" s="116"/>
      <c r="BT259" s="116"/>
      <c r="BU259" s="116"/>
      <c r="BV259" s="116"/>
      <c r="BW259" s="116"/>
      <c r="BX259" s="116"/>
      <c r="BY259" s="116"/>
      <c r="BZ259" s="116"/>
      <c r="CA259" s="116"/>
      <c r="CB259" s="116"/>
      <c r="CC259" s="116"/>
      <c r="CD259" s="116"/>
      <c r="CE259" s="116"/>
      <c r="CF259" s="116"/>
      <c r="CG259" s="116"/>
      <c r="CH259" s="116"/>
      <c r="CI259" s="116"/>
      <c r="CJ259" s="116"/>
      <c r="CK259" s="116"/>
      <c r="CL259" s="116"/>
      <c r="CM259" s="116"/>
      <c r="CN259" s="116"/>
      <c r="CO259" s="116"/>
      <c r="CP259" s="116"/>
      <c r="CQ259" s="116"/>
      <c r="CR259" s="116"/>
      <c r="CS259" s="116"/>
      <c r="CT259" s="116"/>
      <c r="CU259" s="116"/>
      <c r="CV259" s="116"/>
      <c r="CW259" s="116"/>
      <c r="CX259" s="116"/>
      <c r="CY259" s="116"/>
      <c r="CZ259" s="116"/>
      <c r="DA259" s="116"/>
      <c r="DB259" s="116"/>
      <c r="DC259" s="116"/>
      <c r="DD259" s="116"/>
      <c r="DE259" s="116"/>
      <c r="DF259" s="116"/>
      <c r="DG259" s="116"/>
      <c r="DH259" s="116"/>
      <c r="DI259" s="116"/>
      <c r="DJ259" s="116"/>
      <c r="DK259" s="116"/>
      <c r="DL259" s="116"/>
      <c r="DM259" s="116"/>
      <c r="DN259" s="116"/>
      <c r="DO259" s="116"/>
      <c r="DP259" s="116"/>
      <c r="DQ259" s="116"/>
      <c r="DR259" s="116"/>
      <c r="DS259" s="116"/>
      <c r="DT259" s="116"/>
      <c r="DU259" s="116"/>
      <c r="DV259" s="116"/>
      <c r="DW259" s="116"/>
      <c r="DX259" s="116"/>
      <c r="DY259" s="116"/>
      <c r="DZ259" s="116"/>
      <c r="EA259" s="116"/>
      <c r="EB259" s="116"/>
      <c r="EC259" s="116"/>
      <c r="ED259" s="116"/>
      <c r="EE259" s="116"/>
      <c r="EF259" s="116"/>
      <c r="EG259" s="116"/>
      <c r="EH259" s="116"/>
      <c r="EI259" s="116"/>
      <c r="EJ259" s="116"/>
      <c r="EK259" s="116"/>
      <c r="EL259" s="116"/>
      <c r="EM259" s="116"/>
      <c r="EN259" s="116"/>
      <c r="EO259" s="116"/>
      <c r="EP259" s="116"/>
      <c r="EQ259" s="116"/>
      <c r="ER259" s="116"/>
    </row>
    <row r="260" spans="2:148" s="232" customFormat="1">
      <c r="B260" s="233"/>
      <c r="E260" s="233"/>
      <c r="I260" s="233"/>
      <c r="J260" s="116"/>
      <c r="K260" s="116"/>
      <c r="L260" s="116"/>
      <c r="M260" s="116"/>
      <c r="N260" s="116"/>
      <c r="O260" s="116"/>
      <c r="P260" s="116"/>
      <c r="Q260" s="116"/>
      <c r="R260" s="116"/>
      <c r="S260" s="116"/>
      <c r="T260" s="116"/>
      <c r="U260" s="116"/>
      <c r="V260" s="116"/>
      <c r="W260" s="116"/>
      <c r="X260" s="116"/>
      <c r="Y260" s="116"/>
      <c r="Z260" s="116"/>
      <c r="AA260" s="116"/>
      <c r="AB260" s="116"/>
      <c r="AC260" s="116"/>
      <c r="AD260" s="116"/>
      <c r="AE260" s="116"/>
      <c r="AF260" s="116"/>
      <c r="AG260" s="116"/>
      <c r="AH260" s="116"/>
      <c r="AI260" s="116"/>
      <c r="AJ260" s="116"/>
      <c r="AK260" s="116"/>
      <c r="AL260" s="116"/>
      <c r="AM260" s="116"/>
      <c r="AN260" s="116"/>
      <c r="AO260" s="116"/>
      <c r="AP260" s="116"/>
      <c r="AQ260" s="116"/>
      <c r="AR260" s="116"/>
      <c r="AS260" s="116"/>
      <c r="AT260" s="116"/>
      <c r="AU260" s="116"/>
      <c r="AV260" s="116"/>
      <c r="AW260" s="116"/>
      <c r="AX260" s="116"/>
      <c r="AY260" s="116"/>
      <c r="AZ260" s="116"/>
      <c r="BA260" s="116"/>
      <c r="BB260" s="116"/>
      <c r="BC260" s="116"/>
      <c r="BD260" s="116"/>
      <c r="BE260" s="116"/>
      <c r="BF260" s="116"/>
      <c r="BG260" s="116"/>
      <c r="BH260" s="116"/>
      <c r="BI260" s="116"/>
      <c r="BJ260" s="116"/>
      <c r="BK260" s="116"/>
      <c r="BL260" s="116"/>
      <c r="BM260" s="116"/>
      <c r="BN260" s="116"/>
      <c r="BO260" s="116"/>
      <c r="BP260" s="116"/>
      <c r="BQ260" s="116"/>
      <c r="BR260" s="116"/>
      <c r="BS260" s="116"/>
      <c r="BT260" s="116"/>
      <c r="BU260" s="116"/>
      <c r="BV260" s="116"/>
      <c r="BW260" s="116"/>
      <c r="BX260" s="116"/>
      <c r="BY260" s="116"/>
      <c r="BZ260" s="116"/>
      <c r="CA260" s="116"/>
      <c r="CB260" s="116"/>
      <c r="CC260" s="116"/>
      <c r="CD260" s="116"/>
      <c r="CE260" s="116"/>
      <c r="CF260" s="116"/>
      <c r="CG260" s="116"/>
      <c r="CH260" s="116"/>
      <c r="CI260" s="116"/>
      <c r="CJ260" s="116"/>
      <c r="CK260" s="116"/>
      <c r="CL260" s="116"/>
      <c r="CM260" s="116"/>
      <c r="CN260" s="116"/>
      <c r="CO260" s="116"/>
      <c r="CP260" s="116"/>
      <c r="CQ260" s="116"/>
      <c r="CR260" s="116"/>
      <c r="CS260" s="116"/>
      <c r="CT260" s="116"/>
      <c r="CU260" s="116"/>
      <c r="CV260" s="116"/>
      <c r="CW260" s="116"/>
      <c r="CX260" s="116"/>
      <c r="CY260" s="116"/>
      <c r="CZ260" s="116"/>
      <c r="DA260" s="116"/>
      <c r="DB260" s="116"/>
      <c r="DC260" s="116"/>
      <c r="DD260" s="116"/>
      <c r="DE260" s="116"/>
      <c r="DF260" s="116"/>
      <c r="DG260" s="116"/>
      <c r="DH260" s="116"/>
      <c r="DI260" s="116"/>
      <c r="DJ260" s="116"/>
      <c r="DK260" s="116"/>
      <c r="DL260" s="116"/>
      <c r="DM260" s="116"/>
      <c r="DN260" s="116"/>
      <c r="DO260" s="116"/>
      <c r="DP260" s="116"/>
      <c r="DQ260" s="116"/>
      <c r="DR260" s="116"/>
      <c r="DS260" s="116"/>
      <c r="DT260" s="116"/>
      <c r="DU260" s="116"/>
      <c r="DV260" s="116"/>
      <c r="DW260" s="116"/>
      <c r="DX260" s="116"/>
      <c r="DY260" s="116"/>
      <c r="DZ260" s="116"/>
      <c r="EA260" s="116"/>
      <c r="EB260" s="116"/>
      <c r="EC260" s="116"/>
      <c r="ED260" s="116"/>
      <c r="EE260" s="116"/>
      <c r="EF260" s="116"/>
      <c r="EG260" s="116"/>
      <c r="EH260" s="116"/>
      <c r="EI260" s="116"/>
      <c r="EJ260" s="116"/>
      <c r="EK260" s="116"/>
      <c r="EL260" s="116"/>
      <c r="EM260" s="116"/>
      <c r="EN260" s="116"/>
      <c r="EO260" s="116"/>
      <c r="EP260" s="116"/>
      <c r="EQ260" s="116"/>
      <c r="ER260" s="116"/>
    </row>
    <row r="261" spans="2:148" s="232" customFormat="1">
      <c r="B261" s="233"/>
      <c r="E261" s="233"/>
      <c r="I261" s="233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  <c r="T261" s="116"/>
      <c r="U261" s="116"/>
      <c r="V261" s="116"/>
      <c r="W261" s="116"/>
      <c r="X261" s="116"/>
      <c r="Y261" s="116"/>
      <c r="Z261" s="116"/>
      <c r="AA261" s="116"/>
      <c r="AB261" s="116"/>
      <c r="AC261" s="116"/>
      <c r="AD261" s="116"/>
      <c r="AE261" s="116"/>
      <c r="AF261" s="116"/>
      <c r="AG261" s="116"/>
      <c r="AH261" s="116"/>
      <c r="AI261" s="116"/>
      <c r="AJ261" s="116"/>
      <c r="AK261" s="116"/>
      <c r="AL261" s="116"/>
      <c r="AM261" s="116"/>
      <c r="AN261" s="116"/>
      <c r="AO261" s="116"/>
      <c r="AP261" s="116"/>
      <c r="AQ261" s="116"/>
      <c r="AR261" s="116"/>
      <c r="AS261" s="116"/>
      <c r="AT261" s="116"/>
      <c r="AU261" s="116"/>
      <c r="AV261" s="116"/>
      <c r="AW261" s="116"/>
      <c r="AX261" s="116"/>
      <c r="AY261" s="116"/>
      <c r="AZ261" s="116"/>
      <c r="BA261" s="116"/>
      <c r="BB261" s="116"/>
      <c r="BC261" s="116"/>
      <c r="BD261" s="116"/>
      <c r="BE261" s="116"/>
      <c r="BF261" s="116"/>
      <c r="BG261" s="116"/>
      <c r="BH261" s="116"/>
      <c r="BI261" s="116"/>
      <c r="BJ261" s="116"/>
      <c r="BK261" s="116"/>
      <c r="BL261" s="116"/>
      <c r="BM261" s="116"/>
      <c r="BN261" s="116"/>
      <c r="BO261" s="116"/>
      <c r="BP261" s="116"/>
      <c r="BQ261" s="116"/>
      <c r="BR261" s="116"/>
      <c r="BS261" s="116"/>
      <c r="BT261" s="116"/>
      <c r="BU261" s="116"/>
      <c r="BV261" s="116"/>
      <c r="BW261" s="116"/>
      <c r="BX261" s="116"/>
      <c r="BY261" s="116"/>
      <c r="BZ261" s="116"/>
      <c r="CA261" s="116"/>
      <c r="CB261" s="116"/>
      <c r="CC261" s="116"/>
      <c r="CD261" s="116"/>
      <c r="CE261" s="116"/>
      <c r="CF261" s="116"/>
      <c r="CG261" s="116"/>
      <c r="CH261" s="116"/>
      <c r="CI261" s="116"/>
      <c r="CJ261" s="116"/>
      <c r="CK261" s="116"/>
      <c r="CL261" s="116"/>
      <c r="CM261" s="116"/>
      <c r="CN261" s="116"/>
      <c r="CO261" s="116"/>
      <c r="CP261" s="116"/>
      <c r="CQ261" s="116"/>
      <c r="CR261" s="116"/>
      <c r="CS261" s="116"/>
      <c r="CT261" s="116"/>
      <c r="CU261" s="116"/>
      <c r="CV261" s="116"/>
      <c r="CW261" s="116"/>
      <c r="CX261" s="116"/>
      <c r="CY261" s="116"/>
      <c r="CZ261" s="116"/>
      <c r="DA261" s="116"/>
      <c r="DB261" s="116"/>
      <c r="DC261" s="116"/>
      <c r="DD261" s="116"/>
      <c r="DE261" s="116"/>
      <c r="DF261" s="116"/>
      <c r="DG261" s="116"/>
      <c r="DH261" s="116"/>
      <c r="DI261" s="116"/>
      <c r="DJ261" s="116"/>
      <c r="DK261" s="116"/>
      <c r="DL261" s="116"/>
      <c r="DM261" s="116"/>
      <c r="DN261" s="116"/>
      <c r="DO261" s="116"/>
      <c r="DP261" s="116"/>
      <c r="DQ261" s="116"/>
      <c r="DR261" s="116"/>
      <c r="DS261" s="116"/>
      <c r="DT261" s="116"/>
      <c r="DU261" s="116"/>
      <c r="DV261" s="116"/>
      <c r="DW261" s="116"/>
      <c r="DX261" s="116"/>
      <c r="DY261" s="116"/>
      <c r="DZ261" s="116"/>
      <c r="EA261" s="116"/>
      <c r="EB261" s="116"/>
      <c r="EC261" s="116"/>
      <c r="ED261" s="116"/>
      <c r="EE261" s="116"/>
      <c r="EF261" s="116"/>
      <c r="EG261" s="116"/>
      <c r="EH261" s="116"/>
      <c r="EI261" s="116"/>
      <c r="EJ261" s="116"/>
      <c r="EK261" s="116"/>
      <c r="EL261" s="116"/>
      <c r="EM261" s="116"/>
      <c r="EN261" s="116"/>
      <c r="EO261" s="116"/>
      <c r="EP261" s="116"/>
      <c r="EQ261" s="116"/>
      <c r="ER261" s="116"/>
    </row>
    <row r="262" spans="2:148" s="232" customFormat="1">
      <c r="B262" s="233"/>
      <c r="E262" s="233"/>
      <c r="I262" s="233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  <c r="U262" s="116"/>
      <c r="V262" s="116"/>
      <c r="W262" s="116"/>
      <c r="X262" s="116"/>
      <c r="Y262" s="116"/>
      <c r="Z262" s="116"/>
      <c r="AA262" s="116"/>
      <c r="AB262" s="116"/>
      <c r="AC262" s="116"/>
      <c r="AD262" s="116"/>
      <c r="AE262" s="116"/>
      <c r="AF262" s="116"/>
      <c r="AG262" s="116"/>
      <c r="AH262" s="116"/>
      <c r="AI262" s="116"/>
      <c r="AJ262" s="116"/>
      <c r="AK262" s="116"/>
      <c r="AL262" s="116"/>
      <c r="AM262" s="116"/>
      <c r="AN262" s="116"/>
      <c r="AO262" s="116"/>
      <c r="AP262" s="116"/>
      <c r="AQ262" s="116"/>
      <c r="AR262" s="116"/>
      <c r="AS262" s="116"/>
      <c r="AT262" s="116"/>
      <c r="AU262" s="116"/>
      <c r="AV262" s="116"/>
      <c r="AW262" s="116"/>
      <c r="AX262" s="116"/>
      <c r="AY262" s="116"/>
      <c r="AZ262" s="116"/>
      <c r="BA262" s="116"/>
      <c r="BB262" s="116"/>
      <c r="BC262" s="116"/>
      <c r="BD262" s="116"/>
      <c r="BE262" s="116"/>
      <c r="BF262" s="116"/>
      <c r="BG262" s="116"/>
      <c r="BH262" s="116"/>
      <c r="BI262" s="116"/>
      <c r="BJ262" s="116"/>
      <c r="BK262" s="116"/>
      <c r="BL262" s="116"/>
      <c r="BM262" s="116"/>
      <c r="BN262" s="116"/>
      <c r="BO262" s="116"/>
      <c r="BP262" s="116"/>
      <c r="BQ262" s="116"/>
      <c r="BR262" s="116"/>
      <c r="BS262" s="116"/>
      <c r="BT262" s="116"/>
      <c r="BU262" s="116"/>
      <c r="BV262" s="116"/>
      <c r="BW262" s="116"/>
      <c r="BX262" s="116"/>
      <c r="BY262" s="116"/>
      <c r="BZ262" s="116"/>
      <c r="CA262" s="116"/>
      <c r="CB262" s="116"/>
      <c r="CC262" s="116"/>
      <c r="CD262" s="116"/>
      <c r="CE262" s="116"/>
      <c r="CF262" s="116"/>
      <c r="CG262" s="116"/>
      <c r="CH262" s="116"/>
      <c r="CI262" s="116"/>
      <c r="CJ262" s="116"/>
      <c r="CK262" s="116"/>
      <c r="CL262" s="116"/>
      <c r="CM262" s="116"/>
      <c r="CN262" s="116"/>
      <c r="CO262" s="116"/>
      <c r="CP262" s="116"/>
      <c r="CQ262" s="116"/>
      <c r="CR262" s="116"/>
      <c r="CS262" s="116"/>
      <c r="CT262" s="116"/>
      <c r="CU262" s="116"/>
      <c r="CV262" s="116"/>
      <c r="CW262" s="116"/>
      <c r="CX262" s="116"/>
      <c r="CY262" s="116"/>
      <c r="CZ262" s="116"/>
      <c r="DA262" s="116"/>
      <c r="DB262" s="116"/>
      <c r="DC262" s="116"/>
      <c r="DD262" s="116"/>
      <c r="DE262" s="116"/>
      <c r="DF262" s="116"/>
      <c r="DG262" s="116"/>
      <c r="DH262" s="116"/>
      <c r="DI262" s="116"/>
      <c r="DJ262" s="116"/>
      <c r="DK262" s="116"/>
      <c r="DL262" s="116"/>
      <c r="DM262" s="116"/>
      <c r="DN262" s="116"/>
      <c r="DO262" s="116"/>
      <c r="DP262" s="116"/>
      <c r="DQ262" s="116"/>
      <c r="DR262" s="116"/>
      <c r="DS262" s="116"/>
      <c r="DT262" s="116"/>
      <c r="DU262" s="116"/>
      <c r="DV262" s="116"/>
      <c r="DW262" s="116"/>
      <c r="DX262" s="116"/>
      <c r="DY262" s="116"/>
      <c r="DZ262" s="116"/>
      <c r="EA262" s="116"/>
      <c r="EB262" s="116"/>
      <c r="EC262" s="116"/>
      <c r="ED262" s="116"/>
      <c r="EE262" s="116"/>
      <c r="EF262" s="116"/>
      <c r="EG262" s="116"/>
      <c r="EH262" s="116"/>
      <c r="EI262" s="116"/>
      <c r="EJ262" s="116"/>
      <c r="EK262" s="116"/>
      <c r="EL262" s="116"/>
      <c r="EM262" s="116"/>
      <c r="EN262" s="116"/>
      <c r="EO262" s="116"/>
      <c r="EP262" s="116"/>
      <c r="EQ262" s="116"/>
      <c r="ER262" s="116"/>
    </row>
    <row r="263" spans="2:148" s="232" customFormat="1">
      <c r="B263" s="233"/>
      <c r="E263" s="233"/>
      <c r="I263" s="233"/>
      <c r="J263" s="116"/>
      <c r="K263" s="116"/>
      <c r="L263" s="116"/>
      <c r="M263" s="116"/>
      <c r="N263" s="116"/>
      <c r="O263" s="116"/>
      <c r="P263" s="116"/>
      <c r="Q263" s="116"/>
      <c r="R263" s="116"/>
      <c r="S263" s="116"/>
      <c r="T263" s="116"/>
      <c r="U263" s="116"/>
      <c r="V263" s="116"/>
      <c r="W263" s="116"/>
      <c r="X263" s="116"/>
      <c r="Y263" s="116"/>
      <c r="Z263" s="116"/>
      <c r="AA263" s="116"/>
      <c r="AB263" s="116"/>
      <c r="AC263" s="116"/>
      <c r="AD263" s="116"/>
      <c r="AE263" s="116"/>
      <c r="AF263" s="116"/>
      <c r="AG263" s="116"/>
      <c r="AH263" s="116"/>
      <c r="AI263" s="116"/>
      <c r="AJ263" s="116"/>
      <c r="AK263" s="116"/>
      <c r="AL263" s="116"/>
      <c r="AM263" s="116"/>
      <c r="AN263" s="116"/>
      <c r="AO263" s="116"/>
      <c r="AP263" s="116"/>
      <c r="AQ263" s="116"/>
      <c r="AR263" s="116"/>
      <c r="AS263" s="116"/>
      <c r="AT263" s="116"/>
      <c r="AU263" s="116"/>
      <c r="AV263" s="116"/>
      <c r="AW263" s="116"/>
      <c r="AX263" s="116"/>
      <c r="AY263" s="116"/>
      <c r="AZ263" s="116"/>
      <c r="BA263" s="116"/>
      <c r="BB263" s="116"/>
      <c r="BC263" s="116"/>
      <c r="BD263" s="116"/>
      <c r="BE263" s="116"/>
      <c r="BF263" s="116"/>
      <c r="BG263" s="116"/>
      <c r="BH263" s="116"/>
      <c r="BI263" s="116"/>
      <c r="BJ263" s="116"/>
      <c r="BK263" s="116"/>
      <c r="BL263" s="116"/>
      <c r="BM263" s="116"/>
      <c r="BN263" s="116"/>
      <c r="BO263" s="116"/>
      <c r="BP263" s="116"/>
      <c r="BQ263" s="116"/>
      <c r="BR263" s="116"/>
      <c r="BS263" s="116"/>
      <c r="BT263" s="116"/>
      <c r="BU263" s="116"/>
      <c r="BV263" s="116"/>
      <c r="BW263" s="116"/>
      <c r="BX263" s="116"/>
      <c r="BY263" s="116"/>
      <c r="BZ263" s="116"/>
      <c r="CA263" s="116"/>
      <c r="CB263" s="116"/>
      <c r="CC263" s="116"/>
      <c r="CD263" s="116"/>
      <c r="CE263" s="116"/>
      <c r="CF263" s="116"/>
      <c r="CG263" s="116"/>
      <c r="CH263" s="116"/>
      <c r="CI263" s="116"/>
      <c r="CJ263" s="116"/>
      <c r="CK263" s="116"/>
      <c r="CL263" s="116"/>
      <c r="CM263" s="116"/>
      <c r="CN263" s="116"/>
      <c r="CO263" s="116"/>
      <c r="CP263" s="116"/>
      <c r="CQ263" s="116"/>
      <c r="CR263" s="116"/>
      <c r="CS263" s="116"/>
      <c r="CT263" s="116"/>
      <c r="CU263" s="116"/>
      <c r="CV263" s="116"/>
      <c r="CW263" s="116"/>
      <c r="CX263" s="116"/>
      <c r="CY263" s="116"/>
      <c r="CZ263" s="116"/>
      <c r="DA263" s="116"/>
      <c r="DB263" s="116"/>
      <c r="DC263" s="116"/>
      <c r="DD263" s="116"/>
      <c r="DE263" s="116"/>
      <c r="DF263" s="116"/>
      <c r="DG263" s="116"/>
      <c r="DH263" s="116"/>
      <c r="DI263" s="116"/>
      <c r="DJ263" s="116"/>
      <c r="DK263" s="116"/>
      <c r="DL263" s="116"/>
      <c r="DM263" s="116"/>
      <c r="DN263" s="116"/>
      <c r="DO263" s="116"/>
      <c r="DP263" s="116"/>
      <c r="DQ263" s="116"/>
      <c r="DR263" s="116"/>
      <c r="DS263" s="116"/>
      <c r="DT263" s="116"/>
      <c r="DU263" s="116"/>
      <c r="DV263" s="116"/>
      <c r="DW263" s="116"/>
      <c r="DX263" s="116"/>
      <c r="DY263" s="116"/>
      <c r="DZ263" s="116"/>
      <c r="EA263" s="116"/>
      <c r="EB263" s="116"/>
      <c r="EC263" s="116"/>
      <c r="ED263" s="116"/>
      <c r="EE263" s="116"/>
      <c r="EF263" s="116"/>
      <c r="EG263" s="116"/>
      <c r="EH263" s="116"/>
      <c r="EI263" s="116"/>
      <c r="EJ263" s="116"/>
      <c r="EK263" s="116"/>
      <c r="EL263" s="116"/>
      <c r="EM263" s="116"/>
      <c r="EN263" s="116"/>
      <c r="EO263" s="116"/>
      <c r="EP263" s="116"/>
      <c r="EQ263" s="116"/>
      <c r="ER263" s="116"/>
    </row>
    <row r="264" spans="2:148" s="232" customFormat="1">
      <c r="B264" s="233"/>
      <c r="E264" s="233"/>
      <c r="I264" s="233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  <c r="T264" s="116"/>
      <c r="U264" s="116"/>
      <c r="V264" s="116"/>
      <c r="W264" s="116"/>
      <c r="X264" s="116"/>
      <c r="Y264" s="116"/>
      <c r="Z264" s="116"/>
      <c r="AA264" s="116"/>
      <c r="AB264" s="116"/>
      <c r="AC264" s="116"/>
      <c r="AD264" s="116"/>
      <c r="AE264" s="116"/>
      <c r="AF264" s="116"/>
      <c r="AG264" s="116"/>
      <c r="AH264" s="116"/>
      <c r="AI264" s="116"/>
      <c r="AJ264" s="116"/>
      <c r="AK264" s="116"/>
      <c r="AL264" s="116"/>
      <c r="AM264" s="116"/>
      <c r="AN264" s="116"/>
      <c r="AO264" s="116"/>
      <c r="AP264" s="116"/>
      <c r="AQ264" s="116"/>
      <c r="AR264" s="116"/>
      <c r="AS264" s="116"/>
      <c r="AT264" s="116"/>
      <c r="AU264" s="116"/>
      <c r="AV264" s="116"/>
      <c r="AW264" s="116"/>
      <c r="AX264" s="116"/>
      <c r="AY264" s="116"/>
      <c r="AZ264" s="116"/>
      <c r="BA264" s="116"/>
      <c r="BB264" s="116"/>
      <c r="BC264" s="116"/>
      <c r="BD264" s="116"/>
      <c r="BE264" s="116"/>
      <c r="BF264" s="116"/>
      <c r="BG264" s="116"/>
      <c r="BH264" s="116"/>
      <c r="BI264" s="116"/>
      <c r="BJ264" s="116"/>
      <c r="BK264" s="116"/>
      <c r="BL264" s="116"/>
      <c r="BM264" s="116"/>
      <c r="BN264" s="116"/>
      <c r="BO264" s="116"/>
      <c r="BP264" s="116"/>
      <c r="BQ264" s="116"/>
      <c r="BR264" s="116"/>
      <c r="BS264" s="116"/>
      <c r="BT264" s="116"/>
      <c r="BU264" s="116"/>
      <c r="BV264" s="116"/>
      <c r="BW264" s="116"/>
      <c r="BX264" s="116"/>
      <c r="BY264" s="116"/>
      <c r="BZ264" s="116"/>
      <c r="CA264" s="116"/>
      <c r="CB264" s="116"/>
      <c r="CC264" s="116"/>
      <c r="CD264" s="116"/>
      <c r="CE264" s="116"/>
      <c r="CF264" s="116"/>
      <c r="CG264" s="116"/>
      <c r="CH264" s="116"/>
      <c r="CI264" s="116"/>
      <c r="CJ264" s="116"/>
      <c r="CK264" s="116"/>
      <c r="CL264" s="116"/>
      <c r="CM264" s="116"/>
      <c r="CN264" s="116"/>
      <c r="CO264" s="116"/>
      <c r="CP264" s="116"/>
      <c r="CQ264" s="116"/>
      <c r="CR264" s="116"/>
      <c r="CS264" s="116"/>
      <c r="CT264" s="116"/>
      <c r="CU264" s="116"/>
      <c r="CV264" s="116"/>
      <c r="CW264" s="116"/>
      <c r="CX264" s="116"/>
      <c r="CY264" s="116"/>
      <c r="CZ264" s="116"/>
      <c r="DA264" s="116"/>
      <c r="DB264" s="116"/>
      <c r="DC264" s="116"/>
      <c r="DD264" s="116"/>
      <c r="DE264" s="116"/>
      <c r="DF264" s="116"/>
      <c r="DG264" s="116"/>
      <c r="DH264" s="116"/>
      <c r="DI264" s="116"/>
      <c r="DJ264" s="116"/>
      <c r="DK264" s="116"/>
      <c r="DL264" s="116"/>
      <c r="DM264" s="116"/>
      <c r="DN264" s="116"/>
      <c r="DO264" s="116"/>
      <c r="DP264" s="116"/>
      <c r="DQ264" s="116"/>
      <c r="DR264" s="116"/>
      <c r="DS264" s="116"/>
      <c r="DT264" s="116"/>
      <c r="DU264" s="116"/>
      <c r="DV264" s="116"/>
      <c r="DW264" s="116"/>
      <c r="DX264" s="116"/>
      <c r="DY264" s="116"/>
      <c r="DZ264" s="116"/>
      <c r="EA264" s="116"/>
      <c r="EB264" s="116"/>
      <c r="EC264" s="116"/>
      <c r="ED264" s="116"/>
      <c r="EE264" s="116"/>
      <c r="EF264" s="116"/>
      <c r="EG264" s="116"/>
      <c r="EH264" s="116"/>
      <c r="EI264" s="116"/>
      <c r="EJ264" s="116"/>
      <c r="EK264" s="116"/>
      <c r="EL264" s="116"/>
      <c r="EM264" s="116"/>
      <c r="EN264" s="116"/>
      <c r="EO264" s="116"/>
      <c r="EP264" s="116"/>
      <c r="EQ264" s="116"/>
      <c r="ER264" s="116"/>
    </row>
    <row r="265" spans="2:148" s="232" customFormat="1">
      <c r="B265" s="233"/>
      <c r="E265" s="233"/>
      <c r="I265" s="233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116"/>
      <c r="U265" s="116"/>
      <c r="V265" s="116"/>
      <c r="W265" s="116"/>
      <c r="X265" s="116"/>
      <c r="Y265" s="116"/>
      <c r="Z265" s="116"/>
      <c r="AA265" s="116"/>
      <c r="AB265" s="116"/>
      <c r="AC265" s="116"/>
      <c r="AD265" s="116"/>
      <c r="AE265" s="116"/>
      <c r="AF265" s="116"/>
      <c r="AG265" s="116"/>
      <c r="AH265" s="116"/>
      <c r="AI265" s="116"/>
      <c r="AJ265" s="116"/>
      <c r="AK265" s="116"/>
      <c r="AL265" s="116"/>
      <c r="AM265" s="116"/>
      <c r="AN265" s="116"/>
      <c r="AO265" s="116"/>
      <c r="AP265" s="116"/>
      <c r="AQ265" s="116"/>
      <c r="AR265" s="116"/>
      <c r="AS265" s="116"/>
      <c r="AT265" s="116"/>
      <c r="AU265" s="116"/>
      <c r="AV265" s="116"/>
      <c r="AW265" s="116"/>
      <c r="AX265" s="116"/>
      <c r="AY265" s="116"/>
      <c r="AZ265" s="116"/>
      <c r="BA265" s="116"/>
      <c r="BB265" s="116"/>
      <c r="BC265" s="116"/>
      <c r="BD265" s="116"/>
      <c r="BE265" s="116"/>
      <c r="BF265" s="116"/>
      <c r="BG265" s="116"/>
      <c r="BH265" s="116"/>
      <c r="BI265" s="116"/>
      <c r="BJ265" s="116"/>
      <c r="BK265" s="116"/>
      <c r="BL265" s="116"/>
      <c r="BM265" s="116"/>
      <c r="BN265" s="116"/>
      <c r="BO265" s="116"/>
      <c r="BP265" s="116"/>
      <c r="BQ265" s="116"/>
      <c r="BR265" s="116"/>
      <c r="BS265" s="116"/>
      <c r="BT265" s="116"/>
      <c r="BU265" s="116"/>
      <c r="BV265" s="116"/>
      <c r="BW265" s="116"/>
      <c r="BX265" s="116"/>
      <c r="BY265" s="116"/>
      <c r="BZ265" s="116"/>
      <c r="CA265" s="116"/>
      <c r="CB265" s="116"/>
      <c r="CC265" s="116"/>
      <c r="CD265" s="116"/>
      <c r="CE265" s="116"/>
      <c r="CF265" s="116"/>
      <c r="CG265" s="116"/>
      <c r="CH265" s="116"/>
      <c r="CI265" s="116"/>
      <c r="CJ265" s="116"/>
      <c r="CK265" s="116"/>
      <c r="CL265" s="116"/>
      <c r="CM265" s="116"/>
      <c r="CN265" s="116"/>
      <c r="CO265" s="116"/>
      <c r="CP265" s="116"/>
      <c r="CQ265" s="116"/>
      <c r="CR265" s="116"/>
      <c r="CS265" s="116"/>
      <c r="CT265" s="116"/>
      <c r="CU265" s="116"/>
      <c r="CV265" s="116"/>
      <c r="CW265" s="116"/>
      <c r="CX265" s="116"/>
      <c r="CY265" s="116"/>
      <c r="CZ265" s="116"/>
      <c r="DA265" s="116"/>
      <c r="DB265" s="116"/>
      <c r="DC265" s="116"/>
      <c r="DD265" s="116"/>
      <c r="DE265" s="116"/>
      <c r="DF265" s="116"/>
      <c r="DG265" s="116"/>
      <c r="DH265" s="116"/>
      <c r="DI265" s="116"/>
      <c r="DJ265" s="116"/>
      <c r="DK265" s="116"/>
      <c r="DL265" s="116"/>
      <c r="DM265" s="116"/>
      <c r="DN265" s="116"/>
      <c r="DO265" s="116"/>
      <c r="DP265" s="116"/>
      <c r="DQ265" s="116"/>
      <c r="DR265" s="116"/>
      <c r="DS265" s="116"/>
      <c r="DT265" s="116"/>
      <c r="DU265" s="116"/>
      <c r="DV265" s="116"/>
      <c r="DW265" s="116"/>
      <c r="DX265" s="116"/>
      <c r="DY265" s="116"/>
      <c r="DZ265" s="116"/>
      <c r="EA265" s="116"/>
      <c r="EB265" s="116"/>
      <c r="EC265" s="116"/>
      <c r="ED265" s="116"/>
      <c r="EE265" s="116"/>
      <c r="EF265" s="116"/>
      <c r="EG265" s="116"/>
      <c r="EH265" s="116"/>
      <c r="EI265" s="116"/>
      <c r="EJ265" s="116"/>
      <c r="EK265" s="116"/>
      <c r="EL265" s="116"/>
      <c r="EM265" s="116"/>
      <c r="EN265" s="116"/>
      <c r="EO265" s="116"/>
      <c r="EP265" s="116"/>
      <c r="EQ265" s="116"/>
      <c r="ER265" s="116"/>
    </row>
    <row r="266" spans="2:148" s="232" customFormat="1">
      <c r="B266" s="233"/>
      <c r="E266" s="233"/>
      <c r="I266" s="233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  <c r="T266" s="116"/>
      <c r="U266" s="116"/>
      <c r="V266" s="116"/>
      <c r="W266" s="116"/>
      <c r="X266" s="116"/>
      <c r="Y266" s="116"/>
      <c r="Z266" s="116"/>
      <c r="AA266" s="116"/>
      <c r="AB266" s="116"/>
      <c r="AC266" s="116"/>
      <c r="AD266" s="116"/>
      <c r="AE266" s="116"/>
      <c r="AF266" s="116"/>
      <c r="AG266" s="116"/>
      <c r="AH266" s="116"/>
      <c r="AI266" s="116"/>
      <c r="AJ266" s="116"/>
      <c r="AK266" s="116"/>
      <c r="AL266" s="116"/>
      <c r="AM266" s="116"/>
      <c r="AN266" s="116"/>
      <c r="AO266" s="116"/>
      <c r="AP266" s="116"/>
      <c r="AQ266" s="116"/>
      <c r="AR266" s="116"/>
      <c r="AS266" s="116"/>
      <c r="AT266" s="116"/>
      <c r="AU266" s="116"/>
      <c r="AV266" s="116"/>
      <c r="AW266" s="116"/>
      <c r="AX266" s="116"/>
      <c r="AY266" s="116"/>
      <c r="AZ266" s="116"/>
      <c r="BA266" s="116"/>
      <c r="BB266" s="116"/>
      <c r="BC266" s="116"/>
      <c r="BD266" s="116"/>
      <c r="BE266" s="116"/>
      <c r="BF266" s="116"/>
      <c r="BG266" s="116"/>
      <c r="BH266" s="116"/>
      <c r="BI266" s="116"/>
      <c r="BJ266" s="116"/>
      <c r="BK266" s="116"/>
      <c r="BL266" s="116"/>
      <c r="BM266" s="116"/>
      <c r="BN266" s="116"/>
      <c r="BO266" s="116"/>
      <c r="BP266" s="116"/>
      <c r="BQ266" s="116"/>
      <c r="BR266" s="116"/>
      <c r="BS266" s="116"/>
      <c r="BT266" s="116"/>
      <c r="BU266" s="116"/>
      <c r="BV266" s="116"/>
      <c r="BW266" s="116"/>
      <c r="BX266" s="116"/>
      <c r="BY266" s="116"/>
      <c r="BZ266" s="116"/>
      <c r="CA266" s="116"/>
      <c r="CB266" s="116"/>
      <c r="CC266" s="116"/>
      <c r="CD266" s="116"/>
      <c r="CE266" s="116"/>
      <c r="CF266" s="116"/>
      <c r="CG266" s="116"/>
      <c r="CH266" s="116"/>
      <c r="CI266" s="116"/>
      <c r="CJ266" s="116"/>
      <c r="CK266" s="116"/>
      <c r="CL266" s="116"/>
      <c r="CM266" s="116"/>
      <c r="CN266" s="116"/>
      <c r="CO266" s="116"/>
      <c r="CP266" s="116"/>
      <c r="CQ266" s="116"/>
      <c r="CR266" s="116"/>
      <c r="CS266" s="116"/>
      <c r="CT266" s="116"/>
      <c r="CU266" s="116"/>
      <c r="CV266" s="116"/>
      <c r="CW266" s="116"/>
      <c r="CX266" s="116"/>
      <c r="CY266" s="116"/>
      <c r="CZ266" s="116"/>
      <c r="DA266" s="116"/>
      <c r="DB266" s="116"/>
      <c r="DC266" s="116"/>
      <c r="DD266" s="116"/>
      <c r="DE266" s="116"/>
      <c r="DF266" s="116"/>
      <c r="DG266" s="116"/>
      <c r="DH266" s="116"/>
      <c r="DI266" s="116"/>
      <c r="DJ266" s="116"/>
      <c r="DK266" s="116"/>
      <c r="DL266" s="116"/>
      <c r="DM266" s="116"/>
      <c r="DN266" s="116"/>
      <c r="DO266" s="116"/>
      <c r="DP266" s="116"/>
      <c r="DQ266" s="116"/>
      <c r="DR266" s="116"/>
      <c r="DS266" s="116"/>
      <c r="DT266" s="116"/>
      <c r="DU266" s="116"/>
      <c r="DV266" s="116"/>
      <c r="DW266" s="116"/>
      <c r="DX266" s="116"/>
      <c r="DY266" s="116"/>
      <c r="DZ266" s="116"/>
      <c r="EA266" s="116"/>
      <c r="EB266" s="116"/>
      <c r="EC266" s="116"/>
      <c r="ED266" s="116"/>
      <c r="EE266" s="116"/>
      <c r="EF266" s="116"/>
      <c r="EG266" s="116"/>
      <c r="EH266" s="116"/>
      <c r="EI266" s="116"/>
      <c r="EJ266" s="116"/>
      <c r="EK266" s="116"/>
      <c r="EL266" s="116"/>
      <c r="EM266" s="116"/>
      <c r="EN266" s="116"/>
      <c r="EO266" s="116"/>
      <c r="EP266" s="116"/>
      <c r="EQ266" s="116"/>
      <c r="ER266" s="116"/>
    </row>
    <row r="267" spans="2:148" s="232" customFormat="1">
      <c r="B267" s="233"/>
      <c r="E267" s="233"/>
      <c r="I267" s="233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  <c r="U267" s="116"/>
      <c r="V267" s="116"/>
      <c r="W267" s="116"/>
      <c r="X267" s="116"/>
      <c r="Y267" s="116"/>
      <c r="Z267" s="116"/>
      <c r="AA267" s="116"/>
      <c r="AB267" s="116"/>
      <c r="AC267" s="116"/>
      <c r="AD267" s="116"/>
      <c r="AE267" s="116"/>
      <c r="AF267" s="116"/>
      <c r="AG267" s="116"/>
      <c r="AH267" s="116"/>
      <c r="AI267" s="116"/>
      <c r="AJ267" s="116"/>
      <c r="AK267" s="116"/>
      <c r="AL267" s="116"/>
      <c r="AM267" s="116"/>
      <c r="AN267" s="116"/>
      <c r="AO267" s="116"/>
      <c r="AP267" s="116"/>
      <c r="AQ267" s="116"/>
      <c r="AR267" s="116"/>
      <c r="AS267" s="116"/>
      <c r="AT267" s="116"/>
      <c r="AU267" s="116"/>
      <c r="AV267" s="116"/>
      <c r="AW267" s="116"/>
      <c r="AX267" s="116"/>
      <c r="AY267" s="116"/>
      <c r="AZ267" s="116"/>
      <c r="BA267" s="116"/>
      <c r="BB267" s="116"/>
      <c r="BC267" s="116"/>
      <c r="BD267" s="116"/>
      <c r="BE267" s="116"/>
      <c r="BF267" s="116"/>
      <c r="BG267" s="116"/>
      <c r="BH267" s="116"/>
      <c r="BI267" s="116"/>
      <c r="BJ267" s="116"/>
      <c r="BK267" s="116"/>
      <c r="BL267" s="116"/>
      <c r="BM267" s="116"/>
      <c r="BN267" s="116"/>
      <c r="BO267" s="116"/>
      <c r="BP267" s="116"/>
      <c r="BQ267" s="116"/>
      <c r="BR267" s="116"/>
      <c r="BS267" s="116"/>
      <c r="BT267" s="116"/>
      <c r="BU267" s="116"/>
      <c r="BV267" s="116"/>
      <c r="BW267" s="116"/>
      <c r="BX267" s="116"/>
      <c r="BY267" s="116"/>
      <c r="BZ267" s="116"/>
      <c r="CA267" s="116"/>
      <c r="CB267" s="116"/>
      <c r="CC267" s="116"/>
      <c r="CD267" s="116"/>
      <c r="CE267" s="116"/>
      <c r="CF267" s="116"/>
      <c r="CG267" s="116"/>
      <c r="CH267" s="116"/>
      <c r="CI267" s="116"/>
      <c r="CJ267" s="116"/>
      <c r="CK267" s="116"/>
      <c r="CL267" s="116"/>
      <c r="CM267" s="116"/>
      <c r="CN267" s="116"/>
      <c r="CO267" s="116"/>
      <c r="CP267" s="116"/>
      <c r="CQ267" s="116"/>
      <c r="CR267" s="116"/>
      <c r="CS267" s="116"/>
      <c r="CT267" s="116"/>
      <c r="CU267" s="116"/>
      <c r="CV267" s="116"/>
      <c r="CW267" s="116"/>
      <c r="CX267" s="116"/>
      <c r="CY267" s="116"/>
      <c r="CZ267" s="116"/>
      <c r="DA267" s="116"/>
      <c r="DB267" s="116"/>
      <c r="DC267" s="116"/>
      <c r="DD267" s="116"/>
      <c r="DE267" s="116"/>
      <c r="DF267" s="116"/>
      <c r="DG267" s="116"/>
      <c r="DH267" s="116"/>
      <c r="DI267" s="116"/>
      <c r="DJ267" s="116"/>
      <c r="DK267" s="116"/>
      <c r="DL267" s="116"/>
      <c r="DM267" s="116"/>
      <c r="DN267" s="116"/>
      <c r="DO267" s="116"/>
      <c r="DP267" s="116"/>
      <c r="DQ267" s="116"/>
      <c r="DR267" s="116"/>
      <c r="DS267" s="116"/>
      <c r="DT267" s="116"/>
      <c r="DU267" s="116"/>
      <c r="DV267" s="116"/>
      <c r="DW267" s="116"/>
      <c r="DX267" s="116"/>
      <c r="DY267" s="116"/>
      <c r="DZ267" s="116"/>
      <c r="EA267" s="116"/>
      <c r="EB267" s="116"/>
      <c r="EC267" s="116"/>
      <c r="ED267" s="116"/>
      <c r="EE267" s="116"/>
      <c r="EF267" s="116"/>
      <c r="EG267" s="116"/>
      <c r="EH267" s="116"/>
      <c r="EI267" s="116"/>
      <c r="EJ267" s="116"/>
      <c r="EK267" s="116"/>
      <c r="EL267" s="116"/>
      <c r="EM267" s="116"/>
      <c r="EN267" s="116"/>
      <c r="EO267" s="116"/>
      <c r="EP267" s="116"/>
      <c r="EQ267" s="116"/>
      <c r="ER267" s="116"/>
    </row>
    <row r="268" spans="2:148" s="232" customFormat="1">
      <c r="B268" s="233"/>
      <c r="E268" s="233"/>
      <c r="I268" s="233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  <c r="U268" s="116"/>
      <c r="V268" s="116"/>
      <c r="W268" s="116"/>
      <c r="X268" s="116"/>
      <c r="Y268" s="116"/>
      <c r="Z268" s="116"/>
      <c r="AA268" s="116"/>
      <c r="AB268" s="116"/>
      <c r="AC268" s="116"/>
      <c r="AD268" s="116"/>
      <c r="AE268" s="116"/>
      <c r="AF268" s="116"/>
      <c r="AG268" s="116"/>
      <c r="AH268" s="116"/>
      <c r="AI268" s="116"/>
      <c r="AJ268" s="116"/>
      <c r="AK268" s="116"/>
      <c r="AL268" s="116"/>
      <c r="AM268" s="116"/>
      <c r="AN268" s="116"/>
      <c r="AO268" s="116"/>
      <c r="AP268" s="116"/>
      <c r="AQ268" s="116"/>
      <c r="AR268" s="116"/>
      <c r="AS268" s="116"/>
      <c r="AT268" s="116"/>
      <c r="AU268" s="116"/>
      <c r="AV268" s="116"/>
      <c r="AW268" s="116"/>
      <c r="AX268" s="116"/>
      <c r="AY268" s="116"/>
      <c r="AZ268" s="116"/>
      <c r="BA268" s="116"/>
      <c r="BB268" s="116"/>
      <c r="BC268" s="116"/>
      <c r="BD268" s="116"/>
      <c r="BE268" s="116"/>
      <c r="BF268" s="116"/>
      <c r="BG268" s="116"/>
      <c r="BH268" s="116"/>
      <c r="BI268" s="116"/>
      <c r="BJ268" s="116"/>
      <c r="BK268" s="116"/>
      <c r="BL268" s="116"/>
      <c r="BM268" s="116"/>
      <c r="BN268" s="116"/>
      <c r="BO268" s="116"/>
      <c r="BP268" s="116"/>
      <c r="BQ268" s="116"/>
      <c r="BR268" s="116"/>
      <c r="BS268" s="116"/>
      <c r="BT268" s="116"/>
      <c r="BU268" s="116"/>
      <c r="BV268" s="116"/>
      <c r="BW268" s="116"/>
      <c r="BX268" s="116"/>
      <c r="BY268" s="116"/>
      <c r="BZ268" s="116"/>
      <c r="CA268" s="116"/>
      <c r="CB268" s="116"/>
      <c r="CC268" s="116"/>
      <c r="CD268" s="116"/>
      <c r="CE268" s="116"/>
      <c r="CF268" s="116"/>
      <c r="CG268" s="116"/>
      <c r="CH268" s="116"/>
      <c r="CI268" s="116"/>
      <c r="CJ268" s="116"/>
      <c r="CK268" s="116"/>
      <c r="CL268" s="116"/>
      <c r="CM268" s="116"/>
      <c r="CN268" s="116"/>
      <c r="CO268" s="116"/>
      <c r="CP268" s="116"/>
      <c r="CQ268" s="116"/>
      <c r="CR268" s="116"/>
      <c r="CS268" s="116"/>
      <c r="CT268" s="116"/>
      <c r="CU268" s="116"/>
      <c r="CV268" s="116"/>
      <c r="CW268" s="116"/>
      <c r="CX268" s="116"/>
      <c r="CY268" s="116"/>
      <c r="CZ268" s="116"/>
      <c r="DA268" s="116"/>
      <c r="DB268" s="116"/>
      <c r="DC268" s="116"/>
      <c r="DD268" s="116"/>
      <c r="DE268" s="116"/>
      <c r="DF268" s="116"/>
      <c r="DG268" s="116"/>
      <c r="DH268" s="116"/>
      <c r="DI268" s="116"/>
      <c r="DJ268" s="116"/>
      <c r="DK268" s="116"/>
      <c r="DL268" s="116"/>
      <c r="DM268" s="116"/>
      <c r="DN268" s="116"/>
      <c r="DO268" s="116"/>
      <c r="DP268" s="116"/>
      <c r="DQ268" s="116"/>
      <c r="DR268" s="116"/>
      <c r="DS268" s="116"/>
      <c r="DT268" s="116"/>
      <c r="DU268" s="116"/>
      <c r="DV268" s="116"/>
      <c r="DW268" s="116"/>
      <c r="DX268" s="116"/>
      <c r="DY268" s="116"/>
      <c r="DZ268" s="116"/>
      <c r="EA268" s="116"/>
      <c r="EB268" s="116"/>
      <c r="EC268" s="116"/>
      <c r="ED268" s="116"/>
      <c r="EE268" s="116"/>
      <c r="EF268" s="116"/>
      <c r="EG268" s="116"/>
      <c r="EH268" s="116"/>
      <c r="EI268" s="116"/>
      <c r="EJ268" s="116"/>
      <c r="EK268" s="116"/>
      <c r="EL268" s="116"/>
      <c r="EM268" s="116"/>
      <c r="EN268" s="116"/>
      <c r="EO268" s="116"/>
      <c r="EP268" s="116"/>
      <c r="EQ268" s="116"/>
      <c r="ER268" s="116"/>
    </row>
    <row r="269" spans="2:148" s="232" customFormat="1">
      <c r="B269" s="233"/>
      <c r="E269" s="233"/>
      <c r="I269" s="233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  <c r="U269" s="116"/>
      <c r="V269" s="116"/>
      <c r="W269" s="116"/>
      <c r="X269" s="116"/>
      <c r="Y269" s="116"/>
      <c r="Z269" s="116"/>
      <c r="AA269" s="116"/>
      <c r="AB269" s="116"/>
      <c r="AC269" s="116"/>
      <c r="AD269" s="116"/>
      <c r="AE269" s="116"/>
      <c r="AF269" s="116"/>
      <c r="AG269" s="116"/>
      <c r="AH269" s="116"/>
      <c r="AI269" s="116"/>
      <c r="AJ269" s="116"/>
      <c r="AK269" s="116"/>
      <c r="AL269" s="116"/>
      <c r="AM269" s="116"/>
      <c r="AN269" s="116"/>
      <c r="AO269" s="116"/>
      <c r="AP269" s="116"/>
      <c r="AQ269" s="116"/>
      <c r="AR269" s="116"/>
      <c r="AS269" s="116"/>
      <c r="AT269" s="116"/>
      <c r="AU269" s="116"/>
      <c r="AV269" s="116"/>
      <c r="AW269" s="116"/>
      <c r="AX269" s="116"/>
      <c r="AY269" s="116"/>
      <c r="AZ269" s="116"/>
      <c r="BA269" s="116"/>
      <c r="BB269" s="116"/>
      <c r="BC269" s="116"/>
      <c r="BD269" s="116"/>
      <c r="BE269" s="116"/>
      <c r="BF269" s="116"/>
      <c r="BG269" s="116"/>
      <c r="BH269" s="116"/>
      <c r="BI269" s="116"/>
      <c r="BJ269" s="116"/>
      <c r="BK269" s="116"/>
      <c r="BL269" s="116"/>
      <c r="BM269" s="116"/>
      <c r="BN269" s="116"/>
      <c r="BO269" s="116"/>
      <c r="BP269" s="116"/>
      <c r="BQ269" s="116"/>
      <c r="BR269" s="116"/>
      <c r="BS269" s="116"/>
      <c r="BT269" s="116"/>
      <c r="BU269" s="116"/>
      <c r="BV269" s="116"/>
      <c r="BW269" s="116"/>
      <c r="BX269" s="116"/>
      <c r="BY269" s="116"/>
      <c r="BZ269" s="116"/>
      <c r="CA269" s="116"/>
      <c r="CB269" s="116"/>
      <c r="CC269" s="116"/>
      <c r="CD269" s="116"/>
      <c r="CE269" s="116"/>
      <c r="CF269" s="116"/>
      <c r="CG269" s="116"/>
      <c r="CH269" s="116"/>
      <c r="CI269" s="116"/>
      <c r="CJ269" s="116"/>
      <c r="CK269" s="116"/>
      <c r="CL269" s="116"/>
      <c r="CM269" s="116"/>
      <c r="CN269" s="116"/>
      <c r="CO269" s="116"/>
      <c r="CP269" s="116"/>
      <c r="CQ269" s="116"/>
      <c r="CR269" s="116"/>
      <c r="CS269" s="116"/>
      <c r="CT269" s="116"/>
      <c r="CU269" s="116"/>
      <c r="CV269" s="116"/>
      <c r="CW269" s="116"/>
      <c r="CX269" s="116"/>
      <c r="CY269" s="116"/>
      <c r="CZ269" s="116"/>
      <c r="DA269" s="116"/>
      <c r="DB269" s="116"/>
      <c r="DC269" s="116"/>
      <c r="DD269" s="116"/>
      <c r="DE269" s="116"/>
      <c r="DF269" s="116"/>
      <c r="DG269" s="116"/>
      <c r="DH269" s="116"/>
      <c r="DI269" s="116"/>
      <c r="DJ269" s="116"/>
      <c r="DK269" s="116"/>
      <c r="DL269" s="116"/>
      <c r="DM269" s="116"/>
      <c r="DN269" s="116"/>
      <c r="DO269" s="116"/>
      <c r="DP269" s="116"/>
      <c r="DQ269" s="116"/>
      <c r="DR269" s="116"/>
      <c r="DS269" s="116"/>
      <c r="DT269" s="116"/>
      <c r="DU269" s="116"/>
      <c r="DV269" s="116"/>
      <c r="DW269" s="116"/>
      <c r="DX269" s="116"/>
      <c r="DY269" s="116"/>
      <c r="DZ269" s="116"/>
      <c r="EA269" s="116"/>
      <c r="EB269" s="116"/>
      <c r="EC269" s="116"/>
      <c r="ED269" s="116"/>
      <c r="EE269" s="116"/>
      <c r="EF269" s="116"/>
      <c r="EG269" s="116"/>
      <c r="EH269" s="116"/>
      <c r="EI269" s="116"/>
      <c r="EJ269" s="116"/>
      <c r="EK269" s="116"/>
      <c r="EL269" s="116"/>
      <c r="EM269" s="116"/>
      <c r="EN269" s="116"/>
      <c r="EO269" s="116"/>
      <c r="EP269" s="116"/>
      <c r="EQ269" s="116"/>
      <c r="ER269" s="116"/>
    </row>
    <row r="270" spans="2:148" s="232" customFormat="1">
      <c r="B270" s="233"/>
      <c r="E270" s="233"/>
      <c r="I270" s="233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  <c r="U270" s="116"/>
      <c r="V270" s="116"/>
      <c r="W270" s="116"/>
      <c r="X270" s="116"/>
      <c r="Y270" s="116"/>
      <c r="Z270" s="116"/>
      <c r="AA270" s="116"/>
      <c r="AB270" s="116"/>
      <c r="AC270" s="116"/>
      <c r="AD270" s="116"/>
      <c r="AE270" s="116"/>
      <c r="AF270" s="116"/>
      <c r="AG270" s="116"/>
      <c r="AH270" s="116"/>
      <c r="AI270" s="116"/>
      <c r="AJ270" s="116"/>
      <c r="AK270" s="116"/>
      <c r="AL270" s="116"/>
      <c r="AM270" s="116"/>
      <c r="AN270" s="116"/>
      <c r="AO270" s="116"/>
      <c r="AP270" s="116"/>
      <c r="AQ270" s="116"/>
      <c r="AR270" s="116"/>
      <c r="AS270" s="116"/>
      <c r="AT270" s="116"/>
      <c r="AU270" s="116"/>
      <c r="AV270" s="116"/>
      <c r="AW270" s="116"/>
      <c r="AX270" s="116"/>
      <c r="AY270" s="116"/>
      <c r="AZ270" s="116"/>
      <c r="BA270" s="116"/>
      <c r="BB270" s="116"/>
      <c r="BC270" s="116"/>
      <c r="BD270" s="116"/>
      <c r="BE270" s="116"/>
      <c r="BF270" s="116"/>
      <c r="BG270" s="116"/>
      <c r="BH270" s="116"/>
      <c r="BI270" s="116"/>
      <c r="BJ270" s="116"/>
      <c r="BK270" s="116"/>
      <c r="BL270" s="116"/>
      <c r="BM270" s="116"/>
      <c r="BN270" s="116"/>
      <c r="BO270" s="116"/>
      <c r="BP270" s="116"/>
      <c r="BQ270" s="116"/>
      <c r="BR270" s="116"/>
      <c r="BS270" s="116"/>
      <c r="BT270" s="116"/>
      <c r="BU270" s="116"/>
      <c r="BV270" s="116"/>
      <c r="BW270" s="116"/>
      <c r="BX270" s="116"/>
      <c r="BY270" s="116"/>
      <c r="BZ270" s="116"/>
      <c r="CA270" s="116"/>
      <c r="CB270" s="116"/>
      <c r="CC270" s="116"/>
      <c r="CD270" s="116"/>
      <c r="CE270" s="116"/>
      <c r="CF270" s="116"/>
      <c r="CG270" s="116"/>
      <c r="CH270" s="116"/>
      <c r="CI270" s="116"/>
      <c r="CJ270" s="116"/>
      <c r="CK270" s="116"/>
      <c r="CL270" s="116"/>
      <c r="CM270" s="116"/>
      <c r="CN270" s="116"/>
      <c r="CO270" s="116"/>
      <c r="CP270" s="116"/>
      <c r="CQ270" s="116"/>
      <c r="CR270" s="116"/>
      <c r="CS270" s="116"/>
      <c r="CT270" s="116"/>
      <c r="CU270" s="116"/>
      <c r="CV270" s="116"/>
      <c r="CW270" s="116"/>
      <c r="CX270" s="116"/>
      <c r="CY270" s="116"/>
      <c r="CZ270" s="116"/>
      <c r="DA270" s="116"/>
      <c r="DB270" s="116"/>
      <c r="DC270" s="116"/>
      <c r="DD270" s="116"/>
      <c r="DE270" s="116"/>
      <c r="DF270" s="116"/>
      <c r="DG270" s="116"/>
      <c r="DH270" s="116"/>
      <c r="DI270" s="116"/>
      <c r="DJ270" s="116"/>
      <c r="DK270" s="116"/>
      <c r="DL270" s="116"/>
      <c r="DM270" s="116"/>
      <c r="DN270" s="116"/>
      <c r="DO270" s="116"/>
      <c r="DP270" s="116"/>
      <c r="DQ270" s="116"/>
      <c r="DR270" s="116"/>
      <c r="DS270" s="116"/>
      <c r="DT270" s="116"/>
      <c r="DU270" s="116"/>
      <c r="DV270" s="116"/>
      <c r="DW270" s="116"/>
      <c r="DX270" s="116"/>
      <c r="DY270" s="116"/>
      <c r="DZ270" s="116"/>
      <c r="EA270" s="116"/>
      <c r="EB270" s="116"/>
      <c r="EC270" s="116"/>
      <c r="ED270" s="116"/>
      <c r="EE270" s="116"/>
      <c r="EF270" s="116"/>
      <c r="EG270" s="116"/>
      <c r="EH270" s="116"/>
      <c r="EI270" s="116"/>
      <c r="EJ270" s="116"/>
      <c r="EK270" s="116"/>
      <c r="EL270" s="116"/>
      <c r="EM270" s="116"/>
      <c r="EN270" s="116"/>
      <c r="EO270" s="116"/>
      <c r="EP270" s="116"/>
      <c r="EQ270" s="116"/>
      <c r="ER270" s="116"/>
    </row>
    <row r="271" spans="2:148" s="232" customFormat="1">
      <c r="B271" s="233"/>
      <c r="E271" s="233"/>
      <c r="I271" s="233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  <c r="U271" s="116"/>
      <c r="V271" s="116"/>
      <c r="W271" s="116"/>
      <c r="X271" s="116"/>
      <c r="Y271" s="116"/>
      <c r="Z271" s="116"/>
      <c r="AA271" s="116"/>
      <c r="AB271" s="116"/>
      <c r="AC271" s="116"/>
      <c r="AD271" s="116"/>
      <c r="AE271" s="116"/>
      <c r="AF271" s="116"/>
      <c r="AG271" s="116"/>
      <c r="AH271" s="116"/>
      <c r="AI271" s="116"/>
      <c r="AJ271" s="116"/>
      <c r="AK271" s="116"/>
      <c r="AL271" s="116"/>
      <c r="AM271" s="116"/>
      <c r="AN271" s="116"/>
      <c r="AO271" s="116"/>
      <c r="AP271" s="116"/>
      <c r="AQ271" s="116"/>
      <c r="AR271" s="116"/>
      <c r="AS271" s="116"/>
      <c r="AT271" s="116"/>
      <c r="AU271" s="116"/>
      <c r="AV271" s="116"/>
      <c r="AW271" s="116"/>
      <c r="AX271" s="116"/>
      <c r="AY271" s="116"/>
      <c r="AZ271" s="116"/>
      <c r="BA271" s="116"/>
      <c r="BB271" s="116"/>
      <c r="BC271" s="116"/>
      <c r="BD271" s="116"/>
      <c r="BE271" s="116"/>
      <c r="BF271" s="116"/>
      <c r="BG271" s="116"/>
      <c r="BH271" s="116"/>
      <c r="BI271" s="116"/>
      <c r="BJ271" s="116"/>
      <c r="BK271" s="116"/>
      <c r="BL271" s="116"/>
      <c r="BM271" s="116"/>
      <c r="BN271" s="116"/>
      <c r="BO271" s="116"/>
      <c r="BP271" s="116"/>
      <c r="BQ271" s="116"/>
      <c r="BR271" s="116"/>
      <c r="BS271" s="116"/>
      <c r="BT271" s="116"/>
      <c r="BU271" s="116"/>
      <c r="BV271" s="116"/>
      <c r="BW271" s="116"/>
      <c r="BX271" s="116"/>
      <c r="BY271" s="116"/>
      <c r="BZ271" s="116"/>
      <c r="CA271" s="116"/>
      <c r="CB271" s="116"/>
      <c r="CC271" s="116"/>
      <c r="CD271" s="116"/>
      <c r="CE271" s="116"/>
      <c r="CF271" s="116"/>
      <c r="CG271" s="116"/>
      <c r="CH271" s="116"/>
      <c r="CI271" s="116"/>
      <c r="CJ271" s="116"/>
      <c r="CK271" s="116"/>
      <c r="CL271" s="116"/>
      <c r="CM271" s="116"/>
      <c r="CN271" s="116"/>
      <c r="CO271" s="116"/>
      <c r="CP271" s="116"/>
      <c r="CQ271" s="116"/>
      <c r="CR271" s="116"/>
      <c r="CS271" s="116"/>
      <c r="CT271" s="116"/>
      <c r="CU271" s="116"/>
      <c r="CV271" s="116"/>
      <c r="CW271" s="116"/>
      <c r="CX271" s="116"/>
      <c r="CY271" s="116"/>
      <c r="CZ271" s="116"/>
      <c r="DA271" s="116"/>
      <c r="DB271" s="116"/>
      <c r="DC271" s="116"/>
      <c r="DD271" s="116"/>
      <c r="DE271" s="116"/>
      <c r="DF271" s="116"/>
      <c r="DG271" s="116"/>
      <c r="DH271" s="116"/>
      <c r="DI271" s="116"/>
      <c r="DJ271" s="116"/>
      <c r="DK271" s="116"/>
      <c r="DL271" s="116"/>
      <c r="DM271" s="116"/>
      <c r="DN271" s="116"/>
      <c r="DO271" s="116"/>
      <c r="DP271" s="116"/>
      <c r="DQ271" s="116"/>
      <c r="DR271" s="116"/>
      <c r="DS271" s="116"/>
      <c r="DT271" s="116"/>
      <c r="DU271" s="116"/>
      <c r="DV271" s="116"/>
      <c r="DW271" s="116"/>
      <c r="DX271" s="116"/>
      <c r="DY271" s="116"/>
      <c r="DZ271" s="116"/>
      <c r="EA271" s="116"/>
      <c r="EB271" s="116"/>
      <c r="EC271" s="116"/>
      <c r="ED271" s="116"/>
      <c r="EE271" s="116"/>
      <c r="EF271" s="116"/>
      <c r="EG271" s="116"/>
      <c r="EH271" s="116"/>
      <c r="EI271" s="116"/>
      <c r="EJ271" s="116"/>
      <c r="EK271" s="116"/>
      <c r="EL271" s="116"/>
      <c r="EM271" s="116"/>
      <c r="EN271" s="116"/>
      <c r="EO271" s="116"/>
      <c r="EP271" s="116"/>
      <c r="EQ271" s="116"/>
      <c r="ER271" s="116"/>
    </row>
    <row r="272" spans="2:148" s="232" customFormat="1">
      <c r="B272" s="233"/>
      <c r="E272" s="233"/>
      <c r="I272" s="233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  <c r="U272" s="116"/>
      <c r="V272" s="116"/>
      <c r="W272" s="116"/>
      <c r="X272" s="116"/>
      <c r="Y272" s="116"/>
      <c r="Z272" s="116"/>
      <c r="AA272" s="116"/>
      <c r="AB272" s="116"/>
      <c r="AC272" s="116"/>
      <c r="AD272" s="116"/>
      <c r="AE272" s="116"/>
      <c r="AF272" s="116"/>
      <c r="AG272" s="116"/>
      <c r="AH272" s="116"/>
      <c r="AI272" s="116"/>
      <c r="AJ272" s="116"/>
      <c r="AK272" s="116"/>
      <c r="AL272" s="116"/>
      <c r="AM272" s="116"/>
      <c r="AN272" s="116"/>
      <c r="AO272" s="116"/>
      <c r="AP272" s="116"/>
      <c r="AQ272" s="116"/>
      <c r="AR272" s="116"/>
      <c r="AS272" s="116"/>
      <c r="AT272" s="116"/>
      <c r="AU272" s="116"/>
      <c r="AV272" s="116"/>
      <c r="AW272" s="116"/>
      <c r="AX272" s="116"/>
      <c r="AY272" s="116"/>
      <c r="AZ272" s="116"/>
      <c r="BA272" s="116"/>
      <c r="BB272" s="116"/>
      <c r="BC272" s="116"/>
      <c r="BD272" s="116"/>
      <c r="BE272" s="116"/>
      <c r="BF272" s="116"/>
      <c r="BG272" s="116"/>
      <c r="BH272" s="116"/>
      <c r="BI272" s="116"/>
      <c r="BJ272" s="116"/>
      <c r="BK272" s="116"/>
      <c r="BL272" s="116"/>
      <c r="BM272" s="116"/>
      <c r="BN272" s="116"/>
      <c r="BO272" s="116"/>
      <c r="BP272" s="116"/>
      <c r="BQ272" s="116"/>
      <c r="BR272" s="116"/>
      <c r="BS272" s="116"/>
      <c r="BT272" s="116"/>
      <c r="BU272" s="116"/>
      <c r="BV272" s="116"/>
      <c r="BW272" s="116"/>
      <c r="BX272" s="116"/>
      <c r="BY272" s="116"/>
      <c r="BZ272" s="116"/>
      <c r="CA272" s="116"/>
      <c r="CB272" s="116"/>
      <c r="CC272" s="116"/>
      <c r="CD272" s="116"/>
      <c r="CE272" s="116"/>
      <c r="CF272" s="116"/>
      <c r="CG272" s="116"/>
      <c r="CH272" s="116"/>
      <c r="CI272" s="116"/>
      <c r="CJ272" s="116"/>
      <c r="CK272" s="116"/>
      <c r="CL272" s="116"/>
      <c r="CM272" s="116"/>
      <c r="CN272" s="116"/>
      <c r="CO272" s="116"/>
      <c r="CP272" s="116"/>
      <c r="CQ272" s="116"/>
      <c r="CR272" s="116"/>
      <c r="CS272" s="116"/>
      <c r="CT272" s="116"/>
      <c r="CU272" s="116"/>
      <c r="CV272" s="116"/>
      <c r="CW272" s="116"/>
      <c r="CX272" s="116"/>
      <c r="CY272" s="116"/>
      <c r="CZ272" s="116"/>
      <c r="DA272" s="116"/>
      <c r="DB272" s="116"/>
      <c r="DC272" s="116"/>
      <c r="DD272" s="116"/>
      <c r="DE272" s="116"/>
      <c r="DF272" s="116"/>
      <c r="DG272" s="116"/>
      <c r="DH272" s="116"/>
      <c r="DI272" s="116"/>
      <c r="DJ272" s="116"/>
      <c r="DK272" s="116"/>
      <c r="DL272" s="116"/>
      <c r="DM272" s="116"/>
      <c r="DN272" s="116"/>
      <c r="DO272" s="116"/>
      <c r="DP272" s="116"/>
      <c r="DQ272" s="116"/>
      <c r="DR272" s="116"/>
      <c r="DS272" s="116"/>
      <c r="DT272" s="116"/>
      <c r="DU272" s="116"/>
      <c r="DV272" s="116"/>
      <c r="DW272" s="116"/>
      <c r="DX272" s="116"/>
      <c r="DY272" s="116"/>
      <c r="DZ272" s="116"/>
      <c r="EA272" s="116"/>
      <c r="EB272" s="116"/>
      <c r="EC272" s="116"/>
      <c r="ED272" s="116"/>
      <c r="EE272" s="116"/>
      <c r="EF272" s="116"/>
      <c r="EG272" s="116"/>
      <c r="EH272" s="116"/>
      <c r="EI272" s="116"/>
      <c r="EJ272" s="116"/>
      <c r="EK272" s="116"/>
      <c r="EL272" s="116"/>
      <c r="EM272" s="116"/>
      <c r="EN272" s="116"/>
      <c r="EO272" s="116"/>
      <c r="EP272" s="116"/>
      <c r="EQ272" s="116"/>
      <c r="ER272" s="116"/>
    </row>
    <row r="273" spans="2:148" s="232" customFormat="1">
      <c r="B273" s="233"/>
      <c r="E273" s="233"/>
      <c r="I273" s="233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  <c r="U273" s="116"/>
      <c r="V273" s="116"/>
      <c r="W273" s="116"/>
      <c r="X273" s="116"/>
      <c r="Y273" s="116"/>
      <c r="Z273" s="116"/>
      <c r="AA273" s="116"/>
      <c r="AB273" s="116"/>
      <c r="AC273" s="116"/>
      <c r="AD273" s="116"/>
      <c r="AE273" s="116"/>
      <c r="AF273" s="116"/>
      <c r="AG273" s="116"/>
      <c r="AH273" s="116"/>
      <c r="AI273" s="116"/>
      <c r="AJ273" s="116"/>
      <c r="AK273" s="116"/>
      <c r="AL273" s="116"/>
      <c r="AM273" s="116"/>
      <c r="AN273" s="116"/>
      <c r="AO273" s="116"/>
      <c r="AP273" s="116"/>
      <c r="AQ273" s="116"/>
      <c r="AR273" s="116"/>
      <c r="AS273" s="116"/>
      <c r="AT273" s="116"/>
      <c r="AU273" s="116"/>
      <c r="AV273" s="116"/>
      <c r="AW273" s="116"/>
      <c r="AX273" s="116"/>
      <c r="AY273" s="116"/>
      <c r="AZ273" s="116"/>
      <c r="BA273" s="116"/>
      <c r="BB273" s="116"/>
      <c r="BC273" s="116"/>
      <c r="BD273" s="116"/>
      <c r="BE273" s="116"/>
      <c r="BF273" s="116"/>
      <c r="BG273" s="116"/>
      <c r="BH273" s="116"/>
      <c r="BI273" s="116"/>
      <c r="BJ273" s="116"/>
      <c r="BK273" s="116"/>
      <c r="BL273" s="116"/>
      <c r="BM273" s="116"/>
      <c r="BN273" s="116"/>
      <c r="BO273" s="116"/>
      <c r="BP273" s="116"/>
      <c r="BQ273" s="116"/>
      <c r="BR273" s="116"/>
      <c r="BS273" s="116"/>
      <c r="BT273" s="116"/>
      <c r="BU273" s="116"/>
      <c r="BV273" s="116"/>
      <c r="BW273" s="116"/>
      <c r="BX273" s="116"/>
      <c r="BY273" s="116"/>
      <c r="BZ273" s="116"/>
      <c r="CA273" s="116"/>
      <c r="CB273" s="116"/>
      <c r="CC273" s="116"/>
      <c r="CD273" s="116"/>
      <c r="CE273" s="116"/>
      <c r="CF273" s="116"/>
      <c r="CG273" s="116"/>
      <c r="CH273" s="116"/>
      <c r="CI273" s="116"/>
      <c r="CJ273" s="116"/>
      <c r="CK273" s="116"/>
      <c r="CL273" s="116"/>
      <c r="CM273" s="116"/>
      <c r="CN273" s="116"/>
      <c r="CO273" s="116"/>
      <c r="CP273" s="116"/>
      <c r="CQ273" s="116"/>
      <c r="CR273" s="116"/>
      <c r="CS273" s="116"/>
      <c r="CT273" s="116"/>
      <c r="CU273" s="116"/>
      <c r="CV273" s="116"/>
      <c r="CW273" s="116"/>
      <c r="CX273" s="116"/>
      <c r="CY273" s="116"/>
      <c r="CZ273" s="116"/>
      <c r="DA273" s="116"/>
      <c r="DB273" s="116"/>
      <c r="DC273" s="116"/>
      <c r="DD273" s="116"/>
      <c r="DE273" s="116"/>
      <c r="DF273" s="116"/>
      <c r="DG273" s="116"/>
      <c r="DH273" s="116"/>
      <c r="DI273" s="116"/>
      <c r="DJ273" s="116"/>
      <c r="DK273" s="116"/>
      <c r="DL273" s="116"/>
      <c r="DM273" s="116"/>
      <c r="DN273" s="116"/>
      <c r="DO273" s="116"/>
      <c r="DP273" s="116"/>
      <c r="DQ273" s="116"/>
      <c r="DR273" s="116"/>
      <c r="DS273" s="116"/>
      <c r="DT273" s="116"/>
      <c r="DU273" s="116"/>
      <c r="DV273" s="116"/>
      <c r="DW273" s="116"/>
      <c r="DX273" s="116"/>
      <c r="DY273" s="116"/>
      <c r="DZ273" s="116"/>
      <c r="EA273" s="116"/>
      <c r="EB273" s="116"/>
      <c r="EC273" s="116"/>
      <c r="ED273" s="116"/>
      <c r="EE273" s="116"/>
      <c r="EF273" s="116"/>
      <c r="EG273" s="116"/>
      <c r="EH273" s="116"/>
      <c r="EI273" s="116"/>
      <c r="EJ273" s="116"/>
      <c r="EK273" s="116"/>
      <c r="EL273" s="116"/>
      <c r="EM273" s="116"/>
      <c r="EN273" s="116"/>
      <c r="EO273" s="116"/>
      <c r="EP273" s="116"/>
      <c r="EQ273" s="116"/>
      <c r="ER273" s="116"/>
    </row>
    <row r="274" spans="2:148" s="232" customFormat="1">
      <c r="B274" s="233"/>
      <c r="E274" s="233"/>
      <c r="I274" s="233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  <c r="U274" s="116"/>
      <c r="V274" s="116"/>
      <c r="W274" s="116"/>
      <c r="X274" s="116"/>
      <c r="Y274" s="116"/>
      <c r="Z274" s="116"/>
      <c r="AA274" s="116"/>
      <c r="AB274" s="116"/>
      <c r="AC274" s="116"/>
      <c r="AD274" s="116"/>
      <c r="AE274" s="116"/>
      <c r="AF274" s="116"/>
      <c r="AG274" s="116"/>
      <c r="AH274" s="116"/>
      <c r="AI274" s="116"/>
      <c r="AJ274" s="116"/>
      <c r="AK274" s="116"/>
      <c r="AL274" s="116"/>
      <c r="AM274" s="116"/>
      <c r="AN274" s="116"/>
      <c r="AO274" s="116"/>
      <c r="AP274" s="116"/>
      <c r="AQ274" s="116"/>
      <c r="AR274" s="116"/>
      <c r="AS274" s="116"/>
      <c r="AT274" s="116"/>
      <c r="AU274" s="116"/>
      <c r="AV274" s="116"/>
      <c r="AW274" s="116"/>
      <c r="AX274" s="116"/>
      <c r="AY274" s="116"/>
      <c r="AZ274" s="116"/>
      <c r="BA274" s="116"/>
      <c r="BB274" s="116"/>
      <c r="BC274" s="116"/>
      <c r="BD274" s="116"/>
      <c r="BE274" s="116"/>
      <c r="BF274" s="116"/>
      <c r="BG274" s="116"/>
      <c r="BH274" s="116"/>
      <c r="BI274" s="116"/>
      <c r="BJ274" s="116"/>
      <c r="BK274" s="116"/>
      <c r="BL274" s="116"/>
      <c r="BM274" s="116"/>
      <c r="BN274" s="116"/>
      <c r="BO274" s="116"/>
      <c r="BP274" s="116"/>
      <c r="BQ274" s="116"/>
      <c r="BR274" s="116"/>
      <c r="BS274" s="116"/>
      <c r="BT274" s="116"/>
      <c r="BU274" s="116"/>
      <c r="BV274" s="116"/>
      <c r="BW274" s="116"/>
      <c r="BX274" s="116"/>
      <c r="BY274" s="116"/>
      <c r="BZ274" s="116"/>
      <c r="CA274" s="116"/>
      <c r="CB274" s="116"/>
      <c r="CC274" s="116"/>
      <c r="CD274" s="116"/>
      <c r="CE274" s="116"/>
      <c r="CF274" s="116"/>
      <c r="CG274" s="116"/>
      <c r="CH274" s="116"/>
      <c r="CI274" s="116"/>
      <c r="CJ274" s="116"/>
      <c r="CK274" s="116"/>
      <c r="CL274" s="116"/>
      <c r="CM274" s="116"/>
      <c r="CN274" s="116"/>
      <c r="CO274" s="116"/>
      <c r="CP274" s="116"/>
      <c r="CQ274" s="116"/>
      <c r="CR274" s="116"/>
      <c r="CS274" s="116"/>
      <c r="CT274" s="116"/>
      <c r="CU274" s="116"/>
      <c r="CV274" s="116"/>
      <c r="CW274" s="116"/>
      <c r="CX274" s="116"/>
      <c r="CY274" s="116"/>
      <c r="CZ274" s="116"/>
      <c r="DA274" s="116"/>
      <c r="DB274" s="116"/>
      <c r="DC274" s="116"/>
      <c r="DD274" s="116"/>
      <c r="DE274" s="116"/>
      <c r="DF274" s="116"/>
      <c r="DG274" s="116"/>
      <c r="DH274" s="116"/>
      <c r="DI274" s="116"/>
      <c r="DJ274" s="116"/>
      <c r="DK274" s="116"/>
      <c r="DL274" s="116"/>
      <c r="DM274" s="116"/>
      <c r="DN274" s="116"/>
      <c r="DO274" s="116"/>
      <c r="DP274" s="116"/>
      <c r="DQ274" s="116"/>
      <c r="DR274" s="116"/>
      <c r="DS274" s="116"/>
      <c r="DT274" s="116"/>
      <c r="DU274" s="116"/>
      <c r="DV274" s="116"/>
      <c r="DW274" s="116"/>
      <c r="DX274" s="116"/>
      <c r="DY274" s="116"/>
      <c r="DZ274" s="116"/>
      <c r="EA274" s="116"/>
      <c r="EB274" s="116"/>
      <c r="EC274" s="116"/>
      <c r="ED274" s="116"/>
      <c r="EE274" s="116"/>
      <c r="EF274" s="116"/>
      <c r="EG274" s="116"/>
      <c r="EH274" s="116"/>
      <c r="EI274" s="116"/>
      <c r="EJ274" s="116"/>
      <c r="EK274" s="116"/>
      <c r="EL274" s="116"/>
      <c r="EM274" s="116"/>
      <c r="EN274" s="116"/>
      <c r="EO274" s="116"/>
      <c r="EP274" s="116"/>
      <c r="EQ274" s="116"/>
      <c r="ER274" s="116"/>
    </row>
    <row r="275" spans="2:148" s="232" customFormat="1">
      <c r="B275" s="233"/>
      <c r="E275" s="233"/>
      <c r="I275" s="233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  <c r="U275" s="116"/>
      <c r="V275" s="116"/>
      <c r="W275" s="116"/>
      <c r="X275" s="116"/>
      <c r="Y275" s="116"/>
      <c r="Z275" s="116"/>
      <c r="AA275" s="116"/>
      <c r="AB275" s="116"/>
      <c r="AC275" s="116"/>
      <c r="AD275" s="116"/>
      <c r="AE275" s="116"/>
      <c r="AF275" s="116"/>
      <c r="AG275" s="116"/>
      <c r="AH275" s="116"/>
      <c r="AI275" s="116"/>
      <c r="AJ275" s="116"/>
      <c r="AK275" s="116"/>
      <c r="AL275" s="116"/>
      <c r="AM275" s="116"/>
      <c r="AN275" s="116"/>
      <c r="AO275" s="116"/>
      <c r="AP275" s="116"/>
      <c r="AQ275" s="116"/>
      <c r="AR275" s="116"/>
      <c r="AS275" s="116"/>
      <c r="AT275" s="116"/>
      <c r="AU275" s="116"/>
      <c r="AV275" s="116"/>
      <c r="AW275" s="116"/>
      <c r="AX275" s="116"/>
      <c r="AY275" s="116"/>
      <c r="AZ275" s="116"/>
      <c r="BA275" s="116"/>
      <c r="BB275" s="116"/>
      <c r="BC275" s="116"/>
      <c r="BD275" s="116"/>
      <c r="BE275" s="116"/>
      <c r="BF275" s="116"/>
      <c r="BG275" s="116"/>
      <c r="BH275" s="116"/>
      <c r="BI275" s="116"/>
      <c r="BJ275" s="116"/>
      <c r="BK275" s="116"/>
      <c r="BL275" s="116"/>
      <c r="BM275" s="116"/>
      <c r="BN275" s="116"/>
      <c r="BO275" s="116"/>
      <c r="BP275" s="116"/>
      <c r="BQ275" s="116"/>
      <c r="BR275" s="116"/>
      <c r="BS275" s="116"/>
      <c r="BT275" s="116"/>
      <c r="BU275" s="116"/>
      <c r="BV275" s="116"/>
      <c r="BW275" s="116"/>
      <c r="BX275" s="116"/>
      <c r="BY275" s="116"/>
      <c r="BZ275" s="116"/>
      <c r="CA275" s="116"/>
      <c r="CB275" s="116"/>
      <c r="CC275" s="116"/>
      <c r="CD275" s="116"/>
      <c r="CE275" s="116"/>
      <c r="CF275" s="116"/>
      <c r="CG275" s="116"/>
      <c r="CH275" s="116"/>
      <c r="CI275" s="116"/>
      <c r="CJ275" s="116"/>
      <c r="CK275" s="116"/>
      <c r="CL275" s="116"/>
      <c r="CM275" s="116"/>
      <c r="CN275" s="116"/>
      <c r="CO275" s="116"/>
      <c r="CP275" s="116"/>
      <c r="CQ275" s="116"/>
      <c r="CR275" s="116"/>
      <c r="CS275" s="116"/>
      <c r="CT275" s="116"/>
      <c r="CU275" s="116"/>
      <c r="CV275" s="116"/>
      <c r="CW275" s="116"/>
      <c r="CX275" s="116"/>
      <c r="CY275" s="116"/>
      <c r="CZ275" s="116"/>
      <c r="DA275" s="116"/>
      <c r="DB275" s="116"/>
      <c r="DC275" s="116"/>
      <c r="DD275" s="116"/>
      <c r="DE275" s="116"/>
      <c r="DF275" s="116"/>
      <c r="DG275" s="116"/>
      <c r="DH275" s="116"/>
      <c r="DI275" s="116"/>
      <c r="DJ275" s="116"/>
      <c r="DK275" s="116"/>
      <c r="DL275" s="116"/>
      <c r="DM275" s="116"/>
      <c r="DN275" s="116"/>
      <c r="DO275" s="116"/>
      <c r="DP275" s="116"/>
      <c r="DQ275" s="116"/>
      <c r="DR275" s="116"/>
      <c r="DS275" s="116"/>
      <c r="DT275" s="116"/>
      <c r="DU275" s="116"/>
      <c r="DV275" s="116"/>
      <c r="DW275" s="116"/>
      <c r="DX275" s="116"/>
      <c r="DY275" s="116"/>
      <c r="DZ275" s="116"/>
      <c r="EA275" s="116"/>
      <c r="EB275" s="116"/>
      <c r="EC275" s="116"/>
      <c r="ED275" s="116"/>
      <c r="EE275" s="116"/>
      <c r="EF275" s="116"/>
      <c r="EG275" s="116"/>
      <c r="EH275" s="116"/>
      <c r="EI275" s="116"/>
      <c r="EJ275" s="116"/>
      <c r="EK275" s="116"/>
      <c r="EL275" s="116"/>
      <c r="EM275" s="116"/>
      <c r="EN275" s="116"/>
      <c r="EO275" s="116"/>
      <c r="EP275" s="116"/>
      <c r="EQ275" s="116"/>
      <c r="ER275" s="116"/>
    </row>
    <row r="276" spans="2:148" s="232" customFormat="1">
      <c r="B276" s="233"/>
      <c r="E276" s="233"/>
      <c r="I276" s="233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  <c r="U276" s="116"/>
      <c r="V276" s="116"/>
      <c r="W276" s="116"/>
      <c r="X276" s="116"/>
      <c r="Y276" s="116"/>
      <c r="Z276" s="116"/>
      <c r="AA276" s="116"/>
      <c r="AB276" s="116"/>
      <c r="AC276" s="116"/>
      <c r="AD276" s="116"/>
      <c r="AE276" s="116"/>
      <c r="AF276" s="116"/>
      <c r="AG276" s="116"/>
      <c r="AH276" s="116"/>
      <c r="AI276" s="116"/>
      <c r="AJ276" s="116"/>
      <c r="AK276" s="116"/>
      <c r="AL276" s="116"/>
      <c r="AM276" s="116"/>
      <c r="AN276" s="116"/>
      <c r="AO276" s="116"/>
      <c r="AP276" s="116"/>
      <c r="AQ276" s="116"/>
      <c r="AR276" s="116"/>
      <c r="AS276" s="116"/>
      <c r="AT276" s="116"/>
      <c r="AU276" s="116"/>
      <c r="AV276" s="116"/>
      <c r="AW276" s="116"/>
      <c r="AX276" s="116"/>
      <c r="AY276" s="116"/>
      <c r="AZ276" s="116"/>
      <c r="BA276" s="116"/>
      <c r="BB276" s="116"/>
      <c r="BC276" s="116"/>
      <c r="BD276" s="116"/>
      <c r="BE276" s="116"/>
      <c r="BF276" s="116"/>
      <c r="BG276" s="116"/>
      <c r="BH276" s="116"/>
      <c r="BI276" s="116"/>
      <c r="BJ276" s="116"/>
      <c r="BK276" s="116"/>
      <c r="BL276" s="116"/>
      <c r="BM276" s="116"/>
      <c r="BN276" s="116"/>
      <c r="BO276" s="116"/>
      <c r="BP276" s="116"/>
      <c r="BQ276" s="116"/>
      <c r="BR276" s="116"/>
      <c r="BS276" s="116"/>
      <c r="BT276" s="116"/>
      <c r="BU276" s="116"/>
      <c r="BV276" s="116"/>
      <c r="BW276" s="116"/>
      <c r="BX276" s="116"/>
      <c r="BY276" s="116"/>
      <c r="BZ276" s="116"/>
      <c r="CA276" s="116"/>
      <c r="CB276" s="116"/>
      <c r="CC276" s="116"/>
      <c r="CD276" s="116"/>
      <c r="CE276" s="116"/>
      <c r="CF276" s="116"/>
      <c r="CG276" s="116"/>
      <c r="CH276" s="116"/>
      <c r="CI276" s="116"/>
      <c r="CJ276" s="116"/>
      <c r="CK276" s="116"/>
      <c r="CL276" s="116"/>
      <c r="CM276" s="116"/>
      <c r="CN276" s="116"/>
      <c r="CO276" s="116"/>
      <c r="CP276" s="116"/>
      <c r="CQ276" s="116"/>
      <c r="CR276" s="116"/>
      <c r="CS276" s="116"/>
      <c r="CT276" s="116"/>
      <c r="CU276" s="116"/>
      <c r="CV276" s="116"/>
      <c r="CW276" s="116"/>
      <c r="CX276" s="116"/>
      <c r="CY276" s="116"/>
      <c r="CZ276" s="116"/>
      <c r="DA276" s="116"/>
      <c r="DB276" s="116"/>
      <c r="DC276" s="116"/>
      <c r="DD276" s="116"/>
      <c r="DE276" s="116"/>
      <c r="DF276" s="116"/>
      <c r="DG276" s="116"/>
      <c r="DH276" s="116"/>
      <c r="DI276" s="116"/>
      <c r="DJ276" s="116"/>
      <c r="DK276" s="116"/>
      <c r="DL276" s="116"/>
      <c r="DM276" s="116"/>
      <c r="DN276" s="116"/>
      <c r="DO276" s="116"/>
      <c r="DP276" s="116"/>
      <c r="DQ276" s="116"/>
      <c r="DR276" s="116"/>
      <c r="DS276" s="116"/>
      <c r="DT276" s="116"/>
      <c r="DU276" s="116"/>
      <c r="DV276" s="116"/>
      <c r="DW276" s="116"/>
      <c r="DX276" s="116"/>
      <c r="DY276" s="116"/>
      <c r="DZ276" s="116"/>
      <c r="EA276" s="116"/>
      <c r="EB276" s="116"/>
      <c r="EC276" s="116"/>
      <c r="ED276" s="116"/>
      <c r="EE276" s="116"/>
      <c r="EF276" s="116"/>
      <c r="EG276" s="116"/>
      <c r="EH276" s="116"/>
      <c r="EI276" s="116"/>
      <c r="EJ276" s="116"/>
      <c r="EK276" s="116"/>
      <c r="EL276" s="116"/>
      <c r="EM276" s="116"/>
      <c r="EN276" s="116"/>
      <c r="EO276" s="116"/>
      <c r="EP276" s="116"/>
      <c r="EQ276" s="116"/>
      <c r="ER276" s="116"/>
    </row>
    <row r="277" spans="2:148" s="232" customFormat="1">
      <c r="B277" s="233"/>
      <c r="E277" s="233"/>
      <c r="I277" s="233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116"/>
      <c r="U277" s="116"/>
      <c r="V277" s="116"/>
      <c r="W277" s="116"/>
      <c r="X277" s="116"/>
      <c r="Y277" s="116"/>
      <c r="Z277" s="116"/>
      <c r="AA277" s="116"/>
      <c r="AB277" s="116"/>
      <c r="AC277" s="116"/>
      <c r="AD277" s="116"/>
      <c r="AE277" s="116"/>
      <c r="AF277" s="116"/>
      <c r="AG277" s="116"/>
      <c r="AH277" s="116"/>
      <c r="AI277" s="116"/>
      <c r="AJ277" s="116"/>
      <c r="AK277" s="116"/>
      <c r="AL277" s="116"/>
      <c r="AM277" s="116"/>
      <c r="AN277" s="116"/>
      <c r="AO277" s="116"/>
      <c r="AP277" s="116"/>
      <c r="AQ277" s="116"/>
      <c r="AR277" s="116"/>
      <c r="AS277" s="116"/>
      <c r="AT277" s="116"/>
      <c r="AU277" s="116"/>
      <c r="AV277" s="116"/>
      <c r="AW277" s="116"/>
      <c r="AX277" s="116"/>
      <c r="AY277" s="116"/>
      <c r="AZ277" s="116"/>
      <c r="BA277" s="116"/>
      <c r="BB277" s="116"/>
      <c r="BC277" s="116"/>
      <c r="BD277" s="116"/>
      <c r="BE277" s="116"/>
      <c r="BF277" s="116"/>
      <c r="BG277" s="116"/>
      <c r="BH277" s="116"/>
      <c r="BI277" s="116"/>
      <c r="BJ277" s="116"/>
      <c r="BK277" s="116"/>
      <c r="BL277" s="116"/>
      <c r="BM277" s="116"/>
      <c r="BN277" s="116"/>
      <c r="BO277" s="116"/>
      <c r="BP277" s="116"/>
      <c r="BQ277" s="116"/>
      <c r="BR277" s="116"/>
      <c r="BS277" s="116"/>
      <c r="BT277" s="116"/>
      <c r="BU277" s="116"/>
      <c r="BV277" s="116"/>
      <c r="BW277" s="116"/>
      <c r="BX277" s="116"/>
      <c r="BY277" s="116"/>
      <c r="BZ277" s="116"/>
      <c r="CA277" s="116"/>
      <c r="CB277" s="116"/>
      <c r="CC277" s="116"/>
      <c r="CD277" s="116"/>
      <c r="CE277" s="116"/>
      <c r="CF277" s="116"/>
      <c r="CG277" s="116"/>
      <c r="CH277" s="116"/>
      <c r="CI277" s="116"/>
      <c r="CJ277" s="116"/>
      <c r="CK277" s="116"/>
      <c r="CL277" s="116"/>
      <c r="CM277" s="116"/>
      <c r="CN277" s="116"/>
      <c r="CO277" s="116"/>
      <c r="CP277" s="116"/>
      <c r="CQ277" s="116"/>
      <c r="CR277" s="116"/>
      <c r="CS277" s="116"/>
      <c r="CT277" s="116"/>
      <c r="CU277" s="116"/>
      <c r="CV277" s="116"/>
      <c r="CW277" s="116"/>
      <c r="CX277" s="116"/>
      <c r="CY277" s="116"/>
      <c r="CZ277" s="116"/>
      <c r="DA277" s="116"/>
      <c r="DB277" s="116"/>
      <c r="DC277" s="116"/>
      <c r="DD277" s="116"/>
      <c r="DE277" s="116"/>
      <c r="DF277" s="116"/>
      <c r="DG277" s="116"/>
      <c r="DH277" s="116"/>
      <c r="DI277" s="116"/>
      <c r="DJ277" s="116"/>
      <c r="DK277" s="116"/>
      <c r="DL277" s="116"/>
      <c r="DM277" s="116"/>
      <c r="DN277" s="116"/>
      <c r="DO277" s="116"/>
      <c r="DP277" s="116"/>
      <c r="DQ277" s="116"/>
      <c r="DR277" s="116"/>
      <c r="DS277" s="116"/>
      <c r="DT277" s="116"/>
      <c r="DU277" s="116"/>
      <c r="DV277" s="116"/>
      <c r="DW277" s="116"/>
      <c r="DX277" s="116"/>
      <c r="DY277" s="116"/>
      <c r="DZ277" s="116"/>
      <c r="EA277" s="116"/>
      <c r="EB277" s="116"/>
      <c r="EC277" s="116"/>
      <c r="ED277" s="116"/>
      <c r="EE277" s="116"/>
      <c r="EF277" s="116"/>
      <c r="EG277" s="116"/>
      <c r="EH277" s="116"/>
      <c r="EI277" s="116"/>
      <c r="EJ277" s="116"/>
      <c r="EK277" s="116"/>
      <c r="EL277" s="116"/>
      <c r="EM277" s="116"/>
      <c r="EN277" s="116"/>
      <c r="EO277" s="116"/>
      <c r="EP277" s="116"/>
      <c r="EQ277" s="116"/>
      <c r="ER277" s="116"/>
    </row>
    <row r="278" spans="2:148" s="232" customFormat="1">
      <c r="B278" s="233"/>
      <c r="E278" s="233"/>
      <c r="I278" s="233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116"/>
      <c r="U278" s="116"/>
      <c r="V278" s="116"/>
      <c r="W278" s="116"/>
      <c r="X278" s="116"/>
      <c r="Y278" s="116"/>
      <c r="Z278" s="116"/>
      <c r="AA278" s="116"/>
      <c r="AB278" s="116"/>
      <c r="AC278" s="116"/>
      <c r="AD278" s="116"/>
      <c r="AE278" s="116"/>
      <c r="AF278" s="116"/>
      <c r="AG278" s="116"/>
      <c r="AH278" s="116"/>
      <c r="AI278" s="116"/>
      <c r="AJ278" s="116"/>
      <c r="AK278" s="116"/>
      <c r="AL278" s="116"/>
      <c r="AM278" s="116"/>
      <c r="AN278" s="116"/>
      <c r="AO278" s="116"/>
      <c r="AP278" s="116"/>
      <c r="AQ278" s="116"/>
      <c r="AR278" s="116"/>
      <c r="AS278" s="116"/>
      <c r="AT278" s="116"/>
      <c r="AU278" s="116"/>
      <c r="AV278" s="116"/>
      <c r="AW278" s="116"/>
      <c r="AX278" s="116"/>
      <c r="AY278" s="116"/>
      <c r="AZ278" s="116"/>
      <c r="BA278" s="116"/>
      <c r="BB278" s="116"/>
      <c r="BC278" s="116"/>
      <c r="BD278" s="116"/>
      <c r="BE278" s="116"/>
      <c r="BF278" s="116"/>
      <c r="BG278" s="116"/>
      <c r="BH278" s="116"/>
      <c r="BI278" s="116"/>
      <c r="BJ278" s="116"/>
      <c r="BK278" s="116"/>
      <c r="BL278" s="116"/>
      <c r="BM278" s="116"/>
      <c r="BN278" s="116"/>
      <c r="BO278" s="116"/>
      <c r="BP278" s="116"/>
      <c r="BQ278" s="116"/>
      <c r="BR278" s="116"/>
      <c r="BS278" s="116"/>
      <c r="BT278" s="116"/>
      <c r="BU278" s="116"/>
      <c r="BV278" s="116"/>
      <c r="BW278" s="116"/>
      <c r="BX278" s="116"/>
      <c r="BY278" s="116"/>
      <c r="BZ278" s="116"/>
      <c r="CA278" s="116"/>
      <c r="CB278" s="116"/>
      <c r="CC278" s="116"/>
      <c r="CD278" s="116"/>
      <c r="CE278" s="116"/>
      <c r="CF278" s="116"/>
      <c r="CG278" s="116"/>
      <c r="CH278" s="116"/>
      <c r="CI278" s="116"/>
      <c r="CJ278" s="116"/>
      <c r="CK278" s="116"/>
      <c r="CL278" s="116"/>
      <c r="CM278" s="116"/>
      <c r="CN278" s="116"/>
      <c r="CO278" s="116"/>
      <c r="CP278" s="116"/>
      <c r="CQ278" s="116"/>
      <c r="CR278" s="116"/>
      <c r="CS278" s="116"/>
      <c r="CT278" s="116"/>
      <c r="CU278" s="116"/>
      <c r="CV278" s="116"/>
      <c r="CW278" s="116"/>
      <c r="CX278" s="116"/>
      <c r="CY278" s="116"/>
      <c r="CZ278" s="116"/>
      <c r="DA278" s="116"/>
      <c r="DB278" s="116"/>
      <c r="DC278" s="116"/>
      <c r="DD278" s="116"/>
      <c r="DE278" s="116"/>
      <c r="DF278" s="116"/>
      <c r="DG278" s="116"/>
      <c r="DH278" s="116"/>
      <c r="DI278" s="116"/>
      <c r="DJ278" s="116"/>
      <c r="DK278" s="116"/>
      <c r="DL278" s="116"/>
      <c r="DM278" s="116"/>
      <c r="DN278" s="116"/>
      <c r="DO278" s="116"/>
      <c r="DP278" s="116"/>
      <c r="DQ278" s="116"/>
      <c r="DR278" s="116"/>
      <c r="DS278" s="116"/>
      <c r="DT278" s="116"/>
      <c r="DU278" s="116"/>
      <c r="DV278" s="116"/>
      <c r="DW278" s="116"/>
      <c r="DX278" s="116"/>
      <c r="DY278" s="116"/>
      <c r="DZ278" s="116"/>
      <c r="EA278" s="116"/>
      <c r="EB278" s="116"/>
      <c r="EC278" s="116"/>
      <c r="ED278" s="116"/>
      <c r="EE278" s="116"/>
      <c r="EF278" s="116"/>
      <c r="EG278" s="116"/>
      <c r="EH278" s="116"/>
      <c r="EI278" s="116"/>
      <c r="EJ278" s="116"/>
      <c r="EK278" s="116"/>
      <c r="EL278" s="116"/>
      <c r="EM278" s="116"/>
      <c r="EN278" s="116"/>
      <c r="EO278" s="116"/>
      <c r="EP278" s="116"/>
      <c r="EQ278" s="116"/>
      <c r="ER278" s="116"/>
    </row>
    <row r="279" spans="2:148" s="232" customFormat="1">
      <c r="B279" s="233"/>
      <c r="E279" s="233"/>
      <c r="I279" s="233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  <c r="T279" s="116"/>
      <c r="U279" s="116"/>
      <c r="V279" s="116"/>
      <c r="W279" s="116"/>
      <c r="X279" s="116"/>
      <c r="Y279" s="116"/>
      <c r="Z279" s="116"/>
      <c r="AA279" s="116"/>
      <c r="AB279" s="116"/>
      <c r="AC279" s="116"/>
      <c r="AD279" s="116"/>
      <c r="AE279" s="116"/>
      <c r="AF279" s="116"/>
      <c r="AG279" s="116"/>
      <c r="AH279" s="116"/>
      <c r="AI279" s="116"/>
      <c r="AJ279" s="116"/>
      <c r="AK279" s="116"/>
      <c r="AL279" s="116"/>
      <c r="AM279" s="116"/>
      <c r="AN279" s="116"/>
      <c r="AO279" s="116"/>
      <c r="AP279" s="116"/>
      <c r="AQ279" s="116"/>
      <c r="AR279" s="116"/>
      <c r="AS279" s="116"/>
      <c r="AT279" s="116"/>
      <c r="AU279" s="116"/>
      <c r="AV279" s="116"/>
      <c r="AW279" s="116"/>
      <c r="AX279" s="116"/>
      <c r="AY279" s="116"/>
      <c r="AZ279" s="116"/>
      <c r="BA279" s="116"/>
      <c r="BB279" s="116"/>
      <c r="BC279" s="116"/>
      <c r="BD279" s="116"/>
      <c r="BE279" s="116"/>
      <c r="BF279" s="116"/>
      <c r="BG279" s="116"/>
      <c r="BH279" s="116"/>
      <c r="BI279" s="116"/>
      <c r="BJ279" s="116"/>
      <c r="BK279" s="116"/>
      <c r="BL279" s="116"/>
      <c r="BM279" s="116"/>
      <c r="BN279" s="116"/>
      <c r="BO279" s="116"/>
      <c r="BP279" s="116"/>
      <c r="BQ279" s="116"/>
      <c r="BR279" s="116"/>
      <c r="BS279" s="116"/>
      <c r="BT279" s="116"/>
      <c r="BU279" s="116"/>
      <c r="BV279" s="116"/>
      <c r="BW279" s="116"/>
      <c r="BX279" s="116"/>
      <c r="BY279" s="116"/>
      <c r="BZ279" s="116"/>
      <c r="CA279" s="116"/>
      <c r="CB279" s="116"/>
      <c r="CC279" s="116"/>
      <c r="CD279" s="116"/>
      <c r="CE279" s="116"/>
      <c r="CF279" s="116"/>
      <c r="CG279" s="116"/>
      <c r="CH279" s="116"/>
      <c r="CI279" s="116"/>
      <c r="CJ279" s="116"/>
      <c r="CK279" s="116"/>
      <c r="CL279" s="116"/>
      <c r="CM279" s="116"/>
      <c r="CN279" s="116"/>
      <c r="CO279" s="116"/>
      <c r="CP279" s="116"/>
      <c r="CQ279" s="116"/>
      <c r="CR279" s="116"/>
      <c r="CS279" s="116"/>
      <c r="CT279" s="116"/>
      <c r="CU279" s="116"/>
      <c r="CV279" s="116"/>
      <c r="CW279" s="116"/>
      <c r="CX279" s="116"/>
      <c r="CY279" s="116"/>
      <c r="CZ279" s="116"/>
      <c r="DA279" s="116"/>
      <c r="DB279" s="116"/>
      <c r="DC279" s="116"/>
      <c r="DD279" s="116"/>
      <c r="DE279" s="116"/>
      <c r="DF279" s="116"/>
      <c r="DG279" s="116"/>
      <c r="DH279" s="116"/>
      <c r="DI279" s="116"/>
      <c r="DJ279" s="116"/>
      <c r="DK279" s="116"/>
      <c r="DL279" s="116"/>
      <c r="DM279" s="116"/>
      <c r="DN279" s="116"/>
      <c r="DO279" s="116"/>
      <c r="DP279" s="116"/>
      <c r="DQ279" s="116"/>
      <c r="DR279" s="116"/>
      <c r="DS279" s="116"/>
      <c r="DT279" s="116"/>
      <c r="DU279" s="116"/>
      <c r="DV279" s="116"/>
      <c r="DW279" s="116"/>
      <c r="DX279" s="116"/>
      <c r="DY279" s="116"/>
      <c r="DZ279" s="116"/>
      <c r="EA279" s="116"/>
      <c r="EB279" s="116"/>
      <c r="EC279" s="116"/>
      <c r="ED279" s="116"/>
      <c r="EE279" s="116"/>
      <c r="EF279" s="116"/>
      <c r="EG279" s="116"/>
      <c r="EH279" s="116"/>
      <c r="EI279" s="116"/>
      <c r="EJ279" s="116"/>
      <c r="EK279" s="116"/>
      <c r="EL279" s="116"/>
      <c r="EM279" s="116"/>
      <c r="EN279" s="116"/>
      <c r="EO279" s="116"/>
      <c r="EP279" s="116"/>
      <c r="EQ279" s="116"/>
      <c r="ER279" s="116"/>
    </row>
    <row r="280" spans="2:148" s="232" customFormat="1">
      <c r="B280" s="233"/>
      <c r="E280" s="233"/>
      <c r="I280" s="233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  <c r="U280" s="116"/>
      <c r="V280" s="116"/>
      <c r="W280" s="116"/>
      <c r="X280" s="116"/>
      <c r="Y280" s="116"/>
      <c r="Z280" s="116"/>
      <c r="AA280" s="116"/>
      <c r="AB280" s="116"/>
      <c r="AC280" s="116"/>
      <c r="AD280" s="116"/>
      <c r="AE280" s="116"/>
      <c r="AF280" s="116"/>
      <c r="AG280" s="116"/>
      <c r="AH280" s="116"/>
      <c r="AI280" s="116"/>
      <c r="AJ280" s="116"/>
      <c r="AK280" s="116"/>
      <c r="AL280" s="116"/>
      <c r="AM280" s="116"/>
      <c r="AN280" s="116"/>
      <c r="AO280" s="116"/>
      <c r="AP280" s="116"/>
      <c r="AQ280" s="116"/>
      <c r="AR280" s="116"/>
      <c r="AS280" s="116"/>
      <c r="AT280" s="116"/>
      <c r="AU280" s="116"/>
      <c r="AV280" s="116"/>
      <c r="AW280" s="116"/>
      <c r="AX280" s="116"/>
      <c r="AY280" s="116"/>
      <c r="AZ280" s="116"/>
      <c r="BA280" s="116"/>
      <c r="BB280" s="116"/>
      <c r="BC280" s="116"/>
      <c r="BD280" s="116"/>
      <c r="BE280" s="116"/>
      <c r="BF280" s="116"/>
      <c r="BG280" s="116"/>
      <c r="BH280" s="116"/>
      <c r="BI280" s="116"/>
      <c r="BJ280" s="116"/>
      <c r="BK280" s="116"/>
      <c r="BL280" s="116"/>
      <c r="BM280" s="116"/>
      <c r="BN280" s="116"/>
      <c r="BO280" s="116"/>
      <c r="BP280" s="116"/>
      <c r="BQ280" s="116"/>
      <c r="BR280" s="116"/>
      <c r="BS280" s="116"/>
      <c r="BT280" s="116"/>
      <c r="BU280" s="116"/>
      <c r="BV280" s="116"/>
      <c r="BW280" s="116"/>
      <c r="BX280" s="116"/>
      <c r="BY280" s="116"/>
      <c r="BZ280" s="116"/>
      <c r="CA280" s="116"/>
      <c r="CB280" s="116"/>
      <c r="CC280" s="116"/>
      <c r="CD280" s="116"/>
      <c r="CE280" s="116"/>
      <c r="CF280" s="116"/>
      <c r="CG280" s="116"/>
      <c r="CH280" s="116"/>
      <c r="CI280" s="116"/>
      <c r="CJ280" s="116"/>
      <c r="CK280" s="116"/>
      <c r="CL280" s="116"/>
      <c r="CM280" s="116"/>
      <c r="CN280" s="116"/>
      <c r="CO280" s="116"/>
      <c r="CP280" s="116"/>
      <c r="CQ280" s="116"/>
      <c r="CR280" s="116"/>
      <c r="CS280" s="116"/>
      <c r="CT280" s="116"/>
      <c r="CU280" s="116"/>
      <c r="CV280" s="116"/>
      <c r="CW280" s="116"/>
      <c r="CX280" s="116"/>
      <c r="CY280" s="116"/>
      <c r="CZ280" s="116"/>
      <c r="DA280" s="116"/>
      <c r="DB280" s="116"/>
      <c r="DC280" s="116"/>
      <c r="DD280" s="116"/>
      <c r="DE280" s="116"/>
      <c r="DF280" s="116"/>
      <c r="DG280" s="116"/>
      <c r="DH280" s="116"/>
      <c r="DI280" s="116"/>
      <c r="DJ280" s="116"/>
      <c r="DK280" s="116"/>
      <c r="DL280" s="116"/>
      <c r="DM280" s="116"/>
      <c r="DN280" s="116"/>
      <c r="DO280" s="116"/>
      <c r="DP280" s="116"/>
      <c r="DQ280" s="116"/>
      <c r="DR280" s="116"/>
      <c r="DS280" s="116"/>
      <c r="DT280" s="116"/>
      <c r="DU280" s="116"/>
      <c r="DV280" s="116"/>
      <c r="DW280" s="116"/>
      <c r="DX280" s="116"/>
      <c r="DY280" s="116"/>
      <c r="DZ280" s="116"/>
      <c r="EA280" s="116"/>
      <c r="EB280" s="116"/>
      <c r="EC280" s="116"/>
      <c r="ED280" s="116"/>
      <c r="EE280" s="116"/>
      <c r="EF280" s="116"/>
      <c r="EG280" s="116"/>
      <c r="EH280" s="116"/>
      <c r="EI280" s="116"/>
      <c r="EJ280" s="116"/>
      <c r="EK280" s="116"/>
      <c r="EL280" s="116"/>
      <c r="EM280" s="116"/>
      <c r="EN280" s="116"/>
      <c r="EO280" s="116"/>
      <c r="EP280" s="116"/>
      <c r="EQ280" s="116"/>
      <c r="ER280" s="116"/>
    </row>
    <row r="281" spans="2:148" s="232" customFormat="1">
      <c r="B281" s="233"/>
      <c r="E281" s="233"/>
      <c r="I281" s="233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  <c r="T281" s="116"/>
      <c r="U281" s="116"/>
      <c r="V281" s="116"/>
      <c r="W281" s="116"/>
      <c r="X281" s="116"/>
      <c r="Y281" s="116"/>
      <c r="Z281" s="116"/>
      <c r="AA281" s="116"/>
      <c r="AB281" s="116"/>
      <c r="AC281" s="116"/>
      <c r="AD281" s="116"/>
      <c r="AE281" s="116"/>
      <c r="AF281" s="116"/>
      <c r="AG281" s="116"/>
      <c r="AH281" s="116"/>
      <c r="AI281" s="116"/>
      <c r="AJ281" s="116"/>
      <c r="AK281" s="116"/>
      <c r="AL281" s="116"/>
      <c r="AM281" s="116"/>
      <c r="AN281" s="116"/>
      <c r="AO281" s="116"/>
      <c r="AP281" s="116"/>
      <c r="AQ281" s="116"/>
      <c r="AR281" s="116"/>
      <c r="AS281" s="116"/>
      <c r="AT281" s="116"/>
      <c r="AU281" s="116"/>
      <c r="AV281" s="116"/>
      <c r="AW281" s="116"/>
      <c r="AX281" s="116"/>
      <c r="AY281" s="116"/>
      <c r="AZ281" s="116"/>
      <c r="BA281" s="116"/>
      <c r="BB281" s="116"/>
      <c r="BC281" s="116"/>
      <c r="BD281" s="116"/>
      <c r="BE281" s="116"/>
      <c r="BF281" s="116"/>
      <c r="BG281" s="116"/>
      <c r="BH281" s="116"/>
      <c r="BI281" s="116"/>
      <c r="BJ281" s="116"/>
      <c r="BK281" s="116"/>
      <c r="BL281" s="116"/>
      <c r="BM281" s="116"/>
      <c r="BN281" s="116"/>
      <c r="BO281" s="116"/>
      <c r="BP281" s="116"/>
      <c r="BQ281" s="116"/>
      <c r="BR281" s="116"/>
      <c r="BS281" s="116"/>
      <c r="BT281" s="116"/>
      <c r="BU281" s="116"/>
      <c r="BV281" s="116"/>
      <c r="BW281" s="116"/>
      <c r="BX281" s="116"/>
      <c r="BY281" s="116"/>
      <c r="BZ281" s="116"/>
      <c r="CA281" s="116"/>
      <c r="CB281" s="116"/>
      <c r="CC281" s="116"/>
      <c r="CD281" s="116"/>
      <c r="CE281" s="116"/>
      <c r="CF281" s="116"/>
      <c r="CG281" s="116"/>
      <c r="CH281" s="116"/>
      <c r="CI281" s="116"/>
      <c r="CJ281" s="116"/>
      <c r="CK281" s="116"/>
      <c r="CL281" s="116"/>
      <c r="CM281" s="116"/>
      <c r="CN281" s="116"/>
      <c r="CO281" s="116"/>
      <c r="CP281" s="116"/>
      <c r="CQ281" s="116"/>
      <c r="CR281" s="116"/>
      <c r="CS281" s="116"/>
      <c r="CT281" s="116"/>
      <c r="CU281" s="116"/>
      <c r="CV281" s="116"/>
      <c r="CW281" s="116"/>
      <c r="CX281" s="116"/>
      <c r="CY281" s="116"/>
      <c r="CZ281" s="116"/>
      <c r="DA281" s="116"/>
      <c r="DB281" s="116"/>
      <c r="DC281" s="116"/>
      <c r="DD281" s="116"/>
      <c r="DE281" s="116"/>
      <c r="DF281" s="116"/>
      <c r="DG281" s="116"/>
      <c r="DH281" s="116"/>
      <c r="DI281" s="116"/>
      <c r="DJ281" s="116"/>
      <c r="DK281" s="116"/>
      <c r="DL281" s="116"/>
      <c r="DM281" s="116"/>
      <c r="DN281" s="116"/>
      <c r="DO281" s="116"/>
      <c r="DP281" s="116"/>
      <c r="DQ281" s="116"/>
      <c r="DR281" s="116"/>
      <c r="DS281" s="116"/>
      <c r="DT281" s="116"/>
      <c r="DU281" s="116"/>
      <c r="DV281" s="116"/>
      <c r="DW281" s="116"/>
      <c r="DX281" s="116"/>
      <c r="DY281" s="116"/>
      <c r="DZ281" s="116"/>
      <c r="EA281" s="116"/>
      <c r="EB281" s="116"/>
      <c r="EC281" s="116"/>
      <c r="ED281" s="116"/>
      <c r="EE281" s="116"/>
      <c r="EF281" s="116"/>
      <c r="EG281" s="116"/>
      <c r="EH281" s="116"/>
      <c r="EI281" s="116"/>
      <c r="EJ281" s="116"/>
      <c r="EK281" s="116"/>
      <c r="EL281" s="116"/>
      <c r="EM281" s="116"/>
      <c r="EN281" s="116"/>
      <c r="EO281" s="116"/>
      <c r="EP281" s="116"/>
      <c r="EQ281" s="116"/>
      <c r="ER281" s="116"/>
    </row>
    <row r="282" spans="2:148" s="232" customFormat="1">
      <c r="B282" s="233"/>
      <c r="E282" s="233"/>
      <c r="I282" s="233"/>
      <c r="J282" s="116"/>
      <c r="K282" s="116"/>
      <c r="L282" s="116"/>
      <c r="M282" s="116"/>
      <c r="N282" s="116"/>
      <c r="O282" s="116"/>
      <c r="P282" s="116"/>
      <c r="Q282" s="116"/>
      <c r="R282" s="116"/>
      <c r="S282" s="116"/>
      <c r="T282" s="116"/>
      <c r="U282" s="116"/>
      <c r="V282" s="116"/>
      <c r="W282" s="116"/>
      <c r="X282" s="116"/>
      <c r="Y282" s="116"/>
      <c r="Z282" s="116"/>
      <c r="AA282" s="116"/>
      <c r="AB282" s="116"/>
      <c r="AC282" s="116"/>
      <c r="AD282" s="116"/>
      <c r="AE282" s="116"/>
      <c r="AF282" s="116"/>
      <c r="AG282" s="116"/>
      <c r="AH282" s="116"/>
      <c r="AI282" s="116"/>
      <c r="AJ282" s="116"/>
      <c r="AK282" s="116"/>
      <c r="AL282" s="116"/>
      <c r="AM282" s="116"/>
      <c r="AN282" s="116"/>
      <c r="AO282" s="116"/>
      <c r="AP282" s="116"/>
      <c r="AQ282" s="116"/>
      <c r="AR282" s="116"/>
      <c r="AS282" s="116"/>
      <c r="AT282" s="116"/>
      <c r="AU282" s="116"/>
      <c r="AV282" s="116"/>
      <c r="AW282" s="116"/>
      <c r="AX282" s="116"/>
      <c r="AY282" s="116"/>
      <c r="AZ282" s="116"/>
      <c r="BA282" s="116"/>
      <c r="BB282" s="116"/>
      <c r="BC282" s="116"/>
      <c r="BD282" s="116"/>
      <c r="BE282" s="116"/>
      <c r="BF282" s="116"/>
      <c r="BG282" s="116"/>
      <c r="BH282" s="116"/>
      <c r="BI282" s="116"/>
      <c r="BJ282" s="116"/>
      <c r="BK282" s="116"/>
      <c r="BL282" s="116"/>
      <c r="BM282" s="116"/>
      <c r="BN282" s="116"/>
      <c r="BO282" s="116"/>
      <c r="BP282" s="116"/>
      <c r="BQ282" s="116"/>
      <c r="BR282" s="116"/>
      <c r="BS282" s="116"/>
      <c r="BT282" s="116"/>
      <c r="BU282" s="116"/>
      <c r="BV282" s="116"/>
      <c r="BW282" s="116"/>
      <c r="BX282" s="116"/>
      <c r="BY282" s="116"/>
      <c r="BZ282" s="116"/>
      <c r="CA282" s="116"/>
      <c r="CB282" s="116"/>
      <c r="CC282" s="116"/>
      <c r="CD282" s="116"/>
      <c r="CE282" s="116"/>
      <c r="CF282" s="116"/>
      <c r="CG282" s="116"/>
      <c r="CH282" s="116"/>
      <c r="CI282" s="116"/>
      <c r="CJ282" s="116"/>
      <c r="CK282" s="116"/>
      <c r="CL282" s="116"/>
      <c r="CM282" s="116"/>
      <c r="CN282" s="116"/>
      <c r="CO282" s="116"/>
      <c r="CP282" s="116"/>
      <c r="CQ282" s="116"/>
      <c r="CR282" s="116"/>
      <c r="CS282" s="116"/>
      <c r="CT282" s="116"/>
      <c r="CU282" s="116"/>
      <c r="CV282" s="116"/>
      <c r="CW282" s="116"/>
      <c r="CX282" s="116"/>
      <c r="CY282" s="116"/>
      <c r="CZ282" s="116"/>
      <c r="DA282" s="116"/>
      <c r="DB282" s="116"/>
      <c r="DC282" s="116"/>
      <c r="DD282" s="116"/>
      <c r="DE282" s="116"/>
      <c r="DF282" s="116"/>
      <c r="DG282" s="116"/>
      <c r="DH282" s="116"/>
      <c r="DI282" s="116"/>
      <c r="DJ282" s="116"/>
      <c r="DK282" s="116"/>
      <c r="DL282" s="116"/>
      <c r="DM282" s="116"/>
      <c r="DN282" s="116"/>
      <c r="DO282" s="116"/>
      <c r="DP282" s="116"/>
      <c r="DQ282" s="116"/>
      <c r="DR282" s="116"/>
      <c r="DS282" s="116"/>
      <c r="DT282" s="116"/>
      <c r="DU282" s="116"/>
      <c r="DV282" s="116"/>
      <c r="DW282" s="116"/>
      <c r="DX282" s="116"/>
      <c r="DY282" s="116"/>
      <c r="DZ282" s="116"/>
      <c r="EA282" s="116"/>
      <c r="EB282" s="116"/>
      <c r="EC282" s="116"/>
      <c r="ED282" s="116"/>
      <c r="EE282" s="116"/>
      <c r="EF282" s="116"/>
      <c r="EG282" s="116"/>
      <c r="EH282" s="116"/>
      <c r="EI282" s="116"/>
      <c r="EJ282" s="116"/>
      <c r="EK282" s="116"/>
      <c r="EL282" s="116"/>
      <c r="EM282" s="116"/>
      <c r="EN282" s="116"/>
      <c r="EO282" s="116"/>
      <c r="EP282" s="116"/>
      <c r="EQ282" s="116"/>
      <c r="ER282" s="116"/>
    </row>
    <row r="283" spans="2:148" s="232" customFormat="1">
      <c r="B283" s="233"/>
      <c r="E283" s="233"/>
      <c r="I283" s="233"/>
      <c r="J283" s="116"/>
      <c r="K283" s="116"/>
      <c r="L283" s="116"/>
      <c r="M283" s="116"/>
      <c r="N283" s="116"/>
      <c r="O283" s="116"/>
      <c r="P283" s="116"/>
      <c r="Q283" s="116"/>
      <c r="R283" s="116"/>
      <c r="S283" s="116"/>
      <c r="T283" s="116"/>
      <c r="U283" s="116"/>
      <c r="V283" s="116"/>
      <c r="W283" s="116"/>
      <c r="X283" s="116"/>
      <c r="Y283" s="116"/>
      <c r="Z283" s="116"/>
      <c r="AA283" s="116"/>
      <c r="AB283" s="116"/>
      <c r="AC283" s="116"/>
      <c r="AD283" s="116"/>
      <c r="AE283" s="116"/>
      <c r="AF283" s="116"/>
      <c r="AG283" s="116"/>
      <c r="AH283" s="116"/>
      <c r="AI283" s="116"/>
      <c r="AJ283" s="116"/>
      <c r="AK283" s="116"/>
      <c r="AL283" s="116"/>
      <c r="AM283" s="116"/>
      <c r="AN283" s="116"/>
      <c r="AO283" s="116"/>
      <c r="AP283" s="116"/>
      <c r="AQ283" s="116"/>
      <c r="AR283" s="116"/>
      <c r="AS283" s="116"/>
      <c r="AT283" s="116"/>
      <c r="AU283" s="116"/>
      <c r="AV283" s="116"/>
      <c r="AW283" s="116"/>
      <c r="AX283" s="116"/>
      <c r="AY283" s="116"/>
      <c r="AZ283" s="116"/>
      <c r="BA283" s="116"/>
      <c r="BB283" s="116"/>
      <c r="BC283" s="116"/>
      <c r="BD283" s="116"/>
      <c r="BE283" s="116"/>
      <c r="BF283" s="116"/>
      <c r="BG283" s="116"/>
      <c r="BH283" s="116"/>
      <c r="BI283" s="116"/>
      <c r="BJ283" s="116"/>
      <c r="BK283" s="116"/>
      <c r="BL283" s="116"/>
      <c r="BM283" s="116"/>
      <c r="BN283" s="116"/>
      <c r="BO283" s="116"/>
      <c r="BP283" s="116"/>
      <c r="BQ283" s="116"/>
      <c r="BR283" s="116"/>
      <c r="BS283" s="116"/>
      <c r="BT283" s="116"/>
      <c r="BU283" s="116"/>
      <c r="BV283" s="116"/>
      <c r="BW283" s="116"/>
      <c r="BX283" s="116"/>
      <c r="BY283" s="116"/>
      <c r="BZ283" s="116"/>
      <c r="CA283" s="116"/>
      <c r="CB283" s="116"/>
      <c r="CC283" s="116"/>
      <c r="CD283" s="116"/>
      <c r="CE283" s="116"/>
      <c r="CF283" s="116"/>
      <c r="CG283" s="116"/>
      <c r="CH283" s="116"/>
      <c r="CI283" s="116"/>
      <c r="CJ283" s="116"/>
      <c r="CK283" s="116"/>
      <c r="CL283" s="116"/>
      <c r="CM283" s="116"/>
      <c r="CN283" s="116"/>
      <c r="CO283" s="116"/>
      <c r="CP283" s="116"/>
      <c r="CQ283" s="116"/>
      <c r="CR283" s="116"/>
      <c r="CS283" s="116"/>
      <c r="CT283" s="116"/>
      <c r="CU283" s="116"/>
      <c r="CV283" s="116"/>
      <c r="CW283" s="116"/>
      <c r="CX283" s="116"/>
      <c r="CY283" s="116"/>
      <c r="CZ283" s="116"/>
      <c r="DA283" s="116"/>
      <c r="DB283" s="116"/>
      <c r="DC283" s="116"/>
      <c r="DD283" s="116"/>
      <c r="DE283" s="116"/>
      <c r="DF283" s="116"/>
      <c r="DG283" s="116"/>
      <c r="DH283" s="116"/>
      <c r="DI283" s="116"/>
      <c r="DJ283" s="116"/>
      <c r="DK283" s="116"/>
      <c r="DL283" s="116"/>
      <c r="DM283" s="116"/>
      <c r="DN283" s="116"/>
      <c r="DO283" s="116"/>
      <c r="DP283" s="116"/>
      <c r="DQ283" s="116"/>
      <c r="DR283" s="116"/>
      <c r="DS283" s="116"/>
      <c r="DT283" s="116"/>
      <c r="DU283" s="116"/>
      <c r="DV283" s="116"/>
      <c r="DW283" s="116"/>
      <c r="DX283" s="116"/>
      <c r="DY283" s="116"/>
      <c r="DZ283" s="116"/>
      <c r="EA283" s="116"/>
      <c r="EB283" s="116"/>
      <c r="EC283" s="116"/>
      <c r="ED283" s="116"/>
      <c r="EE283" s="116"/>
      <c r="EF283" s="116"/>
      <c r="EG283" s="116"/>
      <c r="EH283" s="116"/>
      <c r="EI283" s="116"/>
      <c r="EJ283" s="116"/>
      <c r="EK283" s="116"/>
      <c r="EL283" s="116"/>
      <c r="EM283" s="116"/>
      <c r="EN283" s="116"/>
      <c r="EO283" s="116"/>
      <c r="EP283" s="116"/>
      <c r="EQ283" s="116"/>
      <c r="ER283" s="116"/>
    </row>
    <row r="284" spans="2:148" s="232" customFormat="1">
      <c r="B284" s="233"/>
      <c r="E284" s="233"/>
      <c r="I284" s="233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  <c r="T284" s="116"/>
      <c r="U284" s="116"/>
      <c r="V284" s="116"/>
      <c r="W284" s="116"/>
      <c r="X284" s="116"/>
      <c r="Y284" s="116"/>
      <c r="Z284" s="116"/>
      <c r="AA284" s="116"/>
      <c r="AB284" s="116"/>
      <c r="AC284" s="116"/>
      <c r="AD284" s="116"/>
      <c r="AE284" s="116"/>
      <c r="AF284" s="116"/>
      <c r="AG284" s="116"/>
      <c r="AH284" s="116"/>
      <c r="AI284" s="116"/>
      <c r="AJ284" s="116"/>
      <c r="AK284" s="116"/>
      <c r="AL284" s="116"/>
      <c r="AM284" s="116"/>
      <c r="AN284" s="116"/>
      <c r="AO284" s="116"/>
      <c r="AP284" s="116"/>
      <c r="AQ284" s="116"/>
      <c r="AR284" s="116"/>
      <c r="AS284" s="116"/>
      <c r="AT284" s="116"/>
      <c r="AU284" s="116"/>
      <c r="AV284" s="116"/>
      <c r="AW284" s="116"/>
      <c r="AX284" s="116"/>
      <c r="AY284" s="116"/>
      <c r="AZ284" s="116"/>
      <c r="BA284" s="116"/>
      <c r="BB284" s="116"/>
      <c r="BC284" s="116"/>
      <c r="BD284" s="116"/>
      <c r="BE284" s="116"/>
      <c r="BF284" s="116"/>
      <c r="BG284" s="116"/>
      <c r="BH284" s="116"/>
      <c r="BI284" s="116"/>
      <c r="BJ284" s="116"/>
      <c r="BK284" s="116"/>
      <c r="BL284" s="116"/>
      <c r="BM284" s="116"/>
      <c r="BN284" s="116"/>
      <c r="BO284" s="116"/>
      <c r="BP284" s="116"/>
      <c r="BQ284" s="116"/>
      <c r="BR284" s="116"/>
      <c r="BS284" s="116"/>
      <c r="BT284" s="116"/>
      <c r="BU284" s="116"/>
      <c r="BV284" s="116"/>
      <c r="BW284" s="116"/>
      <c r="BX284" s="116"/>
      <c r="BY284" s="116"/>
      <c r="BZ284" s="116"/>
      <c r="CA284" s="116"/>
      <c r="CB284" s="116"/>
      <c r="CC284" s="116"/>
      <c r="CD284" s="116"/>
      <c r="CE284" s="116"/>
      <c r="CF284" s="116"/>
      <c r="CG284" s="116"/>
      <c r="CH284" s="116"/>
      <c r="CI284" s="116"/>
      <c r="CJ284" s="116"/>
      <c r="CK284" s="116"/>
      <c r="CL284" s="116"/>
      <c r="CM284" s="116"/>
      <c r="CN284" s="116"/>
      <c r="CO284" s="116"/>
      <c r="CP284" s="116"/>
      <c r="CQ284" s="116"/>
      <c r="CR284" s="116"/>
      <c r="CS284" s="116"/>
      <c r="CT284" s="116"/>
      <c r="CU284" s="116"/>
      <c r="CV284" s="116"/>
      <c r="CW284" s="116"/>
      <c r="CX284" s="116"/>
      <c r="CY284" s="116"/>
      <c r="CZ284" s="116"/>
      <c r="DA284" s="116"/>
      <c r="DB284" s="116"/>
      <c r="DC284" s="116"/>
      <c r="DD284" s="116"/>
      <c r="DE284" s="116"/>
      <c r="DF284" s="116"/>
      <c r="DG284" s="116"/>
      <c r="DH284" s="116"/>
      <c r="DI284" s="116"/>
      <c r="DJ284" s="116"/>
      <c r="DK284" s="116"/>
      <c r="DL284" s="116"/>
      <c r="DM284" s="116"/>
      <c r="DN284" s="116"/>
      <c r="DO284" s="116"/>
      <c r="DP284" s="116"/>
      <c r="DQ284" s="116"/>
      <c r="DR284" s="116"/>
      <c r="DS284" s="116"/>
      <c r="DT284" s="116"/>
      <c r="DU284" s="116"/>
      <c r="DV284" s="116"/>
      <c r="DW284" s="116"/>
      <c r="DX284" s="116"/>
      <c r="DY284" s="116"/>
      <c r="DZ284" s="116"/>
      <c r="EA284" s="116"/>
      <c r="EB284" s="116"/>
      <c r="EC284" s="116"/>
      <c r="ED284" s="116"/>
      <c r="EE284" s="116"/>
      <c r="EF284" s="116"/>
      <c r="EG284" s="116"/>
      <c r="EH284" s="116"/>
      <c r="EI284" s="116"/>
      <c r="EJ284" s="116"/>
      <c r="EK284" s="116"/>
      <c r="EL284" s="116"/>
      <c r="EM284" s="116"/>
      <c r="EN284" s="116"/>
      <c r="EO284" s="116"/>
      <c r="EP284" s="116"/>
      <c r="EQ284" s="116"/>
      <c r="ER284" s="116"/>
    </row>
    <row r="285" spans="2:148" s="232" customFormat="1">
      <c r="B285" s="233"/>
      <c r="E285" s="233"/>
      <c r="I285" s="233"/>
      <c r="J285" s="116"/>
      <c r="K285" s="116"/>
      <c r="L285" s="116"/>
      <c r="M285" s="116"/>
      <c r="N285" s="116"/>
      <c r="O285" s="116"/>
      <c r="P285" s="116"/>
      <c r="Q285" s="116"/>
      <c r="R285" s="116"/>
      <c r="S285" s="116"/>
      <c r="T285" s="116"/>
      <c r="U285" s="116"/>
      <c r="V285" s="116"/>
      <c r="W285" s="116"/>
      <c r="X285" s="116"/>
      <c r="Y285" s="116"/>
      <c r="Z285" s="116"/>
      <c r="AA285" s="116"/>
      <c r="AB285" s="116"/>
      <c r="AC285" s="116"/>
      <c r="AD285" s="116"/>
      <c r="AE285" s="116"/>
      <c r="AF285" s="116"/>
      <c r="AG285" s="116"/>
      <c r="AH285" s="116"/>
      <c r="AI285" s="116"/>
      <c r="AJ285" s="116"/>
      <c r="AK285" s="116"/>
      <c r="AL285" s="116"/>
      <c r="AM285" s="116"/>
      <c r="AN285" s="116"/>
      <c r="AO285" s="116"/>
      <c r="AP285" s="116"/>
      <c r="AQ285" s="116"/>
      <c r="AR285" s="116"/>
      <c r="AS285" s="116"/>
      <c r="AT285" s="116"/>
      <c r="AU285" s="116"/>
      <c r="AV285" s="116"/>
      <c r="AW285" s="116"/>
      <c r="AX285" s="116"/>
      <c r="AY285" s="116"/>
      <c r="AZ285" s="116"/>
      <c r="BA285" s="116"/>
      <c r="BB285" s="116"/>
      <c r="BC285" s="116"/>
      <c r="BD285" s="116"/>
      <c r="BE285" s="116"/>
      <c r="BF285" s="116"/>
      <c r="BG285" s="116"/>
      <c r="BH285" s="116"/>
      <c r="BI285" s="116"/>
      <c r="BJ285" s="116"/>
      <c r="BK285" s="116"/>
      <c r="BL285" s="116"/>
      <c r="BM285" s="116"/>
      <c r="BN285" s="116"/>
      <c r="BO285" s="116"/>
      <c r="BP285" s="116"/>
      <c r="BQ285" s="116"/>
      <c r="BR285" s="116"/>
      <c r="BS285" s="116"/>
      <c r="BT285" s="116"/>
      <c r="BU285" s="116"/>
      <c r="BV285" s="116"/>
      <c r="BW285" s="116"/>
      <c r="BX285" s="116"/>
      <c r="BY285" s="116"/>
      <c r="BZ285" s="116"/>
      <c r="CA285" s="116"/>
      <c r="CB285" s="116"/>
      <c r="CC285" s="116"/>
      <c r="CD285" s="116"/>
      <c r="CE285" s="116"/>
      <c r="CF285" s="116"/>
      <c r="CG285" s="116"/>
      <c r="CH285" s="116"/>
      <c r="CI285" s="116"/>
      <c r="CJ285" s="116"/>
      <c r="CK285" s="116"/>
      <c r="CL285" s="116"/>
      <c r="CM285" s="116"/>
      <c r="CN285" s="116"/>
      <c r="CO285" s="116"/>
      <c r="CP285" s="116"/>
      <c r="CQ285" s="116"/>
      <c r="CR285" s="116"/>
      <c r="CS285" s="116"/>
      <c r="CT285" s="116"/>
      <c r="CU285" s="116"/>
      <c r="CV285" s="116"/>
      <c r="CW285" s="116"/>
      <c r="CX285" s="116"/>
      <c r="CY285" s="116"/>
      <c r="CZ285" s="116"/>
      <c r="DA285" s="116"/>
      <c r="DB285" s="116"/>
      <c r="DC285" s="116"/>
      <c r="DD285" s="116"/>
      <c r="DE285" s="116"/>
      <c r="DF285" s="116"/>
      <c r="DG285" s="116"/>
      <c r="DH285" s="116"/>
      <c r="DI285" s="116"/>
      <c r="DJ285" s="116"/>
      <c r="DK285" s="116"/>
      <c r="DL285" s="116"/>
      <c r="DM285" s="116"/>
      <c r="DN285" s="116"/>
      <c r="DO285" s="116"/>
      <c r="DP285" s="116"/>
      <c r="DQ285" s="116"/>
      <c r="DR285" s="116"/>
      <c r="DS285" s="116"/>
      <c r="DT285" s="116"/>
      <c r="DU285" s="116"/>
      <c r="DV285" s="116"/>
      <c r="DW285" s="116"/>
      <c r="DX285" s="116"/>
      <c r="DY285" s="116"/>
      <c r="DZ285" s="116"/>
      <c r="EA285" s="116"/>
      <c r="EB285" s="116"/>
      <c r="EC285" s="116"/>
      <c r="ED285" s="116"/>
      <c r="EE285" s="116"/>
      <c r="EF285" s="116"/>
      <c r="EG285" s="116"/>
      <c r="EH285" s="116"/>
      <c r="EI285" s="116"/>
      <c r="EJ285" s="116"/>
      <c r="EK285" s="116"/>
      <c r="EL285" s="116"/>
      <c r="EM285" s="116"/>
      <c r="EN285" s="116"/>
      <c r="EO285" s="116"/>
      <c r="EP285" s="116"/>
      <c r="EQ285" s="116"/>
      <c r="ER285" s="116"/>
    </row>
    <row r="286" spans="2:148" s="232" customFormat="1">
      <c r="B286" s="233"/>
      <c r="E286" s="233"/>
      <c r="I286" s="233"/>
      <c r="J286" s="116"/>
      <c r="K286" s="116"/>
      <c r="L286" s="116"/>
      <c r="M286" s="116"/>
      <c r="N286" s="116"/>
      <c r="O286" s="116"/>
      <c r="P286" s="116"/>
      <c r="Q286" s="116"/>
      <c r="R286" s="116"/>
      <c r="S286" s="116"/>
      <c r="T286" s="116"/>
      <c r="U286" s="116"/>
      <c r="V286" s="116"/>
      <c r="W286" s="116"/>
      <c r="X286" s="116"/>
      <c r="Y286" s="116"/>
      <c r="Z286" s="116"/>
      <c r="AA286" s="116"/>
      <c r="AB286" s="116"/>
      <c r="AC286" s="116"/>
      <c r="AD286" s="116"/>
      <c r="AE286" s="116"/>
      <c r="AF286" s="116"/>
      <c r="AG286" s="116"/>
      <c r="AH286" s="116"/>
      <c r="AI286" s="116"/>
      <c r="AJ286" s="116"/>
      <c r="AK286" s="116"/>
      <c r="AL286" s="116"/>
      <c r="AM286" s="116"/>
      <c r="AN286" s="116"/>
      <c r="AO286" s="116"/>
      <c r="AP286" s="116"/>
      <c r="AQ286" s="116"/>
      <c r="AR286" s="116"/>
      <c r="AS286" s="116"/>
      <c r="AT286" s="116"/>
      <c r="AU286" s="116"/>
      <c r="AV286" s="116"/>
      <c r="AW286" s="116"/>
      <c r="AX286" s="116"/>
      <c r="AY286" s="116"/>
      <c r="AZ286" s="116"/>
      <c r="BA286" s="116"/>
      <c r="BB286" s="116"/>
      <c r="BC286" s="116"/>
      <c r="BD286" s="116"/>
      <c r="BE286" s="116"/>
      <c r="BF286" s="116"/>
      <c r="BG286" s="116"/>
      <c r="BH286" s="116"/>
      <c r="BI286" s="116"/>
      <c r="BJ286" s="116"/>
      <c r="BK286" s="116"/>
      <c r="BL286" s="116"/>
      <c r="BM286" s="116"/>
      <c r="BN286" s="116"/>
      <c r="BO286" s="116"/>
      <c r="BP286" s="116"/>
      <c r="BQ286" s="116"/>
      <c r="BR286" s="116"/>
      <c r="BS286" s="116"/>
      <c r="BT286" s="116"/>
      <c r="BU286" s="116"/>
      <c r="BV286" s="116"/>
      <c r="BW286" s="116"/>
      <c r="BX286" s="116"/>
      <c r="BY286" s="116"/>
      <c r="BZ286" s="116"/>
      <c r="CA286" s="116"/>
      <c r="CB286" s="116"/>
      <c r="CC286" s="116"/>
      <c r="CD286" s="116"/>
      <c r="CE286" s="116"/>
      <c r="CF286" s="116"/>
      <c r="CG286" s="116"/>
      <c r="CH286" s="116"/>
      <c r="CI286" s="116"/>
      <c r="CJ286" s="116"/>
      <c r="CK286" s="116"/>
      <c r="CL286" s="116"/>
      <c r="CM286" s="116"/>
      <c r="CN286" s="116"/>
      <c r="CO286" s="116"/>
      <c r="CP286" s="116"/>
      <c r="CQ286" s="116"/>
      <c r="CR286" s="116"/>
      <c r="CS286" s="116"/>
      <c r="CT286" s="116"/>
      <c r="CU286" s="116"/>
      <c r="CV286" s="116"/>
      <c r="CW286" s="116"/>
      <c r="CX286" s="116"/>
      <c r="CY286" s="116"/>
      <c r="CZ286" s="116"/>
      <c r="DA286" s="116"/>
      <c r="DB286" s="116"/>
      <c r="DC286" s="116"/>
      <c r="DD286" s="116"/>
      <c r="DE286" s="116"/>
      <c r="DF286" s="116"/>
      <c r="DG286" s="116"/>
      <c r="DH286" s="116"/>
      <c r="DI286" s="116"/>
      <c r="DJ286" s="116"/>
      <c r="DK286" s="116"/>
      <c r="DL286" s="116"/>
      <c r="DM286" s="116"/>
      <c r="DN286" s="116"/>
      <c r="DO286" s="116"/>
      <c r="DP286" s="116"/>
      <c r="DQ286" s="116"/>
      <c r="DR286" s="116"/>
      <c r="DS286" s="116"/>
      <c r="DT286" s="116"/>
      <c r="DU286" s="116"/>
      <c r="DV286" s="116"/>
      <c r="DW286" s="116"/>
      <c r="DX286" s="116"/>
      <c r="DY286" s="116"/>
      <c r="DZ286" s="116"/>
      <c r="EA286" s="116"/>
      <c r="EB286" s="116"/>
      <c r="EC286" s="116"/>
      <c r="ED286" s="116"/>
      <c r="EE286" s="116"/>
      <c r="EF286" s="116"/>
      <c r="EG286" s="116"/>
      <c r="EH286" s="116"/>
      <c r="EI286" s="116"/>
      <c r="EJ286" s="116"/>
      <c r="EK286" s="116"/>
      <c r="EL286" s="116"/>
      <c r="EM286" s="116"/>
      <c r="EN286" s="116"/>
      <c r="EO286" s="116"/>
      <c r="EP286" s="116"/>
      <c r="EQ286" s="116"/>
      <c r="ER286" s="116"/>
    </row>
    <row r="287" spans="2:148" s="232" customFormat="1">
      <c r="B287" s="233"/>
      <c r="E287" s="233"/>
      <c r="I287" s="233"/>
      <c r="J287" s="116"/>
      <c r="K287" s="116"/>
      <c r="L287" s="116"/>
      <c r="M287" s="116"/>
      <c r="N287" s="116"/>
      <c r="O287" s="116"/>
      <c r="P287" s="116"/>
      <c r="Q287" s="116"/>
      <c r="R287" s="116"/>
      <c r="S287" s="116"/>
      <c r="T287" s="116"/>
      <c r="U287" s="116"/>
      <c r="V287" s="116"/>
      <c r="W287" s="116"/>
      <c r="X287" s="116"/>
      <c r="Y287" s="116"/>
      <c r="Z287" s="116"/>
      <c r="AA287" s="116"/>
      <c r="AB287" s="116"/>
      <c r="AC287" s="116"/>
      <c r="AD287" s="116"/>
      <c r="AE287" s="116"/>
      <c r="AF287" s="116"/>
      <c r="AG287" s="116"/>
      <c r="AH287" s="116"/>
      <c r="AI287" s="116"/>
      <c r="AJ287" s="116"/>
      <c r="AK287" s="116"/>
      <c r="AL287" s="116"/>
      <c r="AM287" s="116"/>
      <c r="AN287" s="116"/>
      <c r="AO287" s="116"/>
      <c r="AP287" s="116"/>
      <c r="AQ287" s="116"/>
      <c r="AR287" s="116"/>
      <c r="AS287" s="116"/>
      <c r="AT287" s="116"/>
      <c r="AU287" s="116"/>
      <c r="AV287" s="116"/>
      <c r="AW287" s="116"/>
      <c r="AX287" s="116"/>
      <c r="AY287" s="116"/>
      <c r="AZ287" s="116"/>
      <c r="BA287" s="116"/>
      <c r="BB287" s="116"/>
      <c r="BC287" s="116"/>
      <c r="BD287" s="116"/>
      <c r="BE287" s="116"/>
      <c r="BF287" s="116"/>
      <c r="BG287" s="116"/>
      <c r="BH287" s="116"/>
      <c r="BI287" s="116"/>
      <c r="BJ287" s="116"/>
      <c r="BK287" s="116"/>
      <c r="BL287" s="116"/>
      <c r="BM287" s="116"/>
      <c r="BN287" s="116"/>
      <c r="BO287" s="116"/>
      <c r="BP287" s="116"/>
      <c r="BQ287" s="116"/>
      <c r="BR287" s="116"/>
      <c r="BS287" s="116"/>
      <c r="BT287" s="116"/>
      <c r="BU287" s="116"/>
      <c r="BV287" s="116"/>
      <c r="BW287" s="116"/>
      <c r="BX287" s="116"/>
      <c r="BY287" s="116"/>
      <c r="BZ287" s="116"/>
      <c r="CA287" s="116"/>
      <c r="CB287" s="116"/>
      <c r="CC287" s="116"/>
      <c r="CD287" s="116"/>
      <c r="CE287" s="116"/>
      <c r="CF287" s="116"/>
      <c r="CG287" s="116"/>
      <c r="CH287" s="116"/>
      <c r="CI287" s="116"/>
      <c r="CJ287" s="116"/>
      <c r="CK287" s="116"/>
      <c r="CL287" s="116"/>
      <c r="CM287" s="116"/>
      <c r="CN287" s="116"/>
      <c r="CO287" s="116"/>
      <c r="CP287" s="116"/>
      <c r="CQ287" s="116"/>
      <c r="CR287" s="116"/>
      <c r="CS287" s="116"/>
      <c r="CT287" s="116"/>
      <c r="CU287" s="116"/>
      <c r="CV287" s="116"/>
      <c r="CW287" s="116"/>
      <c r="CX287" s="116"/>
      <c r="CY287" s="116"/>
      <c r="CZ287" s="116"/>
      <c r="DA287" s="116"/>
      <c r="DB287" s="116"/>
      <c r="DC287" s="116"/>
      <c r="DD287" s="116"/>
      <c r="DE287" s="116"/>
      <c r="DF287" s="116"/>
      <c r="DG287" s="116"/>
      <c r="DH287" s="116"/>
      <c r="DI287" s="116"/>
      <c r="DJ287" s="116"/>
      <c r="DK287" s="116"/>
      <c r="DL287" s="116"/>
      <c r="DM287" s="116"/>
      <c r="DN287" s="116"/>
      <c r="DO287" s="116"/>
      <c r="DP287" s="116"/>
      <c r="DQ287" s="116"/>
      <c r="DR287" s="116"/>
      <c r="DS287" s="116"/>
      <c r="DT287" s="116"/>
      <c r="DU287" s="116"/>
      <c r="DV287" s="116"/>
      <c r="DW287" s="116"/>
      <c r="DX287" s="116"/>
      <c r="DY287" s="116"/>
      <c r="DZ287" s="116"/>
      <c r="EA287" s="116"/>
      <c r="EB287" s="116"/>
      <c r="EC287" s="116"/>
      <c r="ED287" s="116"/>
      <c r="EE287" s="116"/>
      <c r="EF287" s="116"/>
      <c r="EG287" s="116"/>
      <c r="EH287" s="116"/>
      <c r="EI287" s="116"/>
      <c r="EJ287" s="116"/>
      <c r="EK287" s="116"/>
      <c r="EL287" s="116"/>
      <c r="EM287" s="116"/>
      <c r="EN287" s="116"/>
      <c r="EO287" s="116"/>
      <c r="EP287" s="116"/>
      <c r="EQ287" s="116"/>
      <c r="ER287" s="116"/>
    </row>
    <row r="288" spans="2:148" s="232" customFormat="1">
      <c r="B288" s="233"/>
      <c r="E288" s="233"/>
      <c r="I288" s="233"/>
      <c r="J288" s="116"/>
      <c r="K288" s="116"/>
      <c r="L288" s="116"/>
      <c r="M288" s="116"/>
      <c r="N288" s="116"/>
      <c r="O288" s="116"/>
      <c r="P288" s="116"/>
      <c r="Q288" s="116"/>
      <c r="R288" s="116"/>
      <c r="S288" s="116"/>
      <c r="T288" s="116"/>
      <c r="U288" s="116"/>
      <c r="V288" s="116"/>
      <c r="W288" s="116"/>
      <c r="X288" s="116"/>
      <c r="Y288" s="116"/>
      <c r="Z288" s="116"/>
      <c r="AA288" s="116"/>
      <c r="AB288" s="116"/>
      <c r="AC288" s="116"/>
      <c r="AD288" s="116"/>
      <c r="AE288" s="116"/>
      <c r="AF288" s="116"/>
      <c r="AG288" s="116"/>
      <c r="AH288" s="116"/>
      <c r="AI288" s="116"/>
      <c r="AJ288" s="116"/>
      <c r="AK288" s="116"/>
      <c r="AL288" s="116"/>
      <c r="AM288" s="116"/>
      <c r="AN288" s="116"/>
      <c r="AO288" s="116"/>
      <c r="AP288" s="116"/>
      <c r="AQ288" s="116"/>
      <c r="AR288" s="116"/>
      <c r="AS288" s="116"/>
      <c r="AT288" s="116"/>
      <c r="AU288" s="116"/>
      <c r="AV288" s="116"/>
      <c r="AW288" s="116"/>
      <c r="AX288" s="116"/>
      <c r="AY288" s="116"/>
      <c r="AZ288" s="116"/>
      <c r="BA288" s="116"/>
      <c r="BB288" s="116"/>
      <c r="BC288" s="116"/>
      <c r="BD288" s="116"/>
      <c r="BE288" s="116"/>
      <c r="BF288" s="116"/>
      <c r="BG288" s="116"/>
      <c r="BH288" s="116"/>
      <c r="BI288" s="116"/>
      <c r="BJ288" s="116"/>
      <c r="BK288" s="116"/>
      <c r="BL288" s="116"/>
      <c r="BM288" s="116"/>
      <c r="BN288" s="116"/>
      <c r="BO288" s="116"/>
      <c r="BP288" s="116"/>
      <c r="BQ288" s="116"/>
      <c r="BR288" s="116"/>
      <c r="BS288" s="116"/>
      <c r="BT288" s="116"/>
      <c r="BU288" s="116"/>
      <c r="BV288" s="116"/>
      <c r="BW288" s="116"/>
      <c r="BX288" s="116"/>
      <c r="BY288" s="116"/>
      <c r="BZ288" s="116"/>
      <c r="CA288" s="116"/>
      <c r="CB288" s="116"/>
      <c r="CC288" s="116"/>
      <c r="CD288" s="116"/>
      <c r="CE288" s="116"/>
      <c r="CF288" s="116"/>
      <c r="CG288" s="116"/>
      <c r="CH288" s="116"/>
      <c r="CI288" s="116"/>
      <c r="CJ288" s="116"/>
      <c r="CK288" s="116"/>
      <c r="CL288" s="116"/>
      <c r="CM288" s="116"/>
      <c r="CN288" s="116"/>
      <c r="CO288" s="116"/>
      <c r="CP288" s="116"/>
      <c r="CQ288" s="116"/>
      <c r="CR288" s="116"/>
      <c r="CS288" s="116"/>
      <c r="CT288" s="116"/>
      <c r="CU288" s="116"/>
      <c r="CV288" s="116"/>
      <c r="CW288" s="116"/>
      <c r="CX288" s="116"/>
      <c r="CY288" s="116"/>
      <c r="CZ288" s="116"/>
      <c r="DA288" s="116"/>
      <c r="DB288" s="116"/>
      <c r="DC288" s="116"/>
      <c r="DD288" s="116"/>
      <c r="DE288" s="116"/>
      <c r="DF288" s="116"/>
      <c r="DG288" s="116"/>
      <c r="DH288" s="116"/>
      <c r="DI288" s="116"/>
      <c r="DJ288" s="116"/>
      <c r="DK288" s="116"/>
      <c r="DL288" s="116"/>
      <c r="DM288" s="116"/>
      <c r="DN288" s="116"/>
      <c r="DO288" s="116"/>
      <c r="DP288" s="116"/>
      <c r="DQ288" s="116"/>
      <c r="DR288" s="116"/>
      <c r="DS288" s="116"/>
      <c r="DT288" s="116"/>
      <c r="DU288" s="116"/>
      <c r="DV288" s="116"/>
      <c r="DW288" s="116"/>
      <c r="DX288" s="116"/>
      <c r="DY288" s="116"/>
      <c r="DZ288" s="116"/>
      <c r="EA288" s="116"/>
      <c r="EB288" s="116"/>
      <c r="EC288" s="116"/>
      <c r="ED288" s="116"/>
      <c r="EE288" s="116"/>
      <c r="EF288" s="116"/>
      <c r="EG288" s="116"/>
      <c r="EH288" s="116"/>
      <c r="EI288" s="116"/>
      <c r="EJ288" s="116"/>
      <c r="EK288" s="116"/>
      <c r="EL288" s="116"/>
      <c r="EM288" s="116"/>
      <c r="EN288" s="116"/>
      <c r="EO288" s="116"/>
      <c r="EP288" s="116"/>
      <c r="EQ288" s="116"/>
      <c r="ER288" s="116"/>
    </row>
    <row r="289" spans="2:148" s="232" customFormat="1">
      <c r="B289" s="233"/>
      <c r="E289" s="233"/>
      <c r="I289" s="233"/>
      <c r="J289" s="116"/>
      <c r="K289" s="116"/>
      <c r="L289" s="116"/>
      <c r="M289" s="116"/>
      <c r="N289" s="116"/>
      <c r="O289" s="116"/>
      <c r="P289" s="116"/>
      <c r="Q289" s="116"/>
      <c r="R289" s="116"/>
      <c r="S289" s="116"/>
      <c r="T289" s="116"/>
      <c r="U289" s="116"/>
      <c r="V289" s="116"/>
      <c r="W289" s="116"/>
      <c r="X289" s="116"/>
      <c r="Y289" s="116"/>
      <c r="Z289" s="116"/>
      <c r="AA289" s="116"/>
      <c r="AB289" s="116"/>
      <c r="AC289" s="116"/>
      <c r="AD289" s="116"/>
      <c r="AE289" s="116"/>
      <c r="AF289" s="116"/>
      <c r="AG289" s="116"/>
      <c r="AH289" s="116"/>
      <c r="AI289" s="116"/>
      <c r="AJ289" s="116"/>
      <c r="AK289" s="116"/>
      <c r="AL289" s="116"/>
      <c r="AM289" s="116"/>
      <c r="AN289" s="116"/>
      <c r="AO289" s="116"/>
      <c r="AP289" s="116"/>
      <c r="AQ289" s="116"/>
      <c r="AR289" s="116"/>
      <c r="AS289" s="116"/>
      <c r="AT289" s="116"/>
      <c r="AU289" s="116"/>
      <c r="AV289" s="116"/>
      <c r="AW289" s="116"/>
      <c r="AX289" s="116"/>
      <c r="AY289" s="116"/>
      <c r="AZ289" s="116"/>
      <c r="BA289" s="116"/>
      <c r="BB289" s="116"/>
      <c r="BC289" s="116"/>
      <c r="BD289" s="116"/>
      <c r="BE289" s="116"/>
      <c r="BF289" s="116"/>
      <c r="BG289" s="116"/>
      <c r="BH289" s="116"/>
      <c r="BI289" s="116"/>
      <c r="BJ289" s="116"/>
      <c r="BK289" s="116"/>
      <c r="BL289" s="116"/>
      <c r="BM289" s="116"/>
      <c r="BN289" s="116"/>
      <c r="BO289" s="116"/>
      <c r="BP289" s="116"/>
      <c r="BQ289" s="116"/>
      <c r="BR289" s="116"/>
      <c r="BS289" s="116"/>
      <c r="BT289" s="116"/>
      <c r="BU289" s="116"/>
      <c r="BV289" s="116"/>
      <c r="BW289" s="116"/>
      <c r="BX289" s="116"/>
      <c r="BY289" s="116"/>
      <c r="BZ289" s="116"/>
      <c r="CA289" s="116"/>
      <c r="CB289" s="116"/>
      <c r="CC289" s="116"/>
      <c r="CD289" s="116"/>
      <c r="CE289" s="116"/>
      <c r="CF289" s="116"/>
      <c r="CG289" s="116"/>
      <c r="CH289" s="116"/>
      <c r="CI289" s="116"/>
      <c r="CJ289" s="116"/>
      <c r="CK289" s="116"/>
      <c r="CL289" s="116"/>
      <c r="CM289" s="116"/>
      <c r="CN289" s="116"/>
      <c r="CO289" s="116"/>
      <c r="CP289" s="116"/>
      <c r="CQ289" s="116"/>
      <c r="CR289" s="116"/>
      <c r="CS289" s="116"/>
      <c r="CT289" s="116"/>
      <c r="CU289" s="116"/>
      <c r="CV289" s="116"/>
      <c r="CW289" s="116"/>
      <c r="CX289" s="116"/>
      <c r="CY289" s="116"/>
      <c r="CZ289" s="116"/>
      <c r="DA289" s="116"/>
      <c r="DB289" s="116"/>
      <c r="DC289" s="116"/>
      <c r="DD289" s="116"/>
      <c r="DE289" s="116"/>
      <c r="DF289" s="116"/>
      <c r="DG289" s="116"/>
      <c r="DH289" s="116"/>
      <c r="DI289" s="116"/>
      <c r="DJ289" s="116"/>
      <c r="DK289" s="116"/>
      <c r="DL289" s="116"/>
      <c r="DM289" s="116"/>
      <c r="DN289" s="116"/>
      <c r="DO289" s="116"/>
      <c r="DP289" s="116"/>
      <c r="DQ289" s="116"/>
      <c r="DR289" s="116"/>
      <c r="DS289" s="116"/>
      <c r="DT289" s="116"/>
      <c r="DU289" s="116"/>
      <c r="DV289" s="116"/>
      <c r="DW289" s="116"/>
      <c r="DX289" s="116"/>
      <c r="DY289" s="116"/>
      <c r="DZ289" s="116"/>
      <c r="EA289" s="116"/>
      <c r="EB289" s="116"/>
      <c r="EC289" s="116"/>
      <c r="ED289" s="116"/>
      <c r="EE289" s="116"/>
      <c r="EF289" s="116"/>
      <c r="EG289" s="116"/>
      <c r="EH289" s="116"/>
      <c r="EI289" s="116"/>
      <c r="EJ289" s="116"/>
      <c r="EK289" s="116"/>
      <c r="EL289" s="116"/>
      <c r="EM289" s="116"/>
      <c r="EN289" s="116"/>
      <c r="EO289" s="116"/>
      <c r="EP289" s="116"/>
      <c r="EQ289" s="116"/>
      <c r="ER289" s="116"/>
    </row>
    <row r="290" spans="2:148" s="232" customFormat="1">
      <c r="B290" s="233"/>
      <c r="E290" s="233"/>
      <c r="I290" s="233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  <c r="T290" s="116"/>
      <c r="U290" s="116"/>
      <c r="V290" s="116"/>
      <c r="W290" s="116"/>
      <c r="X290" s="116"/>
      <c r="Y290" s="116"/>
      <c r="Z290" s="116"/>
      <c r="AA290" s="116"/>
      <c r="AB290" s="116"/>
      <c r="AC290" s="116"/>
      <c r="AD290" s="116"/>
      <c r="AE290" s="116"/>
      <c r="AF290" s="116"/>
      <c r="AG290" s="116"/>
      <c r="AH290" s="116"/>
      <c r="AI290" s="116"/>
      <c r="AJ290" s="116"/>
      <c r="AK290" s="116"/>
      <c r="AL290" s="116"/>
      <c r="AM290" s="116"/>
      <c r="AN290" s="116"/>
      <c r="AO290" s="116"/>
      <c r="AP290" s="116"/>
      <c r="AQ290" s="116"/>
      <c r="AR290" s="116"/>
      <c r="AS290" s="116"/>
      <c r="AT290" s="116"/>
      <c r="AU290" s="116"/>
      <c r="AV290" s="116"/>
      <c r="AW290" s="116"/>
      <c r="AX290" s="116"/>
      <c r="AY290" s="116"/>
      <c r="AZ290" s="116"/>
      <c r="BA290" s="116"/>
      <c r="BB290" s="116"/>
      <c r="BC290" s="116"/>
      <c r="BD290" s="116"/>
      <c r="BE290" s="116"/>
      <c r="BF290" s="116"/>
      <c r="BG290" s="116"/>
      <c r="BH290" s="116"/>
      <c r="BI290" s="116"/>
      <c r="BJ290" s="116"/>
      <c r="BK290" s="116"/>
      <c r="BL290" s="116"/>
      <c r="BM290" s="116"/>
      <c r="BN290" s="116"/>
      <c r="BO290" s="116"/>
      <c r="BP290" s="116"/>
      <c r="BQ290" s="116"/>
      <c r="BR290" s="116"/>
      <c r="BS290" s="116"/>
      <c r="BT290" s="116"/>
      <c r="BU290" s="116"/>
      <c r="BV290" s="116"/>
      <c r="BW290" s="116"/>
      <c r="BX290" s="116"/>
      <c r="BY290" s="116"/>
      <c r="BZ290" s="116"/>
      <c r="CA290" s="116"/>
      <c r="CB290" s="116"/>
      <c r="CC290" s="116"/>
      <c r="CD290" s="116"/>
      <c r="CE290" s="116"/>
      <c r="CF290" s="116"/>
      <c r="CG290" s="116"/>
      <c r="CH290" s="116"/>
      <c r="CI290" s="116"/>
      <c r="CJ290" s="116"/>
      <c r="CK290" s="116"/>
      <c r="CL290" s="116"/>
      <c r="CM290" s="116"/>
      <c r="CN290" s="116"/>
      <c r="CO290" s="116"/>
      <c r="CP290" s="116"/>
      <c r="CQ290" s="116"/>
      <c r="CR290" s="116"/>
      <c r="CS290" s="116"/>
      <c r="CT290" s="116"/>
      <c r="CU290" s="116"/>
      <c r="CV290" s="116"/>
      <c r="CW290" s="116"/>
      <c r="CX290" s="116"/>
      <c r="CY290" s="116"/>
      <c r="CZ290" s="116"/>
      <c r="DA290" s="116"/>
      <c r="DB290" s="116"/>
      <c r="DC290" s="116"/>
      <c r="DD290" s="116"/>
      <c r="DE290" s="116"/>
      <c r="DF290" s="116"/>
      <c r="DG290" s="116"/>
      <c r="DH290" s="116"/>
      <c r="DI290" s="116"/>
      <c r="DJ290" s="116"/>
      <c r="DK290" s="116"/>
      <c r="DL290" s="116"/>
      <c r="DM290" s="116"/>
      <c r="DN290" s="116"/>
      <c r="DO290" s="116"/>
      <c r="DP290" s="116"/>
      <c r="DQ290" s="116"/>
      <c r="DR290" s="116"/>
      <c r="DS290" s="116"/>
      <c r="DT290" s="116"/>
      <c r="DU290" s="116"/>
      <c r="DV290" s="116"/>
      <c r="DW290" s="116"/>
      <c r="DX290" s="116"/>
      <c r="DY290" s="116"/>
      <c r="DZ290" s="116"/>
      <c r="EA290" s="116"/>
      <c r="EB290" s="116"/>
      <c r="EC290" s="116"/>
      <c r="ED290" s="116"/>
      <c r="EE290" s="116"/>
      <c r="EF290" s="116"/>
      <c r="EG290" s="116"/>
      <c r="EH290" s="116"/>
      <c r="EI290" s="116"/>
      <c r="EJ290" s="116"/>
      <c r="EK290" s="116"/>
      <c r="EL290" s="116"/>
      <c r="EM290" s="116"/>
      <c r="EN290" s="116"/>
      <c r="EO290" s="116"/>
      <c r="EP290" s="116"/>
      <c r="EQ290" s="116"/>
      <c r="ER290" s="116"/>
    </row>
    <row r="291" spans="2:148" s="232" customFormat="1">
      <c r="B291" s="233"/>
      <c r="E291" s="233"/>
      <c r="I291" s="233"/>
      <c r="J291" s="116"/>
      <c r="K291" s="116"/>
      <c r="L291" s="116"/>
      <c r="M291" s="116"/>
      <c r="N291" s="116"/>
      <c r="O291" s="116"/>
      <c r="P291" s="116"/>
      <c r="Q291" s="116"/>
      <c r="R291" s="116"/>
      <c r="S291" s="116"/>
      <c r="T291" s="116"/>
      <c r="U291" s="116"/>
      <c r="V291" s="116"/>
      <c r="W291" s="116"/>
      <c r="X291" s="116"/>
      <c r="Y291" s="116"/>
      <c r="Z291" s="116"/>
      <c r="AA291" s="116"/>
      <c r="AB291" s="116"/>
      <c r="AC291" s="116"/>
      <c r="AD291" s="116"/>
      <c r="AE291" s="116"/>
      <c r="AF291" s="116"/>
      <c r="AG291" s="116"/>
      <c r="AH291" s="116"/>
      <c r="AI291" s="116"/>
      <c r="AJ291" s="116"/>
      <c r="AK291" s="116"/>
      <c r="AL291" s="116"/>
      <c r="AM291" s="116"/>
      <c r="AN291" s="116"/>
      <c r="AO291" s="116"/>
      <c r="AP291" s="116"/>
      <c r="AQ291" s="116"/>
      <c r="AR291" s="116"/>
      <c r="AS291" s="116"/>
      <c r="AT291" s="116"/>
      <c r="AU291" s="116"/>
      <c r="AV291" s="116"/>
      <c r="AW291" s="116"/>
      <c r="AX291" s="116"/>
      <c r="AY291" s="116"/>
      <c r="AZ291" s="116"/>
      <c r="BA291" s="116"/>
      <c r="BB291" s="116"/>
      <c r="BC291" s="116"/>
      <c r="BD291" s="116"/>
      <c r="BE291" s="116"/>
      <c r="BF291" s="116"/>
      <c r="BG291" s="116"/>
      <c r="BH291" s="116"/>
      <c r="BI291" s="116"/>
      <c r="BJ291" s="116"/>
      <c r="BK291" s="116"/>
      <c r="BL291" s="116"/>
      <c r="BM291" s="116"/>
      <c r="BN291" s="116"/>
      <c r="BO291" s="116"/>
      <c r="BP291" s="116"/>
      <c r="BQ291" s="116"/>
      <c r="BR291" s="116"/>
      <c r="BS291" s="116"/>
      <c r="BT291" s="116"/>
      <c r="BU291" s="116"/>
      <c r="BV291" s="116"/>
      <c r="BW291" s="116"/>
      <c r="BX291" s="116"/>
      <c r="BY291" s="116"/>
      <c r="BZ291" s="116"/>
      <c r="CA291" s="116"/>
      <c r="CB291" s="116"/>
      <c r="CC291" s="116"/>
      <c r="CD291" s="116"/>
      <c r="CE291" s="116"/>
      <c r="CF291" s="116"/>
      <c r="CG291" s="116"/>
      <c r="CH291" s="116"/>
      <c r="CI291" s="116"/>
      <c r="CJ291" s="116"/>
      <c r="CK291" s="116"/>
      <c r="CL291" s="116"/>
      <c r="CM291" s="116"/>
      <c r="CN291" s="116"/>
      <c r="CO291" s="116"/>
      <c r="CP291" s="116"/>
      <c r="CQ291" s="116"/>
      <c r="CR291" s="116"/>
      <c r="CS291" s="116"/>
      <c r="CT291" s="116"/>
      <c r="CU291" s="116"/>
      <c r="CV291" s="116"/>
      <c r="CW291" s="116"/>
      <c r="CX291" s="116"/>
      <c r="CY291" s="116"/>
      <c r="CZ291" s="116"/>
      <c r="DA291" s="116"/>
      <c r="DB291" s="116"/>
      <c r="DC291" s="116"/>
      <c r="DD291" s="116"/>
      <c r="DE291" s="116"/>
      <c r="DF291" s="116"/>
      <c r="DG291" s="116"/>
      <c r="DH291" s="116"/>
      <c r="DI291" s="116"/>
      <c r="DJ291" s="116"/>
      <c r="DK291" s="116"/>
      <c r="DL291" s="116"/>
      <c r="DM291" s="116"/>
      <c r="DN291" s="116"/>
      <c r="DO291" s="116"/>
      <c r="DP291" s="116"/>
      <c r="DQ291" s="116"/>
      <c r="DR291" s="116"/>
      <c r="DS291" s="116"/>
      <c r="DT291" s="116"/>
      <c r="DU291" s="116"/>
      <c r="DV291" s="116"/>
      <c r="DW291" s="116"/>
      <c r="DX291" s="116"/>
      <c r="DY291" s="116"/>
      <c r="DZ291" s="116"/>
      <c r="EA291" s="116"/>
      <c r="EB291" s="116"/>
      <c r="EC291" s="116"/>
      <c r="ED291" s="116"/>
      <c r="EE291" s="116"/>
      <c r="EF291" s="116"/>
      <c r="EG291" s="116"/>
      <c r="EH291" s="116"/>
      <c r="EI291" s="116"/>
      <c r="EJ291" s="116"/>
      <c r="EK291" s="116"/>
      <c r="EL291" s="116"/>
      <c r="EM291" s="116"/>
      <c r="EN291" s="116"/>
      <c r="EO291" s="116"/>
      <c r="EP291" s="116"/>
      <c r="EQ291" s="116"/>
      <c r="ER291" s="116"/>
    </row>
    <row r="292" spans="2:148" s="232" customFormat="1">
      <c r="B292" s="233"/>
      <c r="E292" s="233"/>
      <c r="I292" s="233"/>
      <c r="J292" s="116"/>
      <c r="K292" s="116"/>
      <c r="L292" s="116"/>
      <c r="M292" s="116"/>
      <c r="N292" s="116"/>
      <c r="O292" s="116"/>
      <c r="P292" s="116"/>
      <c r="Q292" s="116"/>
      <c r="R292" s="116"/>
      <c r="S292" s="116"/>
      <c r="T292" s="116"/>
      <c r="U292" s="116"/>
      <c r="V292" s="116"/>
      <c r="W292" s="116"/>
      <c r="X292" s="116"/>
      <c r="Y292" s="116"/>
      <c r="Z292" s="116"/>
      <c r="AA292" s="116"/>
      <c r="AB292" s="116"/>
      <c r="AC292" s="116"/>
      <c r="AD292" s="116"/>
      <c r="AE292" s="116"/>
      <c r="AF292" s="116"/>
      <c r="AG292" s="116"/>
      <c r="AH292" s="116"/>
      <c r="AI292" s="116"/>
      <c r="AJ292" s="116"/>
      <c r="AK292" s="116"/>
      <c r="AL292" s="116"/>
      <c r="AM292" s="116"/>
      <c r="AN292" s="116"/>
      <c r="AO292" s="116"/>
      <c r="AP292" s="116"/>
      <c r="AQ292" s="116"/>
      <c r="AR292" s="116"/>
      <c r="AS292" s="116"/>
      <c r="AT292" s="116"/>
      <c r="AU292" s="116"/>
      <c r="AV292" s="116"/>
      <c r="AW292" s="116"/>
      <c r="AX292" s="116"/>
      <c r="AY292" s="116"/>
      <c r="AZ292" s="116"/>
      <c r="BA292" s="116"/>
      <c r="BB292" s="116"/>
      <c r="BC292" s="116"/>
      <c r="BD292" s="116"/>
      <c r="BE292" s="116"/>
      <c r="BF292" s="116"/>
      <c r="BG292" s="116"/>
      <c r="BH292" s="116"/>
      <c r="BI292" s="116"/>
      <c r="BJ292" s="116"/>
      <c r="BK292" s="116"/>
      <c r="BL292" s="116"/>
      <c r="BM292" s="116"/>
      <c r="BN292" s="116"/>
      <c r="BO292" s="116"/>
      <c r="BP292" s="116"/>
      <c r="BQ292" s="116"/>
      <c r="BR292" s="116"/>
      <c r="BS292" s="116"/>
      <c r="BT292" s="116"/>
      <c r="BU292" s="116"/>
      <c r="BV292" s="116"/>
      <c r="BW292" s="116"/>
      <c r="BX292" s="116"/>
      <c r="BY292" s="116"/>
      <c r="BZ292" s="116"/>
      <c r="CA292" s="116"/>
      <c r="CB292" s="116"/>
      <c r="CC292" s="116"/>
      <c r="CD292" s="116"/>
      <c r="CE292" s="116"/>
      <c r="CF292" s="116"/>
      <c r="CG292" s="116"/>
      <c r="CH292" s="116"/>
      <c r="CI292" s="116"/>
      <c r="CJ292" s="116"/>
      <c r="CK292" s="116"/>
      <c r="CL292" s="116"/>
      <c r="CM292" s="116"/>
      <c r="CN292" s="116"/>
      <c r="CO292" s="116"/>
      <c r="CP292" s="116"/>
      <c r="CQ292" s="116"/>
      <c r="CR292" s="116"/>
      <c r="CS292" s="116"/>
      <c r="CT292" s="116"/>
      <c r="CU292" s="116"/>
      <c r="CV292" s="116"/>
      <c r="CW292" s="116"/>
      <c r="CX292" s="116"/>
      <c r="CY292" s="116"/>
      <c r="CZ292" s="116"/>
      <c r="DA292" s="116"/>
      <c r="DB292" s="116"/>
      <c r="DC292" s="116"/>
      <c r="DD292" s="116"/>
      <c r="DE292" s="116"/>
      <c r="DF292" s="116"/>
      <c r="DG292" s="116"/>
      <c r="DH292" s="116"/>
      <c r="DI292" s="116"/>
      <c r="DJ292" s="116"/>
      <c r="DK292" s="116"/>
      <c r="DL292" s="116"/>
      <c r="DM292" s="116"/>
      <c r="DN292" s="116"/>
      <c r="DO292" s="116"/>
      <c r="DP292" s="116"/>
      <c r="DQ292" s="116"/>
      <c r="DR292" s="116"/>
      <c r="DS292" s="116"/>
      <c r="DT292" s="116"/>
      <c r="DU292" s="116"/>
      <c r="DV292" s="116"/>
      <c r="DW292" s="116"/>
      <c r="DX292" s="116"/>
      <c r="DY292" s="116"/>
      <c r="DZ292" s="116"/>
      <c r="EA292" s="116"/>
      <c r="EB292" s="116"/>
      <c r="EC292" s="116"/>
      <c r="ED292" s="116"/>
      <c r="EE292" s="116"/>
      <c r="EF292" s="116"/>
      <c r="EG292" s="116"/>
      <c r="EH292" s="116"/>
      <c r="EI292" s="116"/>
      <c r="EJ292" s="116"/>
      <c r="EK292" s="116"/>
      <c r="EL292" s="116"/>
      <c r="EM292" s="116"/>
      <c r="EN292" s="116"/>
      <c r="EO292" s="116"/>
      <c r="EP292" s="116"/>
      <c r="EQ292" s="116"/>
      <c r="ER292" s="116"/>
    </row>
    <row r="293" spans="2:148" s="232" customFormat="1">
      <c r="B293" s="233"/>
      <c r="E293" s="233"/>
      <c r="I293" s="233"/>
      <c r="J293" s="116"/>
      <c r="K293" s="116"/>
      <c r="L293" s="116"/>
      <c r="M293" s="116"/>
      <c r="N293" s="116"/>
      <c r="O293" s="116"/>
      <c r="P293" s="116"/>
      <c r="Q293" s="116"/>
      <c r="R293" s="116"/>
      <c r="S293" s="116"/>
      <c r="T293" s="116"/>
      <c r="U293" s="116"/>
      <c r="V293" s="116"/>
      <c r="W293" s="116"/>
      <c r="X293" s="116"/>
      <c r="Y293" s="116"/>
      <c r="Z293" s="116"/>
      <c r="AA293" s="116"/>
      <c r="AB293" s="116"/>
      <c r="AC293" s="116"/>
      <c r="AD293" s="116"/>
      <c r="AE293" s="116"/>
      <c r="AF293" s="116"/>
      <c r="AG293" s="116"/>
      <c r="AH293" s="116"/>
      <c r="AI293" s="116"/>
      <c r="AJ293" s="116"/>
      <c r="AK293" s="116"/>
      <c r="AL293" s="116"/>
      <c r="AM293" s="116"/>
      <c r="AN293" s="116"/>
      <c r="AO293" s="116"/>
      <c r="AP293" s="116"/>
      <c r="AQ293" s="116"/>
      <c r="AR293" s="116"/>
      <c r="AS293" s="116"/>
      <c r="AT293" s="116"/>
      <c r="AU293" s="116"/>
      <c r="AV293" s="116"/>
      <c r="AW293" s="116"/>
      <c r="AX293" s="116"/>
      <c r="AY293" s="116"/>
      <c r="AZ293" s="116"/>
      <c r="BA293" s="116"/>
      <c r="BB293" s="116"/>
      <c r="BC293" s="116"/>
      <c r="BD293" s="116"/>
      <c r="BE293" s="116"/>
      <c r="BF293" s="116"/>
      <c r="BG293" s="116"/>
      <c r="BH293" s="116"/>
      <c r="BI293" s="116"/>
      <c r="BJ293" s="116"/>
      <c r="BK293" s="116"/>
      <c r="BL293" s="116"/>
      <c r="BM293" s="116"/>
      <c r="BN293" s="116"/>
      <c r="BO293" s="116"/>
      <c r="BP293" s="116"/>
      <c r="BQ293" s="116"/>
      <c r="BR293" s="116"/>
      <c r="BS293" s="116"/>
      <c r="BT293" s="116"/>
      <c r="BU293" s="116"/>
      <c r="BV293" s="116"/>
      <c r="BW293" s="116"/>
      <c r="BX293" s="116"/>
      <c r="BY293" s="116"/>
      <c r="BZ293" s="116"/>
      <c r="CA293" s="116"/>
      <c r="CB293" s="116"/>
      <c r="CC293" s="116"/>
      <c r="CD293" s="116"/>
      <c r="CE293" s="116"/>
      <c r="CF293" s="116"/>
      <c r="CG293" s="116"/>
      <c r="CH293" s="116"/>
      <c r="CI293" s="116"/>
      <c r="CJ293" s="116"/>
      <c r="CK293" s="116"/>
      <c r="CL293" s="116"/>
      <c r="CM293" s="116"/>
      <c r="CN293" s="116"/>
      <c r="CO293" s="116"/>
      <c r="CP293" s="116"/>
      <c r="CQ293" s="116"/>
      <c r="CR293" s="116"/>
      <c r="CS293" s="116"/>
      <c r="CT293" s="116"/>
      <c r="CU293" s="116"/>
      <c r="CV293" s="116"/>
      <c r="CW293" s="116"/>
      <c r="CX293" s="116"/>
      <c r="CY293" s="116"/>
      <c r="CZ293" s="116"/>
      <c r="DA293" s="116"/>
      <c r="DB293" s="116"/>
      <c r="DC293" s="116"/>
      <c r="DD293" s="116"/>
      <c r="DE293" s="116"/>
      <c r="DF293" s="116"/>
      <c r="DG293" s="116"/>
      <c r="DH293" s="116"/>
      <c r="DI293" s="116"/>
      <c r="DJ293" s="116"/>
      <c r="DK293" s="116"/>
      <c r="DL293" s="116"/>
      <c r="DM293" s="116"/>
      <c r="DN293" s="116"/>
      <c r="DO293" s="116"/>
      <c r="DP293" s="116"/>
      <c r="DQ293" s="116"/>
      <c r="DR293" s="116"/>
      <c r="DS293" s="116"/>
      <c r="DT293" s="116"/>
      <c r="DU293" s="116"/>
      <c r="DV293" s="116"/>
      <c r="DW293" s="116"/>
      <c r="DX293" s="116"/>
      <c r="DY293" s="116"/>
      <c r="DZ293" s="116"/>
      <c r="EA293" s="116"/>
      <c r="EB293" s="116"/>
      <c r="EC293" s="116"/>
      <c r="ED293" s="116"/>
      <c r="EE293" s="116"/>
      <c r="EF293" s="116"/>
      <c r="EG293" s="116"/>
      <c r="EH293" s="116"/>
      <c r="EI293" s="116"/>
      <c r="EJ293" s="116"/>
      <c r="EK293" s="116"/>
      <c r="EL293" s="116"/>
      <c r="EM293" s="116"/>
      <c r="EN293" s="116"/>
      <c r="EO293" s="116"/>
      <c r="EP293" s="116"/>
      <c r="EQ293" s="116"/>
      <c r="ER293" s="116"/>
    </row>
    <row r="294" spans="2:148" s="232" customFormat="1">
      <c r="B294" s="233"/>
      <c r="E294" s="233"/>
      <c r="I294" s="233"/>
      <c r="J294" s="116"/>
      <c r="K294" s="116"/>
      <c r="L294" s="116"/>
      <c r="M294" s="116"/>
      <c r="N294" s="116"/>
      <c r="O294" s="116"/>
      <c r="P294" s="116"/>
      <c r="Q294" s="116"/>
      <c r="R294" s="116"/>
      <c r="S294" s="116"/>
      <c r="T294" s="116"/>
      <c r="U294" s="116"/>
      <c r="V294" s="116"/>
      <c r="W294" s="116"/>
      <c r="X294" s="116"/>
      <c r="Y294" s="116"/>
      <c r="Z294" s="116"/>
      <c r="AA294" s="116"/>
      <c r="AB294" s="116"/>
      <c r="AC294" s="116"/>
      <c r="AD294" s="116"/>
      <c r="AE294" s="116"/>
      <c r="AF294" s="116"/>
      <c r="AG294" s="116"/>
      <c r="AH294" s="116"/>
      <c r="AI294" s="116"/>
      <c r="AJ294" s="116"/>
      <c r="AK294" s="116"/>
      <c r="AL294" s="116"/>
      <c r="AM294" s="116"/>
      <c r="AN294" s="116"/>
      <c r="AO294" s="116"/>
      <c r="AP294" s="116"/>
      <c r="AQ294" s="116"/>
      <c r="AR294" s="116"/>
      <c r="AS294" s="116"/>
      <c r="AT294" s="116"/>
      <c r="AU294" s="116"/>
      <c r="AV294" s="116"/>
      <c r="AW294" s="116"/>
      <c r="AX294" s="116"/>
      <c r="AY294" s="116"/>
      <c r="AZ294" s="116"/>
      <c r="BA294" s="116"/>
      <c r="BB294" s="116"/>
      <c r="BC294" s="116"/>
      <c r="BD294" s="116"/>
      <c r="BE294" s="116"/>
      <c r="BF294" s="116"/>
      <c r="BG294" s="116"/>
      <c r="BH294" s="116"/>
      <c r="BI294" s="116"/>
      <c r="BJ294" s="116"/>
      <c r="BK294" s="116"/>
      <c r="BL294" s="116"/>
      <c r="BM294" s="116"/>
      <c r="BN294" s="116"/>
      <c r="BO294" s="116"/>
      <c r="BP294" s="116"/>
      <c r="BQ294" s="116"/>
      <c r="BR294" s="116"/>
      <c r="BS294" s="116"/>
      <c r="BT294" s="116"/>
      <c r="BU294" s="116"/>
      <c r="BV294" s="116"/>
      <c r="BW294" s="116"/>
      <c r="BX294" s="116"/>
      <c r="BY294" s="116"/>
      <c r="BZ294" s="116"/>
      <c r="CA294" s="116"/>
      <c r="CB294" s="116"/>
      <c r="CC294" s="116"/>
      <c r="CD294" s="116"/>
      <c r="CE294" s="116"/>
      <c r="CF294" s="116"/>
      <c r="CG294" s="116"/>
      <c r="CH294" s="116"/>
      <c r="CI294" s="116"/>
      <c r="CJ294" s="116"/>
      <c r="CK294" s="116"/>
      <c r="CL294" s="116"/>
      <c r="CM294" s="116"/>
      <c r="CN294" s="116"/>
      <c r="CO294" s="116"/>
      <c r="CP294" s="116"/>
      <c r="CQ294" s="116"/>
      <c r="CR294" s="116"/>
      <c r="CS294" s="116"/>
      <c r="CT294" s="116"/>
      <c r="CU294" s="116"/>
      <c r="CV294" s="116"/>
      <c r="CW294" s="116"/>
      <c r="CX294" s="116"/>
      <c r="CY294" s="116"/>
      <c r="CZ294" s="116"/>
      <c r="DA294" s="116"/>
      <c r="DB294" s="116"/>
      <c r="DC294" s="116"/>
      <c r="DD294" s="116"/>
      <c r="DE294" s="116"/>
      <c r="DF294" s="116"/>
      <c r="DG294" s="116"/>
      <c r="DH294" s="116"/>
      <c r="DI294" s="116"/>
      <c r="DJ294" s="116"/>
      <c r="DK294" s="116"/>
      <c r="DL294" s="116"/>
      <c r="DM294" s="116"/>
      <c r="DN294" s="116"/>
      <c r="DO294" s="116"/>
      <c r="DP294" s="116"/>
      <c r="DQ294" s="116"/>
      <c r="DR294" s="116"/>
      <c r="DS294" s="116"/>
      <c r="DT294" s="116"/>
      <c r="DU294" s="116"/>
      <c r="DV294" s="116"/>
      <c r="DW294" s="116"/>
      <c r="DX294" s="116"/>
      <c r="DY294" s="116"/>
      <c r="DZ294" s="116"/>
      <c r="EA294" s="116"/>
      <c r="EB294" s="116"/>
      <c r="EC294" s="116"/>
      <c r="ED294" s="116"/>
      <c r="EE294" s="116"/>
      <c r="EF294" s="116"/>
      <c r="EG294" s="116"/>
      <c r="EH294" s="116"/>
      <c r="EI294" s="116"/>
      <c r="EJ294" s="116"/>
      <c r="EK294" s="116"/>
      <c r="EL294" s="116"/>
      <c r="EM294" s="116"/>
      <c r="EN294" s="116"/>
      <c r="EO294" s="116"/>
      <c r="EP294" s="116"/>
      <c r="EQ294" s="116"/>
      <c r="ER294" s="116"/>
    </row>
    <row r="295" spans="2:148" s="232" customFormat="1">
      <c r="B295" s="233"/>
      <c r="E295" s="233"/>
      <c r="I295" s="233"/>
      <c r="J295" s="116"/>
      <c r="K295" s="116"/>
      <c r="L295" s="116"/>
      <c r="M295" s="116"/>
      <c r="N295" s="116"/>
      <c r="O295" s="116"/>
      <c r="P295" s="116"/>
      <c r="Q295" s="116"/>
      <c r="R295" s="116"/>
      <c r="S295" s="116"/>
      <c r="T295" s="116"/>
      <c r="U295" s="116"/>
      <c r="V295" s="116"/>
      <c r="W295" s="116"/>
      <c r="X295" s="116"/>
      <c r="Y295" s="116"/>
      <c r="Z295" s="116"/>
      <c r="AA295" s="116"/>
      <c r="AB295" s="116"/>
      <c r="AC295" s="116"/>
      <c r="AD295" s="116"/>
      <c r="AE295" s="116"/>
      <c r="AF295" s="116"/>
      <c r="AG295" s="116"/>
      <c r="AH295" s="116"/>
      <c r="AI295" s="116"/>
      <c r="AJ295" s="116"/>
      <c r="AK295" s="116"/>
      <c r="AL295" s="116"/>
      <c r="AM295" s="116"/>
      <c r="AN295" s="116"/>
      <c r="AO295" s="116"/>
      <c r="AP295" s="116"/>
      <c r="AQ295" s="116"/>
      <c r="AR295" s="116"/>
      <c r="AS295" s="116"/>
      <c r="AT295" s="116"/>
      <c r="AU295" s="116"/>
      <c r="AV295" s="116"/>
      <c r="AW295" s="116"/>
      <c r="AX295" s="116"/>
      <c r="AY295" s="116"/>
      <c r="AZ295" s="116"/>
      <c r="BA295" s="116"/>
      <c r="BB295" s="116"/>
      <c r="BC295" s="116"/>
      <c r="BD295" s="116"/>
      <c r="BE295" s="116"/>
      <c r="BF295" s="116"/>
      <c r="BG295" s="116"/>
      <c r="BH295" s="116"/>
      <c r="BI295" s="116"/>
      <c r="BJ295" s="116"/>
      <c r="BK295" s="116"/>
      <c r="BL295" s="116"/>
      <c r="BM295" s="116"/>
      <c r="BN295" s="116"/>
      <c r="BO295" s="116"/>
      <c r="BP295" s="116"/>
      <c r="BQ295" s="116"/>
      <c r="BR295" s="116"/>
      <c r="BS295" s="116"/>
      <c r="BT295" s="116"/>
      <c r="BU295" s="116"/>
      <c r="BV295" s="116"/>
      <c r="BW295" s="116"/>
      <c r="BX295" s="116"/>
      <c r="BY295" s="116"/>
      <c r="BZ295" s="116"/>
      <c r="CA295" s="116"/>
      <c r="CB295" s="116"/>
      <c r="CC295" s="116"/>
      <c r="CD295" s="116"/>
      <c r="CE295" s="116"/>
      <c r="CF295" s="116"/>
      <c r="CG295" s="116"/>
      <c r="CH295" s="116"/>
      <c r="CI295" s="116"/>
      <c r="CJ295" s="116"/>
      <c r="CK295" s="116"/>
      <c r="CL295" s="116"/>
      <c r="CM295" s="116"/>
      <c r="CN295" s="116"/>
      <c r="CO295" s="116"/>
      <c r="CP295" s="116"/>
      <c r="CQ295" s="116"/>
      <c r="CR295" s="116"/>
      <c r="CS295" s="116"/>
      <c r="CT295" s="116"/>
      <c r="CU295" s="116"/>
      <c r="CV295" s="116"/>
      <c r="CW295" s="116"/>
      <c r="CX295" s="116"/>
      <c r="CY295" s="116"/>
      <c r="CZ295" s="116"/>
      <c r="DA295" s="116"/>
      <c r="DB295" s="116"/>
      <c r="DC295" s="116"/>
      <c r="DD295" s="116"/>
      <c r="DE295" s="116"/>
      <c r="DF295" s="116"/>
      <c r="DG295" s="116"/>
      <c r="DH295" s="116"/>
      <c r="DI295" s="116"/>
      <c r="DJ295" s="116"/>
      <c r="DK295" s="116"/>
      <c r="DL295" s="116"/>
      <c r="DM295" s="116"/>
      <c r="DN295" s="116"/>
      <c r="DO295" s="116"/>
      <c r="DP295" s="116"/>
      <c r="DQ295" s="116"/>
      <c r="DR295" s="116"/>
      <c r="DS295" s="116"/>
      <c r="DT295" s="116"/>
      <c r="DU295" s="116"/>
      <c r="DV295" s="116"/>
      <c r="DW295" s="116"/>
      <c r="DX295" s="116"/>
      <c r="DY295" s="116"/>
      <c r="DZ295" s="116"/>
      <c r="EA295" s="116"/>
      <c r="EB295" s="116"/>
      <c r="EC295" s="116"/>
      <c r="ED295" s="116"/>
      <c r="EE295" s="116"/>
      <c r="EF295" s="116"/>
      <c r="EG295" s="116"/>
      <c r="EH295" s="116"/>
      <c r="EI295" s="116"/>
      <c r="EJ295" s="116"/>
      <c r="EK295" s="116"/>
      <c r="EL295" s="116"/>
      <c r="EM295" s="116"/>
      <c r="EN295" s="116"/>
      <c r="EO295" s="116"/>
      <c r="EP295" s="116"/>
      <c r="EQ295" s="116"/>
      <c r="ER295" s="116"/>
    </row>
    <row r="296" spans="2:148" s="232" customFormat="1">
      <c r="B296" s="233"/>
      <c r="E296" s="233"/>
      <c r="I296" s="233"/>
      <c r="J296" s="116"/>
      <c r="K296" s="116"/>
      <c r="L296" s="116"/>
      <c r="M296" s="116"/>
      <c r="N296" s="116"/>
      <c r="O296" s="116"/>
      <c r="P296" s="116"/>
      <c r="Q296" s="116"/>
      <c r="R296" s="116"/>
      <c r="S296" s="116"/>
      <c r="T296" s="116"/>
      <c r="U296" s="116"/>
      <c r="V296" s="116"/>
      <c r="W296" s="116"/>
      <c r="X296" s="116"/>
      <c r="Y296" s="116"/>
      <c r="Z296" s="116"/>
      <c r="AA296" s="116"/>
      <c r="AB296" s="116"/>
      <c r="AC296" s="116"/>
      <c r="AD296" s="116"/>
      <c r="AE296" s="116"/>
      <c r="AF296" s="116"/>
      <c r="AG296" s="116"/>
      <c r="AH296" s="116"/>
      <c r="AI296" s="116"/>
      <c r="AJ296" s="116"/>
      <c r="AK296" s="116"/>
      <c r="AL296" s="116"/>
      <c r="AM296" s="116"/>
      <c r="AN296" s="116"/>
      <c r="AO296" s="116"/>
      <c r="AP296" s="116"/>
      <c r="AQ296" s="116"/>
      <c r="AR296" s="116"/>
      <c r="AS296" s="116"/>
      <c r="AT296" s="116"/>
      <c r="AU296" s="116"/>
      <c r="AV296" s="116"/>
      <c r="AW296" s="116"/>
      <c r="AX296" s="116"/>
      <c r="AY296" s="116"/>
      <c r="AZ296" s="116"/>
      <c r="BA296" s="116"/>
      <c r="BB296" s="116"/>
      <c r="BC296" s="116"/>
      <c r="BD296" s="116"/>
      <c r="BE296" s="116"/>
      <c r="BF296" s="116"/>
      <c r="BG296" s="116"/>
      <c r="BH296" s="116"/>
      <c r="BI296" s="116"/>
      <c r="BJ296" s="116"/>
      <c r="BK296" s="116"/>
      <c r="BL296" s="116"/>
      <c r="BM296" s="116"/>
      <c r="BN296" s="116"/>
      <c r="BO296" s="116"/>
      <c r="BP296" s="116"/>
      <c r="BQ296" s="116"/>
      <c r="BR296" s="116"/>
      <c r="BS296" s="116"/>
      <c r="BT296" s="116"/>
      <c r="BU296" s="116"/>
      <c r="BV296" s="116"/>
      <c r="BW296" s="116"/>
      <c r="BX296" s="116"/>
      <c r="BY296" s="116"/>
      <c r="BZ296" s="116"/>
      <c r="CA296" s="116"/>
      <c r="CB296" s="116"/>
      <c r="CC296" s="116"/>
      <c r="CD296" s="116"/>
      <c r="CE296" s="116"/>
      <c r="CF296" s="116"/>
      <c r="CG296" s="116"/>
      <c r="CH296" s="116"/>
      <c r="CI296" s="116"/>
      <c r="CJ296" s="116"/>
      <c r="CK296" s="116"/>
      <c r="CL296" s="116"/>
      <c r="CM296" s="116"/>
      <c r="CN296" s="116"/>
      <c r="CO296" s="116"/>
      <c r="CP296" s="116"/>
      <c r="CQ296" s="116"/>
      <c r="CR296" s="116"/>
      <c r="CS296" s="116"/>
      <c r="CT296" s="116"/>
      <c r="CU296" s="116"/>
      <c r="CV296" s="116"/>
      <c r="CW296" s="116"/>
      <c r="CX296" s="116"/>
      <c r="CY296" s="116"/>
      <c r="CZ296" s="116"/>
      <c r="DA296" s="116"/>
      <c r="DB296" s="116"/>
      <c r="DC296" s="116"/>
      <c r="DD296" s="116"/>
      <c r="DE296" s="116"/>
      <c r="DF296" s="116"/>
      <c r="DG296" s="116"/>
      <c r="DH296" s="116"/>
      <c r="DI296" s="116"/>
      <c r="DJ296" s="116"/>
      <c r="DK296" s="116"/>
      <c r="DL296" s="116"/>
      <c r="DM296" s="116"/>
      <c r="DN296" s="116"/>
      <c r="DO296" s="116"/>
      <c r="DP296" s="116"/>
      <c r="DQ296" s="116"/>
      <c r="DR296" s="116"/>
      <c r="DS296" s="116"/>
      <c r="DT296" s="116"/>
      <c r="DU296" s="116"/>
      <c r="DV296" s="116"/>
      <c r="DW296" s="116"/>
      <c r="DX296" s="116"/>
      <c r="DY296" s="116"/>
      <c r="DZ296" s="116"/>
      <c r="EA296" s="116"/>
      <c r="EB296" s="116"/>
      <c r="EC296" s="116"/>
      <c r="ED296" s="116"/>
      <c r="EE296" s="116"/>
      <c r="EF296" s="116"/>
      <c r="EG296" s="116"/>
      <c r="EH296" s="116"/>
      <c r="EI296" s="116"/>
      <c r="EJ296" s="116"/>
      <c r="EK296" s="116"/>
      <c r="EL296" s="116"/>
      <c r="EM296" s="116"/>
      <c r="EN296" s="116"/>
      <c r="EO296" s="116"/>
      <c r="EP296" s="116"/>
      <c r="EQ296" s="116"/>
      <c r="ER296" s="116"/>
    </row>
    <row r="297" spans="2:148" s="232" customFormat="1">
      <c r="B297" s="233"/>
      <c r="E297" s="233"/>
      <c r="I297" s="233"/>
      <c r="J297" s="116"/>
      <c r="K297" s="116"/>
      <c r="L297" s="116"/>
      <c r="M297" s="116"/>
      <c r="N297" s="116"/>
      <c r="O297" s="116"/>
      <c r="P297" s="116"/>
      <c r="Q297" s="116"/>
      <c r="R297" s="116"/>
      <c r="S297" s="116"/>
      <c r="T297" s="116"/>
      <c r="U297" s="116"/>
      <c r="V297" s="116"/>
      <c r="W297" s="116"/>
      <c r="X297" s="116"/>
      <c r="Y297" s="116"/>
      <c r="Z297" s="116"/>
      <c r="AA297" s="116"/>
      <c r="AB297" s="116"/>
      <c r="AC297" s="116"/>
      <c r="AD297" s="116"/>
      <c r="AE297" s="116"/>
      <c r="AF297" s="116"/>
      <c r="AG297" s="116"/>
      <c r="AH297" s="116"/>
      <c r="AI297" s="116"/>
      <c r="AJ297" s="116"/>
      <c r="AK297" s="116"/>
      <c r="AL297" s="116"/>
      <c r="AM297" s="116"/>
      <c r="AN297" s="116"/>
      <c r="AO297" s="116"/>
      <c r="AP297" s="116"/>
      <c r="AQ297" s="116"/>
      <c r="AR297" s="116"/>
      <c r="AS297" s="116"/>
      <c r="AT297" s="116"/>
      <c r="AU297" s="116"/>
      <c r="AV297" s="116"/>
      <c r="AW297" s="116"/>
      <c r="AX297" s="116"/>
      <c r="AY297" s="116"/>
      <c r="AZ297" s="116"/>
      <c r="BA297" s="116"/>
      <c r="BB297" s="116"/>
      <c r="BC297" s="116"/>
      <c r="BD297" s="116"/>
      <c r="BE297" s="116"/>
      <c r="BF297" s="116"/>
      <c r="BG297" s="116"/>
      <c r="BH297" s="116"/>
      <c r="BI297" s="116"/>
      <c r="BJ297" s="116"/>
      <c r="BK297" s="116"/>
      <c r="BL297" s="116"/>
      <c r="BM297" s="116"/>
      <c r="BN297" s="116"/>
      <c r="BO297" s="116"/>
      <c r="BP297" s="116"/>
      <c r="BQ297" s="116"/>
      <c r="BR297" s="116"/>
      <c r="BS297" s="116"/>
      <c r="BT297" s="116"/>
      <c r="BU297" s="116"/>
      <c r="BV297" s="116"/>
      <c r="BW297" s="116"/>
      <c r="BX297" s="116"/>
      <c r="BY297" s="116"/>
      <c r="BZ297" s="116"/>
      <c r="CA297" s="116"/>
      <c r="CB297" s="116"/>
      <c r="CC297" s="116"/>
      <c r="CD297" s="116"/>
      <c r="CE297" s="116"/>
      <c r="CF297" s="116"/>
      <c r="CG297" s="116"/>
      <c r="CH297" s="116"/>
      <c r="CI297" s="116"/>
      <c r="CJ297" s="116"/>
      <c r="CK297" s="116"/>
      <c r="CL297" s="116"/>
      <c r="CM297" s="116"/>
      <c r="CN297" s="116"/>
      <c r="CO297" s="116"/>
      <c r="CP297" s="116"/>
      <c r="CQ297" s="116"/>
      <c r="CR297" s="116"/>
      <c r="CS297" s="116"/>
      <c r="CT297" s="116"/>
      <c r="CU297" s="116"/>
      <c r="CV297" s="116"/>
      <c r="CW297" s="116"/>
      <c r="CX297" s="116"/>
      <c r="CY297" s="116"/>
      <c r="CZ297" s="116"/>
      <c r="DA297" s="116"/>
      <c r="DB297" s="116"/>
      <c r="DC297" s="116"/>
      <c r="DD297" s="116"/>
      <c r="DE297" s="116"/>
      <c r="DF297" s="116"/>
      <c r="DG297" s="116"/>
      <c r="DH297" s="116"/>
      <c r="DI297" s="116"/>
      <c r="DJ297" s="116"/>
      <c r="DK297" s="116"/>
      <c r="DL297" s="116"/>
      <c r="DM297" s="116"/>
      <c r="DN297" s="116"/>
      <c r="DO297" s="116"/>
      <c r="DP297" s="116"/>
      <c r="DQ297" s="116"/>
      <c r="DR297" s="116"/>
      <c r="DS297" s="116"/>
      <c r="DT297" s="116"/>
      <c r="DU297" s="116"/>
      <c r="DV297" s="116"/>
      <c r="DW297" s="116"/>
      <c r="DX297" s="116"/>
      <c r="DY297" s="116"/>
      <c r="DZ297" s="116"/>
      <c r="EA297" s="116"/>
      <c r="EB297" s="116"/>
      <c r="EC297" s="116"/>
      <c r="ED297" s="116"/>
      <c r="EE297" s="116"/>
      <c r="EF297" s="116"/>
      <c r="EG297" s="116"/>
      <c r="EH297" s="116"/>
      <c r="EI297" s="116"/>
      <c r="EJ297" s="116"/>
      <c r="EK297" s="116"/>
      <c r="EL297" s="116"/>
      <c r="EM297" s="116"/>
      <c r="EN297" s="116"/>
      <c r="EO297" s="116"/>
      <c r="EP297" s="116"/>
      <c r="EQ297" s="116"/>
      <c r="ER297" s="116"/>
    </row>
    <row r="298" spans="2:148" s="232" customFormat="1">
      <c r="B298" s="233"/>
      <c r="E298" s="233"/>
      <c r="I298" s="233"/>
      <c r="J298" s="116"/>
      <c r="K298" s="116"/>
      <c r="L298" s="116"/>
      <c r="M298" s="116"/>
      <c r="N298" s="116"/>
      <c r="O298" s="116"/>
      <c r="P298" s="116"/>
      <c r="Q298" s="116"/>
      <c r="R298" s="116"/>
      <c r="S298" s="116"/>
      <c r="T298" s="116"/>
      <c r="U298" s="116"/>
      <c r="V298" s="116"/>
      <c r="W298" s="116"/>
      <c r="X298" s="116"/>
      <c r="Y298" s="116"/>
      <c r="Z298" s="116"/>
      <c r="AA298" s="116"/>
      <c r="AB298" s="116"/>
      <c r="AC298" s="116"/>
      <c r="AD298" s="116"/>
      <c r="AE298" s="116"/>
      <c r="AF298" s="116"/>
      <c r="AG298" s="116"/>
      <c r="AH298" s="116"/>
      <c r="AI298" s="116"/>
      <c r="AJ298" s="116"/>
      <c r="AK298" s="116"/>
      <c r="AL298" s="116"/>
      <c r="AM298" s="116"/>
      <c r="AN298" s="116"/>
      <c r="AO298" s="116"/>
      <c r="AP298" s="116"/>
      <c r="AQ298" s="116"/>
      <c r="AR298" s="116"/>
      <c r="AS298" s="116"/>
      <c r="AT298" s="116"/>
      <c r="AU298" s="116"/>
      <c r="AV298" s="116"/>
      <c r="AW298" s="116"/>
      <c r="AX298" s="116"/>
      <c r="AY298" s="116"/>
      <c r="AZ298" s="116"/>
      <c r="BA298" s="116"/>
      <c r="BB298" s="116"/>
      <c r="BC298" s="116"/>
      <c r="BD298" s="116"/>
      <c r="BE298" s="116"/>
      <c r="BF298" s="116"/>
      <c r="BG298" s="116"/>
      <c r="BH298" s="116"/>
      <c r="BI298" s="116"/>
      <c r="BJ298" s="116"/>
      <c r="BK298" s="116"/>
      <c r="BL298" s="116"/>
      <c r="BM298" s="116"/>
      <c r="BN298" s="116"/>
      <c r="BO298" s="116"/>
      <c r="BP298" s="116"/>
      <c r="BQ298" s="116"/>
      <c r="BR298" s="116"/>
      <c r="BS298" s="116"/>
      <c r="BT298" s="116"/>
      <c r="BU298" s="116"/>
      <c r="BV298" s="116"/>
      <c r="BW298" s="116"/>
      <c r="BX298" s="116"/>
      <c r="BY298" s="116"/>
      <c r="BZ298" s="116"/>
      <c r="CA298" s="116"/>
      <c r="CB298" s="116"/>
      <c r="CC298" s="116"/>
      <c r="CD298" s="116"/>
      <c r="CE298" s="116"/>
      <c r="CF298" s="116"/>
      <c r="CG298" s="116"/>
      <c r="CH298" s="116"/>
      <c r="CI298" s="116"/>
      <c r="CJ298" s="116"/>
      <c r="CK298" s="116"/>
      <c r="CL298" s="116"/>
      <c r="CM298" s="116"/>
      <c r="CN298" s="116"/>
      <c r="CO298" s="116"/>
      <c r="CP298" s="116"/>
      <c r="CQ298" s="116"/>
      <c r="CR298" s="116"/>
      <c r="CS298" s="116"/>
      <c r="CT298" s="116"/>
      <c r="CU298" s="116"/>
      <c r="CV298" s="116"/>
      <c r="CW298" s="116"/>
      <c r="CX298" s="116"/>
      <c r="CY298" s="116"/>
      <c r="CZ298" s="116"/>
      <c r="DA298" s="116"/>
      <c r="DB298" s="116"/>
      <c r="DC298" s="116"/>
      <c r="DD298" s="116"/>
      <c r="DE298" s="116"/>
      <c r="DF298" s="116"/>
      <c r="DG298" s="116"/>
      <c r="DH298" s="116"/>
      <c r="DI298" s="116"/>
      <c r="DJ298" s="116"/>
      <c r="DK298" s="116"/>
      <c r="DL298" s="116"/>
      <c r="DM298" s="116"/>
      <c r="DN298" s="116"/>
      <c r="DO298" s="116"/>
      <c r="DP298" s="116"/>
      <c r="DQ298" s="116"/>
      <c r="DR298" s="116"/>
      <c r="DS298" s="116"/>
      <c r="DT298" s="116"/>
      <c r="DU298" s="116"/>
      <c r="DV298" s="116"/>
      <c r="DW298" s="116"/>
      <c r="DX298" s="116"/>
      <c r="DY298" s="116"/>
      <c r="DZ298" s="116"/>
      <c r="EA298" s="116"/>
      <c r="EB298" s="116"/>
      <c r="EC298" s="116"/>
      <c r="ED298" s="116"/>
      <c r="EE298" s="116"/>
      <c r="EF298" s="116"/>
      <c r="EG298" s="116"/>
      <c r="EH298" s="116"/>
      <c r="EI298" s="116"/>
      <c r="EJ298" s="116"/>
      <c r="EK298" s="116"/>
      <c r="EL298" s="116"/>
      <c r="EM298" s="116"/>
      <c r="EN298" s="116"/>
      <c r="EO298" s="116"/>
      <c r="EP298" s="116"/>
      <c r="EQ298" s="116"/>
      <c r="ER298" s="116"/>
    </row>
    <row r="299" spans="2:148" s="232" customFormat="1">
      <c r="B299" s="233"/>
      <c r="E299" s="233"/>
      <c r="I299" s="233"/>
      <c r="J299" s="116"/>
      <c r="K299" s="116"/>
      <c r="L299" s="116"/>
      <c r="M299" s="116"/>
      <c r="N299" s="116"/>
      <c r="O299" s="116"/>
      <c r="P299" s="116"/>
      <c r="Q299" s="116"/>
      <c r="R299" s="116"/>
      <c r="S299" s="116"/>
      <c r="T299" s="116"/>
      <c r="U299" s="116"/>
      <c r="V299" s="116"/>
      <c r="W299" s="116"/>
      <c r="X299" s="116"/>
      <c r="Y299" s="116"/>
      <c r="Z299" s="116"/>
      <c r="AA299" s="116"/>
      <c r="AB299" s="116"/>
      <c r="AC299" s="116"/>
      <c r="AD299" s="116"/>
      <c r="AE299" s="116"/>
      <c r="AF299" s="116"/>
      <c r="AG299" s="116"/>
      <c r="AH299" s="116"/>
      <c r="AI299" s="116"/>
      <c r="AJ299" s="116"/>
      <c r="AK299" s="116"/>
      <c r="AL299" s="116"/>
      <c r="AM299" s="116"/>
      <c r="AN299" s="116"/>
      <c r="AO299" s="116"/>
      <c r="AP299" s="116"/>
      <c r="AQ299" s="116"/>
      <c r="AR299" s="116"/>
      <c r="AS299" s="116"/>
      <c r="AT299" s="116"/>
      <c r="AU299" s="116"/>
      <c r="AV299" s="116"/>
      <c r="AW299" s="116"/>
      <c r="AX299" s="116"/>
      <c r="AY299" s="116"/>
      <c r="AZ299" s="116"/>
      <c r="BA299" s="116"/>
      <c r="BB299" s="116"/>
      <c r="BC299" s="116"/>
      <c r="BD299" s="116"/>
      <c r="BE299" s="116"/>
      <c r="BF299" s="116"/>
      <c r="BG299" s="116"/>
      <c r="BH299" s="116"/>
      <c r="BI299" s="116"/>
      <c r="BJ299" s="116"/>
      <c r="BK299" s="116"/>
      <c r="BL299" s="116"/>
      <c r="BM299" s="116"/>
      <c r="BN299" s="116"/>
      <c r="BO299" s="116"/>
      <c r="BP299" s="116"/>
      <c r="BQ299" s="116"/>
      <c r="BR299" s="116"/>
      <c r="BS299" s="116"/>
      <c r="BT299" s="116"/>
      <c r="BU299" s="116"/>
      <c r="BV299" s="116"/>
      <c r="BW299" s="116"/>
      <c r="BX299" s="116"/>
      <c r="BY299" s="116"/>
      <c r="BZ299" s="116"/>
      <c r="CA299" s="116"/>
      <c r="CB299" s="116"/>
      <c r="CC299" s="116"/>
      <c r="CD299" s="116"/>
      <c r="CE299" s="116"/>
      <c r="CF299" s="116"/>
      <c r="CG299" s="116"/>
      <c r="CH299" s="116"/>
      <c r="CI299" s="116"/>
      <c r="CJ299" s="116"/>
      <c r="CK299" s="116"/>
      <c r="CL299" s="116"/>
      <c r="CM299" s="116"/>
      <c r="CN299" s="116"/>
      <c r="CO299" s="116"/>
      <c r="CP299" s="116"/>
      <c r="CQ299" s="116"/>
      <c r="CR299" s="116"/>
      <c r="CS299" s="116"/>
      <c r="CT299" s="116"/>
      <c r="CU299" s="116"/>
      <c r="CV299" s="116"/>
      <c r="CW299" s="116"/>
      <c r="CX299" s="116"/>
      <c r="CY299" s="116"/>
      <c r="CZ299" s="116"/>
      <c r="DA299" s="116"/>
      <c r="DB299" s="116"/>
      <c r="DC299" s="116"/>
      <c r="DD299" s="116"/>
      <c r="DE299" s="116"/>
      <c r="DF299" s="116"/>
      <c r="DG299" s="116"/>
      <c r="DH299" s="116"/>
      <c r="DI299" s="116"/>
      <c r="DJ299" s="116"/>
      <c r="DK299" s="116"/>
      <c r="DL299" s="116"/>
      <c r="DM299" s="116"/>
      <c r="DN299" s="116"/>
      <c r="DO299" s="116"/>
      <c r="DP299" s="116"/>
      <c r="DQ299" s="116"/>
      <c r="DR299" s="116"/>
      <c r="DS299" s="116"/>
      <c r="DT299" s="116"/>
      <c r="DU299" s="116"/>
      <c r="DV299" s="116"/>
      <c r="DW299" s="116"/>
      <c r="DX299" s="116"/>
      <c r="DY299" s="116"/>
      <c r="DZ299" s="116"/>
      <c r="EA299" s="116"/>
      <c r="EB299" s="116"/>
      <c r="EC299" s="116"/>
      <c r="ED299" s="116"/>
      <c r="EE299" s="116"/>
      <c r="EF299" s="116"/>
      <c r="EG299" s="116"/>
      <c r="EH299" s="116"/>
      <c r="EI299" s="116"/>
      <c r="EJ299" s="116"/>
      <c r="EK299" s="116"/>
      <c r="EL299" s="116"/>
      <c r="EM299" s="116"/>
      <c r="EN299" s="116"/>
      <c r="EO299" s="116"/>
      <c r="EP299" s="116"/>
      <c r="EQ299" s="116"/>
      <c r="ER299" s="116"/>
    </row>
    <row r="300" spans="2:148" s="232" customFormat="1">
      <c r="B300" s="233"/>
      <c r="E300" s="233"/>
      <c r="I300" s="233"/>
      <c r="J300" s="116"/>
      <c r="K300" s="116"/>
      <c r="L300" s="116"/>
      <c r="M300" s="116"/>
      <c r="N300" s="116"/>
      <c r="O300" s="116"/>
      <c r="P300" s="116"/>
      <c r="Q300" s="116"/>
      <c r="R300" s="116"/>
      <c r="S300" s="116"/>
      <c r="T300" s="116"/>
      <c r="U300" s="116"/>
      <c r="V300" s="116"/>
      <c r="W300" s="116"/>
      <c r="X300" s="116"/>
      <c r="Y300" s="116"/>
      <c r="Z300" s="116"/>
      <c r="AA300" s="116"/>
      <c r="AB300" s="116"/>
      <c r="AC300" s="116"/>
      <c r="AD300" s="116"/>
      <c r="AE300" s="116"/>
      <c r="AF300" s="116"/>
      <c r="AG300" s="116"/>
      <c r="AH300" s="116"/>
      <c r="AI300" s="116"/>
      <c r="AJ300" s="116"/>
      <c r="AK300" s="116"/>
      <c r="AL300" s="116"/>
      <c r="AM300" s="116"/>
      <c r="AN300" s="116"/>
      <c r="AO300" s="116"/>
      <c r="AP300" s="116"/>
      <c r="AQ300" s="116"/>
      <c r="AR300" s="116"/>
      <c r="AS300" s="116"/>
      <c r="AT300" s="116"/>
      <c r="AU300" s="116"/>
      <c r="AV300" s="116"/>
      <c r="AW300" s="116"/>
      <c r="AX300" s="116"/>
      <c r="AY300" s="116"/>
      <c r="AZ300" s="116"/>
      <c r="BA300" s="116"/>
      <c r="BB300" s="116"/>
      <c r="BC300" s="116"/>
      <c r="BD300" s="116"/>
      <c r="BE300" s="116"/>
      <c r="BF300" s="116"/>
      <c r="BG300" s="116"/>
      <c r="BH300" s="116"/>
      <c r="BI300" s="116"/>
      <c r="BJ300" s="116"/>
      <c r="BK300" s="116"/>
      <c r="BL300" s="116"/>
      <c r="BM300" s="116"/>
      <c r="BN300" s="116"/>
      <c r="BO300" s="116"/>
      <c r="BP300" s="116"/>
      <c r="BQ300" s="116"/>
      <c r="BR300" s="116"/>
      <c r="BS300" s="116"/>
      <c r="BT300" s="116"/>
      <c r="BU300" s="116"/>
      <c r="BV300" s="116"/>
      <c r="BW300" s="116"/>
      <c r="BX300" s="116"/>
      <c r="BY300" s="116"/>
      <c r="BZ300" s="116"/>
      <c r="CA300" s="116"/>
      <c r="CB300" s="116"/>
      <c r="CC300" s="116"/>
      <c r="CD300" s="116"/>
      <c r="CE300" s="116"/>
      <c r="CF300" s="116"/>
      <c r="CG300" s="116"/>
      <c r="CH300" s="116"/>
      <c r="CI300" s="116"/>
      <c r="CJ300" s="116"/>
      <c r="CK300" s="116"/>
      <c r="CL300" s="116"/>
      <c r="CM300" s="116"/>
      <c r="CN300" s="116"/>
      <c r="CO300" s="116"/>
      <c r="CP300" s="116"/>
      <c r="CQ300" s="116"/>
      <c r="CR300" s="116"/>
      <c r="CS300" s="116"/>
      <c r="CT300" s="116"/>
      <c r="CU300" s="116"/>
      <c r="CV300" s="116"/>
      <c r="CW300" s="116"/>
      <c r="CX300" s="116"/>
      <c r="CY300" s="116"/>
      <c r="CZ300" s="116"/>
      <c r="DA300" s="116"/>
      <c r="DB300" s="116"/>
      <c r="DC300" s="116"/>
      <c r="DD300" s="116"/>
      <c r="DE300" s="116"/>
      <c r="DF300" s="116"/>
      <c r="DG300" s="116"/>
      <c r="DH300" s="116"/>
      <c r="DI300" s="116"/>
      <c r="DJ300" s="116"/>
      <c r="DK300" s="116"/>
      <c r="DL300" s="116"/>
      <c r="DM300" s="116"/>
      <c r="DN300" s="116"/>
      <c r="DO300" s="116"/>
      <c r="DP300" s="116"/>
      <c r="DQ300" s="116"/>
      <c r="DR300" s="116"/>
      <c r="DS300" s="116"/>
      <c r="DT300" s="116"/>
      <c r="DU300" s="116"/>
      <c r="DV300" s="116"/>
      <c r="DW300" s="116"/>
      <c r="DX300" s="116"/>
      <c r="DY300" s="116"/>
      <c r="DZ300" s="116"/>
      <c r="EA300" s="116"/>
      <c r="EB300" s="116"/>
      <c r="EC300" s="116"/>
      <c r="ED300" s="116"/>
      <c r="EE300" s="116"/>
      <c r="EF300" s="116"/>
      <c r="EG300" s="116"/>
      <c r="EH300" s="116"/>
      <c r="EI300" s="116"/>
      <c r="EJ300" s="116"/>
      <c r="EK300" s="116"/>
      <c r="EL300" s="116"/>
      <c r="EM300" s="116"/>
      <c r="EN300" s="116"/>
      <c r="EO300" s="116"/>
      <c r="EP300" s="116"/>
      <c r="EQ300" s="116"/>
      <c r="ER300" s="116"/>
    </row>
    <row r="301" spans="2:148" s="232" customFormat="1">
      <c r="B301" s="233"/>
      <c r="E301" s="233"/>
      <c r="I301" s="233"/>
      <c r="J301" s="116"/>
      <c r="K301" s="116"/>
      <c r="L301" s="116"/>
      <c r="M301" s="116"/>
      <c r="N301" s="116"/>
      <c r="O301" s="116"/>
      <c r="P301" s="116"/>
      <c r="Q301" s="116"/>
      <c r="R301" s="116"/>
      <c r="S301" s="116"/>
      <c r="T301" s="116"/>
      <c r="U301" s="116"/>
      <c r="V301" s="116"/>
      <c r="W301" s="116"/>
      <c r="X301" s="116"/>
      <c r="Y301" s="116"/>
      <c r="Z301" s="116"/>
      <c r="AA301" s="116"/>
      <c r="AB301" s="116"/>
      <c r="AC301" s="116"/>
      <c r="AD301" s="116"/>
      <c r="AE301" s="116"/>
      <c r="AF301" s="116"/>
      <c r="AG301" s="116"/>
      <c r="AH301" s="116"/>
      <c r="AI301" s="116"/>
      <c r="AJ301" s="116"/>
      <c r="AK301" s="116"/>
      <c r="AL301" s="116"/>
      <c r="AM301" s="116"/>
      <c r="AN301" s="116"/>
      <c r="AO301" s="116"/>
      <c r="AP301" s="116"/>
      <c r="AQ301" s="116"/>
      <c r="AR301" s="116"/>
      <c r="AS301" s="116"/>
      <c r="AT301" s="116"/>
      <c r="AU301" s="116"/>
      <c r="AV301" s="116"/>
      <c r="AW301" s="116"/>
      <c r="AX301" s="116"/>
      <c r="AY301" s="116"/>
      <c r="AZ301" s="116"/>
      <c r="BA301" s="116"/>
      <c r="BB301" s="116"/>
      <c r="BC301" s="116"/>
      <c r="BD301" s="116"/>
      <c r="BE301" s="116"/>
      <c r="BF301" s="116"/>
      <c r="BG301" s="116"/>
      <c r="BH301" s="116"/>
      <c r="BI301" s="116"/>
      <c r="BJ301" s="116"/>
      <c r="BK301" s="116"/>
      <c r="BL301" s="116"/>
      <c r="BM301" s="116"/>
      <c r="BN301" s="116"/>
      <c r="BO301" s="116"/>
      <c r="BP301" s="116"/>
      <c r="BQ301" s="116"/>
      <c r="BR301" s="116"/>
      <c r="BS301" s="116"/>
      <c r="BT301" s="116"/>
      <c r="BU301" s="116"/>
      <c r="BV301" s="116"/>
      <c r="BW301" s="116"/>
      <c r="BX301" s="116"/>
      <c r="BY301" s="116"/>
      <c r="BZ301" s="116"/>
      <c r="CA301" s="116"/>
      <c r="CB301" s="116"/>
      <c r="CC301" s="116"/>
      <c r="CD301" s="116"/>
      <c r="CE301" s="116"/>
      <c r="CF301" s="116"/>
      <c r="CG301" s="116"/>
      <c r="CH301" s="116"/>
      <c r="CI301" s="116"/>
      <c r="CJ301" s="116"/>
      <c r="CK301" s="116"/>
      <c r="CL301" s="116"/>
      <c r="CM301" s="116"/>
      <c r="CN301" s="116"/>
      <c r="CO301" s="116"/>
      <c r="CP301" s="116"/>
      <c r="CQ301" s="116"/>
      <c r="CR301" s="116"/>
      <c r="CS301" s="116"/>
      <c r="CT301" s="116"/>
      <c r="CU301" s="116"/>
      <c r="CV301" s="116"/>
      <c r="CW301" s="116"/>
      <c r="CX301" s="116"/>
      <c r="CY301" s="116"/>
      <c r="CZ301" s="116"/>
      <c r="DA301" s="116"/>
      <c r="DB301" s="116"/>
      <c r="DC301" s="116"/>
      <c r="DD301" s="116"/>
      <c r="DE301" s="116"/>
      <c r="DF301" s="116"/>
      <c r="DG301" s="116"/>
      <c r="DH301" s="116"/>
      <c r="DI301" s="116"/>
      <c r="DJ301" s="116"/>
      <c r="DK301" s="116"/>
      <c r="DL301" s="116"/>
      <c r="DM301" s="116"/>
      <c r="DN301" s="116"/>
      <c r="DO301" s="116"/>
      <c r="DP301" s="116"/>
      <c r="DQ301" s="116"/>
      <c r="DR301" s="116"/>
      <c r="DS301" s="116"/>
      <c r="DT301" s="116"/>
      <c r="DU301" s="116"/>
      <c r="DV301" s="116"/>
      <c r="DW301" s="116"/>
      <c r="DX301" s="116"/>
      <c r="DY301" s="116"/>
      <c r="DZ301" s="116"/>
      <c r="EA301" s="116"/>
      <c r="EB301" s="116"/>
      <c r="EC301" s="116"/>
      <c r="ED301" s="116"/>
      <c r="EE301" s="116"/>
      <c r="EF301" s="116"/>
      <c r="EG301" s="116"/>
      <c r="EH301" s="116"/>
      <c r="EI301" s="116"/>
      <c r="EJ301" s="116"/>
      <c r="EK301" s="116"/>
      <c r="EL301" s="116"/>
      <c r="EM301" s="116"/>
      <c r="EN301" s="116"/>
      <c r="EO301" s="116"/>
      <c r="EP301" s="116"/>
      <c r="EQ301" s="116"/>
      <c r="ER301" s="116"/>
    </row>
    <row r="302" spans="2:148" s="232" customFormat="1">
      <c r="B302" s="233"/>
      <c r="E302" s="233"/>
      <c r="I302" s="233"/>
      <c r="J302" s="116"/>
      <c r="K302" s="116"/>
      <c r="L302" s="116"/>
      <c r="M302" s="116"/>
      <c r="N302" s="116"/>
      <c r="O302" s="116"/>
      <c r="P302" s="116"/>
      <c r="Q302" s="116"/>
      <c r="R302" s="116"/>
      <c r="S302" s="116"/>
      <c r="T302" s="116"/>
      <c r="U302" s="116"/>
      <c r="V302" s="116"/>
      <c r="W302" s="116"/>
      <c r="X302" s="116"/>
      <c r="Y302" s="116"/>
      <c r="Z302" s="116"/>
      <c r="AA302" s="116"/>
      <c r="AB302" s="116"/>
      <c r="AC302" s="116"/>
      <c r="AD302" s="116"/>
      <c r="AE302" s="116"/>
      <c r="AF302" s="116"/>
      <c r="AG302" s="116"/>
      <c r="AH302" s="116"/>
      <c r="AI302" s="116"/>
      <c r="AJ302" s="116"/>
      <c r="AK302" s="116"/>
      <c r="AL302" s="116"/>
      <c r="AM302" s="116"/>
      <c r="AN302" s="116"/>
      <c r="AO302" s="116"/>
      <c r="AP302" s="116"/>
      <c r="AQ302" s="116"/>
      <c r="AR302" s="116"/>
      <c r="AS302" s="116"/>
      <c r="AT302" s="116"/>
      <c r="AU302" s="116"/>
      <c r="AV302" s="116"/>
      <c r="AW302" s="116"/>
      <c r="AX302" s="116"/>
      <c r="AY302" s="116"/>
      <c r="AZ302" s="116"/>
      <c r="BA302" s="116"/>
      <c r="BB302" s="116"/>
      <c r="BC302" s="116"/>
      <c r="BD302" s="116"/>
      <c r="BE302" s="116"/>
      <c r="BF302" s="116"/>
      <c r="BG302" s="116"/>
      <c r="BH302" s="116"/>
      <c r="BI302" s="116"/>
      <c r="BJ302" s="116"/>
      <c r="BK302" s="116"/>
      <c r="BL302" s="116"/>
      <c r="BM302" s="116"/>
      <c r="BN302" s="116"/>
      <c r="BO302" s="116"/>
      <c r="BP302" s="116"/>
      <c r="BQ302" s="116"/>
      <c r="BR302" s="116"/>
      <c r="BS302" s="116"/>
      <c r="BT302" s="116"/>
      <c r="BU302" s="116"/>
      <c r="BV302" s="116"/>
      <c r="BW302" s="116"/>
      <c r="BX302" s="116"/>
      <c r="BY302" s="116"/>
      <c r="BZ302" s="116"/>
      <c r="CA302" s="116"/>
      <c r="CB302" s="116"/>
      <c r="CC302" s="116"/>
      <c r="CD302" s="116"/>
      <c r="CE302" s="116"/>
      <c r="CF302" s="116"/>
      <c r="CG302" s="116"/>
      <c r="CH302" s="116"/>
      <c r="CI302" s="116"/>
      <c r="CJ302" s="116"/>
      <c r="CK302" s="116"/>
      <c r="CL302" s="116"/>
      <c r="CM302" s="116"/>
      <c r="CN302" s="116"/>
      <c r="CO302" s="116"/>
      <c r="CP302" s="116"/>
      <c r="CQ302" s="116"/>
      <c r="CR302" s="116"/>
      <c r="CS302" s="116"/>
      <c r="CT302" s="116"/>
      <c r="CU302" s="116"/>
      <c r="CV302" s="116"/>
      <c r="CW302" s="116"/>
      <c r="CX302" s="116"/>
      <c r="CY302" s="116"/>
      <c r="CZ302" s="116"/>
      <c r="DA302" s="116"/>
      <c r="DB302" s="116"/>
      <c r="DC302" s="116"/>
      <c r="DD302" s="116"/>
      <c r="DE302" s="116"/>
      <c r="DF302" s="116"/>
      <c r="DG302" s="116"/>
      <c r="DH302" s="116"/>
      <c r="DI302" s="116"/>
      <c r="DJ302" s="116"/>
      <c r="DK302" s="116"/>
      <c r="DL302" s="116"/>
      <c r="DM302" s="116"/>
      <c r="DN302" s="116"/>
      <c r="DO302" s="116"/>
      <c r="DP302" s="116"/>
      <c r="DQ302" s="116"/>
      <c r="DR302" s="116"/>
      <c r="DS302" s="116"/>
      <c r="DT302" s="116"/>
      <c r="DU302" s="116"/>
      <c r="DV302" s="116"/>
      <c r="DW302" s="116"/>
      <c r="DX302" s="116"/>
      <c r="DY302" s="116"/>
      <c r="DZ302" s="116"/>
      <c r="EA302" s="116"/>
      <c r="EB302" s="116"/>
      <c r="EC302" s="116"/>
      <c r="ED302" s="116"/>
      <c r="EE302" s="116"/>
      <c r="EF302" s="116"/>
      <c r="EG302" s="116"/>
      <c r="EH302" s="116"/>
      <c r="EI302" s="116"/>
      <c r="EJ302" s="116"/>
      <c r="EK302" s="116"/>
      <c r="EL302" s="116"/>
      <c r="EM302" s="116"/>
      <c r="EN302" s="116"/>
      <c r="EO302" s="116"/>
      <c r="EP302" s="116"/>
      <c r="EQ302" s="116"/>
      <c r="ER302" s="116"/>
    </row>
    <row r="303" spans="2:148" s="232" customFormat="1">
      <c r="B303" s="233"/>
      <c r="E303" s="233"/>
      <c r="I303" s="233"/>
      <c r="J303" s="116"/>
      <c r="K303" s="116"/>
      <c r="L303" s="116"/>
      <c r="M303" s="116"/>
      <c r="N303" s="116"/>
      <c r="O303" s="116"/>
      <c r="P303" s="116"/>
      <c r="Q303" s="116"/>
      <c r="R303" s="116"/>
      <c r="S303" s="116"/>
      <c r="T303" s="116"/>
      <c r="U303" s="116"/>
      <c r="V303" s="116"/>
      <c r="W303" s="116"/>
      <c r="X303" s="116"/>
      <c r="Y303" s="116"/>
      <c r="Z303" s="116"/>
      <c r="AA303" s="116"/>
      <c r="AB303" s="116"/>
      <c r="AC303" s="116"/>
      <c r="AD303" s="116"/>
      <c r="AE303" s="116"/>
      <c r="AF303" s="116"/>
      <c r="AG303" s="116"/>
      <c r="AH303" s="116"/>
      <c r="AI303" s="116"/>
      <c r="AJ303" s="116"/>
      <c r="AK303" s="116"/>
      <c r="AL303" s="116"/>
      <c r="AM303" s="116"/>
      <c r="AN303" s="116"/>
      <c r="AO303" s="116"/>
      <c r="AP303" s="116"/>
      <c r="AQ303" s="116"/>
      <c r="AR303" s="116"/>
      <c r="AS303" s="116"/>
      <c r="AT303" s="116"/>
      <c r="AU303" s="116"/>
      <c r="AV303" s="116"/>
      <c r="AW303" s="116"/>
      <c r="AX303" s="116"/>
      <c r="AY303" s="116"/>
      <c r="AZ303" s="116"/>
      <c r="BA303" s="116"/>
      <c r="BB303" s="116"/>
      <c r="BC303" s="116"/>
      <c r="BD303" s="116"/>
      <c r="BE303" s="116"/>
      <c r="BF303" s="116"/>
      <c r="BG303" s="116"/>
      <c r="BH303" s="116"/>
      <c r="BI303" s="116"/>
      <c r="BJ303" s="116"/>
      <c r="BK303" s="116"/>
      <c r="BL303" s="116"/>
      <c r="BM303" s="116"/>
      <c r="BN303" s="116"/>
      <c r="BO303" s="116"/>
      <c r="BP303" s="116"/>
      <c r="BQ303" s="116"/>
      <c r="BR303" s="116"/>
      <c r="BS303" s="116"/>
      <c r="BT303" s="116"/>
      <c r="BU303" s="116"/>
      <c r="BV303" s="116"/>
      <c r="BW303" s="116"/>
      <c r="BX303" s="116"/>
      <c r="BY303" s="116"/>
      <c r="BZ303" s="116"/>
      <c r="CA303" s="116"/>
      <c r="CB303" s="116"/>
      <c r="CC303" s="116"/>
      <c r="CD303" s="116"/>
      <c r="CE303" s="116"/>
      <c r="CF303" s="116"/>
      <c r="CG303" s="116"/>
      <c r="CH303" s="116"/>
      <c r="CI303" s="116"/>
      <c r="CJ303" s="116"/>
      <c r="CK303" s="116"/>
      <c r="CL303" s="116"/>
      <c r="CM303" s="116"/>
      <c r="CN303" s="116"/>
      <c r="CO303" s="116"/>
      <c r="CP303" s="116"/>
      <c r="CQ303" s="116"/>
      <c r="CR303" s="116"/>
      <c r="CS303" s="116"/>
      <c r="CT303" s="116"/>
      <c r="CU303" s="116"/>
      <c r="CV303" s="116"/>
      <c r="CW303" s="116"/>
      <c r="CX303" s="116"/>
      <c r="CY303" s="116"/>
      <c r="CZ303" s="116"/>
      <c r="DA303" s="116"/>
      <c r="DB303" s="116"/>
      <c r="DC303" s="116"/>
      <c r="DD303" s="116"/>
      <c r="DE303" s="116"/>
      <c r="DF303" s="116"/>
      <c r="DG303" s="116"/>
      <c r="DH303" s="116"/>
      <c r="DI303" s="116"/>
      <c r="DJ303" s="116"/>
      <c r="DK303" s="116"/>
      <c r="DL303" s="116"/>
      <c r="DM303" s="116"/>
      <c r="DN303" s="116"/>
      <c r="DO303" s="116"/>
      <c r="DP303" s="116"/>
      <c r="DQ303" s="116"/>
      <c r="DR303" s="116"/>
      <c r="DS303" s="116"/>
      <c r="DT303" s="116"/>
      <c r="DU303" s="116"/>
      <c r="DV303" s="116"/>
      <c r="DW303" s="116"/>
      <c r="DX303" s="116"/>
      <c r="DY303" s="116"/>
      <c r="DZ303" s="116"/>
      <c r="EA303" s="116"/>
      <c r="EB303" s="116"/>
      <c r="EC303" s="116"/>
      <c r="ED303" s="116"/>
      <c r="EE303" s="116"/>
      <c r="EF303" s="116"/>
      <c r="EG303" s="116"/>
      <c r="EH303" s="116"/>
      <c r="EI303" s="116"/>
      <c r="EJ303" s="116"/>
      <c r="EK303" s="116"/>
      <c r="EL303" s="116"/>
      <c r="EM303" s="116"/>
      <c r="EN303" s="116"/>
      <c r="EO303" s="116"/>
      <c r="EP303" s="116"/>
      <c r="EQ303" s="116"/>
      <c r="ER303" s="116"/>
    </row>
    <row r="304" spans="2:148" s="232" customFormat="1">
      <c r="B304" s="233"/>
      <c r="E304" s="233"/>
      <c r="I304" s="233"/>
      <c r="J304" s="116"/>
      <c r="K304" s="116"/>
      <c r="L304" s="116"/>
      <c r="M304" s="116"/>
      <c r="N304" s="116"/>
      <c r="O304" s="116"/>
      <c r="P304" s="116"/>
      <c r="Q304" s="116"/>
      <c r="R304" s="116"/>
      <c r="S304" s="116"/>
      <c r="T304" s="116"/>
      <c r="U304" s="116"/>
      <c r="V304" s="116"/>
      <c r="W304" s="116"/>
      <c r="X304" s="116"/>
      <c r="Y304" s="116"/>
      <c r="Z304" s="116"/>
      <c r="AA304" s="116"/>
      <c r="AB304" s="116"/>
      <c r="AC304" s="116"/>
      <c r="AD304" s="116"/>
      <c r="AE304" s="116"/>
      <c r="AF304" s="116"/>
      <c r="AG304" s="116"/>
      <c r="AH304" s="116"/>
      <c r="AI304" s="116"/>
      <c r="AJ304" s="116"/>
      <c r="AK304" s="116"/>
      <c r="AL304" s="116"/>
      <c r="AM304" s="116"/>
      <c r="AN304" s="116"/>
      <c r="AO304" s="116"/>
      <c r="AP304" s="116"/>
      <c r="AQ304" s="116"/>
      <c r="AR304" s="116"/>
      <c r="AS304" s="116"/>
      <c r="AT304" s="116"/>
      <c r="AU304" s="116"/>
      <c r="AV304" s="116"/>
      <c r="AW304" s="116"/>
      <c r="AX304" s="116"/>
      <c r="AY304" s="116"/>
      <c r="AZ304" s="116"/>
      <c r="BA304" s="116"/>
      <c r="BB304" s="116"/>
      <c r="BC304" s="116"/>
      <c r="BD304" s="116"/>
      <c r="BE304" s="116"/>
      <c r="BF304" s="116"/>
      <c r="BG304" s="116"/>
      <c r="BH304" s="116"/>
      <c r="BI304" s="116"/>
      <c r="BJ304" s="116"/>
      <c r="BK304" s="116"/>
      <c r="BL304" s="116"/>
      <c r="BM304" s="116"/>
      <c r="BN304" s="116"/>
      <c r="BO304" s="116"/>
      <c r="BP304" s="116"/>
      <c r="BQ304" s="116"/>
      <c r="BR304" s="116"/>
      <c r="BS304" s="116"/>
      <c r="BT304" s="116"/>
      <c r="BU304" s="116"/>
      <c r="BV304" s="116"/>
      <c r="BW304" s="116"/>
      <c r="BX304" s="116"/>
      <c r="BY304" s="116"/>
      <c r="BZ304" s="116"/>
      <c r="CA304" s="116"/>
      <c r="CB304" s="116"/>
      <c r="CC304" s="116"/>
      <c r="CD304" s="116"/>
      <c r="CE304" s="116"/>
      <c r="CF304" s="116"/>
      <c r="CG304" s="116"/>
      <c r="CH304" s="116"/>
      <c r="CI304" s="116"/>
      <c r="CJ304" s="116"/>
      <c r="CK304" s="116"/>
      <c r="CL304" s="116"/>
      <c r="CM304" s="116"/>
      <c r="CN304" s="116"/>
      <c r="CO304" s="116"/>
      <c r="CP304" s="116"/>
      <c r="CQ304" s="116"/>
      <c r="CR304" s="116"/>
      <c r="CS304" s="116"/>
      <c r="CT304" s="116"/>
      <c r="CU304" s="116"/>
      <c r="CV304" s="116"/>
      <c r="CW304" s="116"/>
      <c r="CX304" s="116"/>
      <c r="CY304" s="116"/>
      <c r="CZ304" s="116"/>
      <c r="DA304" s="116"/>
      <c r="DB304" s="116"/>
      <c r="DC304" s="116"/>
      <c r="DD304" s="116"/>
      <c r="DE304" s="116"/>
      <c r="DF304" s="116"/>
      <c r="DG304" s="116"/>
      <c r="DH304" s="116"/>
      <c r="DI304" s="116"/>
      <c r="DJ304" s="116"/>
      <c r="DK304" s="116"/>
      <c r="DL304" s="116"/>
      <c r="DM304" s="116"/>
      <c r="DN304" s="116"/>
      <c r="DO304" s="116"/>
      <c r="DP304" s="116"/>
      <c r="DQ304" s="116"/>
      <c r="DR304" s="116"/>
      <c r="DS304" s="116"/>
      <c r="DT304" s="116"/>
      <c r="DU304" s="116"/>
      <c r="DV304" s="116"/>
      <c r="DW304" s="116"/>
      <c r="DX304" s="116"/>
      <c r="DY304" s="116"/>
      <c r="DZ304" s="116"/>
      <c r="EA304" s="116"/>
      <c r="EB304" s="116"/>
      <c r="EC304" s="116"/>
      <c r="ED304" s="116"/>
      <c r="EE304" s="116"/>
      <c r="EF304" s="116"/>
      <c r="EG304" s="116"/>
      <c r="EH304" s="116"/>
      <c r="EI304" s="116"/>
      <c r="EJ304" s="116"/>
      <c r="EK304" s="116"/>
      <c r="EL304" s="116"/>
      <c r="EM304" s="116"/>
      <c r="EN304" s="116"/>
      <c r="EO304" s="116"/>
      <c r="EP304" s="116"/>
      <c r="EQ304" s="116"/>
      <c r="ER304" s="116"/>
    </row>
    <row r="305" spans="2:148" s="232" customFormat="1">
      <c r="B305" s="233"/>
      <c r="E305" s="233"/>
      <c r="I305" s="233"/>
      <c r="J305" s="116"/>
      <c r="K305" s="116"/>
      <c r="L305" s="116"/>
      <c r="M305" s="116"/>
      <c r="N305" s="116"/>
      <c r="O305" s="116"/>
      <c r="P305" s="116"/>
      <c r="Q305" s="116"/>
      <c r="R305" s="116"/>
      <c r="S305" s="116"/>
      <c r="T305" s="116"/>
      <c r="U305" s="116"/>
      <c r="V305" s="116"/>
      <c r="W305" s="116"/>
      <c r="X305" s="116"/>
      <c r="Y305" s="116"/>
      <c r="Z305" s="116"/>
      <c r="AA305" s="116"/>
      <c r="AB305" s="116"/>
      <c r="AC305" s="116"/>
      <c r="AD305" s="116"/>
      <c r="AE305" s="116"/>
      <c r="AF305" s="116"/>
      <c r="AG305" s="116"/>
      <c r="AH305" s="116"/>
      <c r="AI305" s="116"/>
      <c r="AJ305" s="116"/>
      <c r="AK305" s="116"/>
      <c r="AL305" s="116"/>
      <c r="AM305" s="116"/>
      <c r="AN305" s="116"/>
      <c r="AO305" s="116"/>
      <c r="AP305" s="116"/>
      <c r="AQ305" s="116"/>
      <c r="AR305" s="116"/>
      <c r="AS305" s="116"/>
      <c r="AT305" s="116"/>
      <c r="AU305" s="116"/>
      <c r="AV305" s="116"/>
      <c r="AW305" s="116"/>
      <c r="AX305" s="116"/>
      <c r="AY305" s="116"/>
      <c r="AZ305" s="116"/>
      <c r="BA305" s="116"/>
      <c r="BB305" s="116"/>
      <c r="BC305" s="116"/>
      <c r="BD305" s="116"/>
      <c r="BE305" s="116"/>
      <c r="BF305" s="116"/>
      <c r="BG305" s="116"/>
      <c r="BH305" s="116"/>
      <c r="BI305" s="116"/>
      <c r="BJ305" s="116"/>
      <c r="BK305" s="116"/>
      <c r="BL305" s="116"/>
      <c r="BM305" s="116"/>
      <c r="BN305" s="116"/>
      <c r="BO305" s="116"/>
      <c r="BP305" s="116"/>
      <c r="BQ305" s="116"/>
      <c r="BR305" s="116"/>
      <c r="BS305" s="116"/>
      <c r="BT305" s="116"/>
      <c r="BU305" s="116"/>
      <c r="BV305" s="116"/>
      <c r="BW305" s="116"/>
      <c r="BX305" s="116"/>
      <c r="BY305" s="116"/>
      <c r="BZ305" s="116"/>
      <c r="CA305" s="116"/>
      <c r="CB305" s="116"/>
      <c r="CC305" s="116"/>
      <c r="CD305" s="116"/>
      <c r="CE305" s="116"/>
      <c r="CF305" s="116"/>
      <c r="CG305" s="116"/>
      <c r="CH305" s="116"/>
      <c r="CI305" s="116"/>
      <c r="CJ305" s="116"/>
      <c r="CK305" s="116"/>
      <c r="CL305" s="116"/>
      <c r="CM305" s="116"/>
      <c r="CN305" s="116"/>
      <c r="CO305" s="116"/>
      <c r="CP305" s="116"/>
      <c r="CQ305" s="116"/>
      <c r="CR305" s="116"/>
      <c r="CS305" s="116"/>
      <c r="CT305" s="116"/>
      <c r="CU305" s="116"/>
      <c r="CV305" s="116"/>
      <c r="CW305" s="116"/>
      <c r="CX305" s="116"/>
      <c r="CY305" s="116"/>
      <c r="CZ305" s="116"/>
      <c r="DA305" s="116"/>
      <c r="DB305" s="116"/>
      <c r="DC305" s="116"/>
      <c r="DD305" s="116"/>
      <c r="DE305" s="116"/>
      <c r="DF305" s="116"/>
      <c r="DG305" s="116"/>
      <c r="DH305" s="116"/>
      <c r="DI305" s="116"/>
      <c r="DJ305" s="116"/>
      <c r="DK305" s="116"/>
      <c r="DL305" s="116"/>
      <c r="DM305" s="116"/>
      <c r="DN305" s="116"/>
      <c r="DO305" s="116"/>
      <c r="DP305" s="116"/>
      <c r="DQ305" s="116"/>
      <c r="DR305" s="116"/>
      <c r="DS305" s="116"/>
      <c r="DT305" s="116"/>
      <c r="DU305" s="116"/>
      <c r="DV305" s="116"/>
      <c r="DW305" s="116"/>
      <c r="DX305" s="116"/>
      <c r="DY305" s="116"/>
      <c r="DZ305" s="116"/>
      <c r="EA305" s="116"/>
      <c r="EB305" s="116"/>
      <c r="EC305" s="116"/>
      <c r="ED305" s="116"/>
      <c r="EE305" s="116"/>
      <c r="EF305" s="116"/>
      <c r="EG305" s="116"/>
      <c r="EH305" s="116"/>
      <c r="EI305" s="116"/>
      <c r="EJ305" s="116"/>
      <c r="EK305" s="116"/>
      <c r="EL305" s="116"/>
      <c r="EM305" s="116"/>
      <c r="EN305" s="116"/>
      <c r="EO305" s="116"/>
      <c r="EP305" s="116"/>
      <c r="EQ305" s="116"/>
      <c r="ER305" s="116"/>
    </row>
    <row r="306" spans="2:148" s="232" customFormat="1">
      <c r="B306" s="233"/>
      <c r="E306" s="233"/>
      <c r="I306" s="233"/>
      <c r="J306" s="116"/>
      <c r="K306" s="116"/>
      <c r="L306" s="116"/>
      <c r="M306" s="116"/>
      <c r="N306" s="116"/>
      <c r="O306" s="116"/>
      <c r="P306" s="116"/>
      <c r="Q306" s="116"/>
      <c r="R306" s="116"/>
      <c r="S306" s="116"/>
      <c r="T306" s="116"/>
      <c r="U306" s="116"/>
      <c r="V306" s="116"/>
      <c r="W306" s="116"/>
      <c r="X306" s="116"/>
      <c r="Y306" s="116"/>
      <c r="Z306" s="116"/>
      <c r="AA306" s="116"/>
      <c r="AB306" s="116"/>
      <c r="AC306" s="116"/>
      <c r="AD306" s="116"/>
      <c r="AE306" s="116"/>
      <c r="AF306" s="116"/>
      <c r="AG306" s="116"/>
      <c r="AH306" s="116"/>
      <c r="AI306" s="116"/>
      <c r="AJ306" s="116"/>
      <c r="AK306" s="116"/>
      <c r="AL306" s="116"/>
      <c r="AM306" s="116"/>
      <c r="AN306" s="116"/>
      <c r="AO306" s="116"/>
      <c r="AP306" s="116"/>
      <c r="AQ306" s="116"/>
      <c r="AR306" s="116"/>
      <c r="AS306" s="116"/>
      <c r="AT306" s="116"/>
      <c r="AU306" s="116"/>
      <c r="AV306" s="116"/>
      <c r="AW306" s="116"/>
      <c r="AX306" s="116"/>
      <c r="AY306" s="116"/>
      <c r="AZ306" s="116"/>
      <c r="BA306" s="116"/>
      <c r="BB306" s="116"/>
      <c r="BC306" s="116"/>
      <c r="BD306" s="116"/>
      <c r="BE306" s="116"/>
      <c r="BF306" s="116"/>
      <c r="BG306" s="116"/>
      <c r="BH306" s="116"/>
      <c r="BI306" s="116"/>
      <c r="BJ306" s="116"/>
      <c r="BK306" s="116"/>
      <c r="BL306" s="116"/>
      <c r="BM306" s="116"/>
      <c r="BN306" s="116"/>
      <c r="BO306" s="116"/>
      <c r="BP306" s="116"/>
      <c r="BQ306" s="116"/>
      <c r="BR306" s="116"/>
      <c r="BS306" s="116"/>
      <c r="BT306" s="116"/>
      <c r="BU306" s="116"/>
      <c r="BV306" s="116"/>
      <c r="BW306" s="116"/>
      <c r="BX306" s="116"/>
      <c r="BY306" s="116"/>
      <c r="BZ306" s="116"/>
      <c r="CA306" s="116"/>
      <c r="CB306" s="116"/>
      <c r="CC306" s="116"/>
      <c r="CD306" s="116"/>
      <c r="CE306" s="116"/>
      <c r="CF306" s="116"/>
      <c r="CG306" s="116"/>
      <c r="CH306" s="116"/>
      <c r="CI306" s="116"/>
      <c r="CJ306" s="116"/>
      <c r="CK306" s="116"/>
      <c r="CL306" s="116"/>
      <c r="CM306" s="116"/>
      <c r="CN306" s="116"/>
      <c r="CO306" s="116"/>
      <c r="CP306" s="116"/>
      <c r="CQ306" s="116"/>
      <c r="CR306" s="116"/>
      <c r="CS306" s="116"/>
      <c r="CT306" s="116"/>
      <c r="CU306" s="116"/>
      <c r="CV306" s="116"/>
      <c r="CW306" s="116"/>
      <c r="CX306" s="116"/>
      <c r="CY306" s="116"/>
      <c r="CZ306" s="116"/>
      <c r="DA306" s="116"/>
      <c r="DB306" s="116"/>
      <c r="DC306" s="116"/>
      <c r="DD306" s="116"/>
      <c r="DE306" s="116"/>
      <c r="DF306" s="116"/>
      <c r="DG306" s="116"/>
      <c r="DH306" s="116"/>
      <c r="DI306" s="116"/>
      <c r="DJ306" s="116"/>
      <c r="DK306" s="116"/>
      <c r="DL306" s="116"/>
      <c r="DM306" s="116"/>
      <c r="DN306" s="116"/>
      <c r="DO306" s="116"/>
      <c r="DP306" s="116"/>
      <c r="DQ306" s="116"/>
      <c r="DR306" s="116"/>
      <c r="DS306" s="116"/>
      <c r="DT306" s="116"/>
      <c r="DU306" s="116"/>
      <c r="DV306" s="116"/>
      <c r="DW306" s="116"/>
      <c r="DX306" s="116"/>
      <c r="DY306" s="116"/>
      <c r="DZ306" s="116"/>
      <c r="EA306" s="116"/>
      <c r="EB306" s="116"/>
      <c r="EC306" s="116"/>
      <c r="ED306" s="116"/>
      <c r="EE306" s="116"/>
      <c r="EF306" s="116"/>
      <c r="EG306" s="116"/>
      <c r="EH306" s="116"/>
      <c r="EI306" s="116"/>
      <c r="EJ306" s="116"/>
      <c r="EK306" s="116"/>
      <c r="EL306" s="116"/>
      <c r="EM306" s="116"/>
      <c r="EN306" s="116"/>
      <c r="EO306" s="116"/>
      <c r="EP306" s="116"/>
      <c r="EQ306" s="116"/>
      <c r="ER306" s="116"/>
    </row>
    <row r="307" spans="2:148" s="232" customFormat="1">
      <c r="B307" s="233"/>
      <c r="E307" s="233"/>
      <c r="I307" s="233"/>
      <c r="J307" s="116"/>
      <c r="K307" s="116"/>
      <c r="L307" s="116"/>
      <c r="M307" s="116"/>
      <c r="N307" s="116"/>
      <c r="O307" s="116"/>
      <c r="P307" s="116"/>
      <c r="Q307" s="116"/>
      <c r="R307" s="116"/>
      <c r="S307" s="116"/>
      <c r="T307" s="116"/>
      <c r="U307" s="116"/>
      <c r="V307" s="116"/>
      <c r="W307" s="116"/>
      <c r="X307" s="116"/>
      <c r="Y307" s="116"/>
      <c r="Z307" s="116"/>
      <c r="AA307" s="116"/>
      <c r="AB307" s="116"/>
      <c r="AC307" s="116"/>
      <c r="AD307" s="116"/>
      <c r="AE307" s="116"/>
      <c r="AF307" s="116"/>
      <c r="AG307" s="116"/>
      <c r="AH307" s="116"/>
      <c r="AI307" s="116"/>
      <c r="AJ307" s="116"/>
      <c r="AK307" s="116"/>
      <c r="AL307" s="116"/>
      <c r="AM307" s="116"/>
      <c r="AN307" s="116"/>
      <c r="AO307" s="116"/>
      <c r="AP307" s="116"/>
      <c r="AQ307" s="116"/>
      <c r="AR307" s="116"/>
      <c r="AS307" s="116"/>
      <c r="AT307" s="116"/>
      <c r="AU307" s="116"/>
      <c r="AV307" s="116"/>
      <c r="AW307" s="116"/>
      <c r="AX307" s="116"/>
      <c r="AY307" s="116"/>
      <c r="AZ307" s="116"/>
      <c r="BA307" s="116"/>
      <c r="BB307" s="116"/>
      <c r="BC307" s="116"/>
      <c r="BD307" s="116"/>
      <c r="BE307" s="116"/>
      <c r="BF307" s="116"/>
      <c r="BG307" s="116"/>
      <c r="BH307" s="116"/>
      <c r="BI307" s="116"/>
      <c r="BJ307" s="116"/>
      <c r="BK307" s="116"/>
      <c r="BL307" s="116"/>
      <c r="BM307" s="116"/>
      <c r="BN307" s="116"/>
      <c r="BO307" s="116"/>
      <c r="BP307" s="116"/>
      <c r="BQ307" s="116"/>
      <c r="BR307" s="116"/>
      <c r="BS307" s="116"/>
      <c r="BT307" s="116"/>
      <c r="BU307" s="116"/>
      <c r="BV307" s="116"/>
      <c r="BW307" s="116"/>
      <c r="BX307" s="116"/>
      <c r="BY307" s="116"/>
      <c r="BZ307" s="116"/>
      <c r="CA307" s="116"/>
      <c r="CB307" s="116"/>
      <c r="CC307" s="116"/>
      <c r="CD307" s="116"/>
      <c r="CE307" s="116"/>
      <c r="CF307" s="116"/>
      <c r="CG307" s="116"/>
      <c r="CH307" s="116"/>
      <c r="CI307" s="116"/>
      <c r="CJ307" s="116"/>
      <c r="CK307" s="116"/>
      <c r="CL307" s="116"/>
      <c r="CM307" s="116"/>
      <c r="CN307" s="116"/>
      <c r="CO307" s="116"/>
      <c r="CP307" s="116"/>
      <c r="CQ307" s="116"/>
      <c r="CR307" s="116"/>
      <c r="CS307" s="116"/>
      <c r="CT307" s="116"/>
      <c r="CU307" s="116"/>
      <c r="CV307" s="116"/>
      <c r="CW307" s="116"/>
      <c r="CX307" s="116"/>
      <c r="CY307" s="116"/>
      <c r="CZ307" s="116"/>
      <c r="DA307" s="116"/>
      <c r="DB307" s="116"/>
      <c r="DC307" s="116"/>
      <c r="DD307" s="116"/>
      <c r="DE307" s="116"/>
      <c r="DF307" s="116"/>
      <c r="DG307" s="116"/>
      <c r="DH307" s="116"/>
      <c r="DI307" s="116"/>
      <c r="DJ307" s="116"/>
      <c r="DK307" s="116"/>
      <c r="DL307" s="116"/>
      <c r="DM307" s="116"/>
      <c r="DN307" s="116"/>
      <c r="DO307" s="116"/>
      <c r="DP307" s="116"/>
      <c r="DQ307" s="116"/>
      <c r="DR307" s="116"/>
      <c r="DS307" s="116"/>
      <c r="DT307" s="116"/>
      <c r="DU307" s="116"/>
      <c r="DV307" s="116"/>
      <c r="DW307" s="116"/>
      <c r="DX307" s="116"/>
      <c r="DY307" s="116"/>
      <c r="DZ307" s="116"/>
      <c r="EA307" s="116"/>
      <c r="EB307" s="116"/>
      <c r="EC307" s="116"/>
      <c r="ED307" s="116"/>
      <c r="EE307" s="116"/>
      <c r="EF307" s="116"/>
      <c r="EG307" s="116"/>
      <c r="EH307" s="116"/>
      <c r="EI307" s="116"/>
      <c r="EJ307" s="116"/>
      <c r="EK307" s="116"/>
      <c r="EL307" s="116"/>
      <c r="EM307" s="116"/>
      <c r="EN307" s="116"/>
      <c r="EO307" s="116"/>
      <c r="EP307" s="116"/>
      <c r="EQ307" s="116"/>
      <c r="ER307" s="116"/>
    </row>
    <row r="308" spans="2:148" s="232" customFormat="1">
      <c r="B308" s="233"/>
      <c r="E308" s="233"/>
      <c r="I308" s="233"/>
      <c r="J308" s="116"/>
      <c r="K308" s="116"/>
      <c r="L308" s="116"/>
      <c r="M308" s="116"/>
      <c r="N308" s="116"/>
      <c r="O308" s="116"/>
      <c r="P308" s="116"/>
      <c r="Q308" s="116"/>
      <c r="R308" s="116"/>
      <c r="S308" s="116"/>
      <c r="T308" s="116"/>
      <c r="U308" s="116"/>
      <c r="V308" s="116"/>
      <c r="W308" s="116"/>
      <c r="X308" s="116"/>
      <c r="Y308" s="116"/>
      <c r="Z308" s="116"/>
      <c r="AA308" s="116"/>
      <c r="AB308" s="116"/>
      <c r="AC308" s="116"/>
      <c r="AD308" s="116"/>
      <c r="AE308" s="116"/>
      <c r="AF308" s="116"/>
      <c r="AG308" s="116"/>
      <c r="AH308" s="116"/>
      <c r="AI308" s="116"/>
      <c r="AJ308" s="116"/>
      <c r="AK308" s="116"/>
      <c r="AL308" s="116"/>
      <c r="AM308" s="116"/>
      <c r="AN308" s="116"/>
      <c r="AO308" s="116"/>
      <c r="AP308" s="116"/>
      <c r="AQ308" s="116"/>
      <c r="AR308" s="116"/>
      <c r="AS308" s="116"/>
      <c r="AT308" s="116"/>
      <c r="AU308" s="116"/>
      <c r="AV308" s="116"/>
      <c r="AW308" s="116"/>
      <c r="AX308" s="116"/>
      <c r="AY308" s="116"/>
      <c r="AZ308" s="116"/>
      <c r="BA308" s="116"/>
      <c r="BB308" s="116"/>
      <c r="BC308" s="116"/>
      <c r="BD308" s="116"/>
      <c r="BE308" s="116"/>
      <c r="BF308" s="116"/>
      <c r="BG308" s="116"/>
      <c r="BH308" s="116"/>
      <c r="BI308" s="116"/>
      <c r="BJ308" s="116"/>
      <c r="BK308" s="116"/>
      <c r="BL308" s="116"/>
      <c r="BM308" s="116"/>
      <c r="BN308" s="116"/>
      <c r="BO308" s="116"/>
      <c r="BP308" s="116"/>
      <c r="BQ308" s="116"/>
      <c r="BR308" s="116"/>
      <c r="BS308" s="116"/>
      <c r="BT308" s="116"/>
      <c r="BU308" s="116"/>
      <c r="BV308" s="116"/>
      <c r="BW308" s="116"/>
      <c r="BX308" s="116"/>
      <c r="BY308" s="116"/>
      <c r="BZ308" s="116"/>
      <c r="CA308" s="116"/>
      <c r="CB308" s="116"/>
      <c r="CC308" s="116"/>
      <c r="CD308" s="116"/>
      <c r="CE308" s="116"/>
      <c r="CF308" s="116"/>
      <c r="CG308" s="116"/>
      <c r="CH308" s="116"/>
      <c r="CI308" s="116"/>
      <c r="CJ308" s="116"/>
      <c r="CK308" s="116"/>
      <c r="CL308" s="116"/>
      <c r="CM308" s="116"/>
      <c r="CN308" s="116"/>
      <c r="CO308" s="116"/>
      <c r="CP308" s="116"/>
      <c r="CQ308" s="116"/>
      <c r="CR308" s="116"/>
      <c r="CS308" s="116"/>
      <c r="CT308" s="116"/>
      <c r="CU308" s="116"/>
      <c r="CV308" s="116"/>
      <c r="CW308" s="116"/>
      <c r="CX308" s="116"/>
      <c r="CY308" s="116"/>
      <c r="CZ308" s="116"/>
      <c r="DA308" s="116"/>
      <c r="DB308" s="116"/>
      <c r="DC308" s="116"/>
      <c r="DD308" s="116"/>
      <c r="DE308" s="116"/>
      <c r="DF308" s="116"/>
      <c r="DG308" s="116"/>
      <c r="DH308" s="116"/>
      <c r="DI308" s="116"/>
      <c r="DJ308" s="116"/>
      <c r="DK308" s="116"/>
      <c r="DL308" s="116"/>
      <c r="DM308" s="116"/>
      <c r="DN308" s="116"/>
      <c r="DO308" s="116"/>
      <c r="DP308" s="116"/>
      <c r="DQ308" s="116"/>
      <c r="DR308" s="116"/>
      <c r="DS308" s="116"/>
      <c r="DT308" s="116"/>
      <c r="DU308" s="116"/>
      <c r="DV308" s="116"/>
      <c r="DW308" s="116"/>
      <c r="DX308" s="116"/>
      <c r="DY308" s="116"/>
      <c r="DZ308" s="116"/>
      <c r="EA308" s="116"/>
      <c r="EB308" s="116"/>
      <c r="EC308" s="116"/>
      <c r="ED308" s="116"/>
      <c r="EE308" s="116"/>
      <c r="EF308" s="116"/>
      <c r="EG308" s="116"/>
      <c r="EH308" s="116"/>
      <c r="EI308" s="116"/>
      <c r="EJ308" s="116"/>
      <c r="EK308" s="116"/>
      <c r="EL308" s="116"/>
      <c r="EM308" s="116"/>
      <c r="EN308" s="116"/>
      <c r="EO308" s="116"/>
      <c r="EP308" s="116"/>
      <c r="EQ308" s="116"/>
      <c r="ER308" s="116"/>
    </row>
    <row r="309" spans="2:148" s="232" customFormat="1">
      <c r="B309" s="233"/>
      <c r="E309" s="233"/>
      <c r="I309" s="233"/>
      <c r="J309" s="116"/>
      <c r="K309" s="116"/>
      <c r="L309" s="116"/>
      <c r="M309" s="116"/>
      <c r="N309" s="116"/>
      <c r="O309" s="116"/>
      <c r="P309" s="116"/>
      <c r="Q309" s="116"/>
      <c r="R309" s="116"/>
      <c r="S309" s="116"/>
      <c r="T309" s="116"/>
      <c r="U309" s="116"/>
      <c r="V309" s="116"/>
      <c r="W309" s="116"/>
      <c r="X309" s="116"/>
      <c r="Y309" s="116"/>
      <c r="Z309" s="116"/>
      <c r="AA309" s="116"/>
      <c r="AB309" s="116"/>
      <c r="AC309" s="116"/>
      <c r="AD309" s="116"/>
      <c r="AE309" s="116"/>
      <c r="AF309" s="116"/>
      <c r="AG309" s="116"/>
      <c r="AH309" s="116"/>
      <c r="AI309" s="116"/>
      <c r="AJ309" s="116"/>
      <c r="AK309" s="116"/>
      <c r="AL309" s="116"/>
      <c r="AM309" s="116"/>
      <c r="AN309" s="116"/>
      <c r="AO309" s="116"/>
      <c r="AP309" s="116"/>
      <c r="AQ309" s="116"/>
      <c r="AR309" s="116"/>
      <c r="AS309" s="116"/>
      <c r="AT309" s="116"/>
      <c r="AU309" s="116"/>
      <c r="AV309" s="116"/>
      <c r="AW309" s="116"/>
      <c r="AX309" s="116"/>
      <c r="AY309" s="116"/>
      <c r="AZ309" s="116"/>
      <c r="BA309" s="116"/>
      <c r="BB309" s="116"/>
      <c r="BC309" s="116"/>
      <c r="BD309" s="116"/>
      <c r="BE309" s="116"/>
      <c r="BF309" s="116"/>
      <c r="BG309" s="116"/>
      <c r="BH309" s="116"/>
      <c r="BI309" s="116"/>
      <c r="BJ309" s="116"/>
      <c r="BK309" s="116"/>
      <c r="BL309" s="116"/>
      <c r="BM309" s="116"/>
      <c r="BN309" s="116"/>
      <c r="BO309" s="116"/>
      <c r="BP309" s="116"/>
      <c r="BQ309" s="116"/>
      <c r="BR309" s="116"/>
      <c r="BS309" s="116"/>
      <c r="BT309" s="116"/>
      <c r="BU309" s="116"/>
      <c r="BV309" s="116"/>
      <c r="BW309" s="116"/>
      <c r="BX309" s="116"/>
      <c r="BY309" s="116"/>
      <c r="BZ309" s="116"/>
      <c r="CA309" s="116"/>
      <c r="CB309" s="116"/>
      <c r="CC309" s="116"/>
      <c r="CD309" s="116"/>
      <c r="CE309" s="116"/>
      <c r="CF309" s="116"/>
      <c r="CG309" s="116"/>
      <c r="CH309" s="116"/>
      <c r="CI309" s="116"/>
      <c r="CJ309" s="116"/>
      <c r="CK309" s="116"/>
      <c r="CL309" s="116"/>
      <c r="CM309" s="116"/>
      <c r="CN309" s="116"/>
      <c r="CO309" s="116"/>
      <c r="CP309" s="116"/>
      <c r="CQ309" s="116"/>
      <c r="CR309" s="116"/>
      <c r="CS309" s="116"/>
      <c r="CT309" s="116"/>
      <c r="CU309" s="116"/>
      <c r="CV309" s="116"/>
      <c r="CW309" s="116"/>
      <c r="CX309" s="116"/>
      <c r="CY309" s="116"/>
      <c r="CZ309" s="116"/>
      <c r="DA309" s="116"/>
      <c r="DB309" s="116"/>
      <c r="DC309" s="116"/>
      <c r="DD309" s="116"/>
      <c r="DE309" s="116"/>
      <c r="DF309" s="116"/>
      <c r="DG309" s="116"/>
      <c r="DH309" s="116"/>
      <c r="DI309" s="116"/>
      <c r="DJ309" s="116"/>
      <c r="DK309" s="116"/>
      <c r="DL309" s="116"/>
      <c r="DM309" s="116"/>
      <c r="DN309" s="116"/>
      <c r="DO309" s="116"/>
      <c r="DP309" s="116"/>
      <c r="DQ309" s="116"/>
      <c r="DR309" s="116"/>
      <c r="DS309" s="116"/>
      <c r="DT309" s="116"/>
      <c r="DU309" s="116"/>
      <c r="DV309" s="116"/>
      <c r="DW309" s="116"/>
      <c r="DX309" s="116"/>
      <c r="DY309" s="116"/>
      <c r="DZ309" s="116"/>
      <c r="EA309" s="116"/>
      <c r="EB309" s="116"/>
      <c r="EC309" s="116"/>
      <c r="ED309" s="116"/>
      <c r="EE309" s="116"/>
      <c r="EF309" s="116"/>
      <c r="EG309" s="116"/>
      <c r="EH309" s="116"/>
      <c r="EI309" s="116"/>
      <c r="EJ309" s="116"/>
      <c r="EK309" s="116"/>
      <c r="EL309" s="116"/>
      <c r="EM309" s="116"/>
      <c r="EN309" s="116"/>
      <c r="EO309" s="116"/>
      <c r="EP309" s="116"/>
      <c r="EQ309" s="116"/>
      <c r="ER309" s="116"/>
    </row>
    <row r="310" spans="2:148" s="232" customFormat="1">
      <c r="B310" s="233"/>
      <c r="E310" s="233"/>
      <c r="I310" s="233"/>
      <c r="J310" s="116"/>
      <c r="K310" s="116"/>
      <c r="L310" s="116"/>
      <c r="M310" s="116"/>
      <c r="N310" s="116"/>
      <c r="O310" s="116"/>
      <c r="P310" s="116"/>
      <c r="Q310" s="116"/>
      <c r="R310" s="116"/>
      <c r="S310" s="116"/>
      <c r="T310" s="116"/>
      <c r="U310" s="116"/>
      <c r="V310" s="116"/>
      <c r="W310" s="116"/>
      <c r="X310" s="116"/>
      <c r="Y310" s="116"/>
      <c r="Z310" s="116"/>
      <c r="AA310" s="116"/>
      <c r="AB310" s="116"/>
      <c r="AC310" s="116"/>
      <c r="AD310" s="116"/>
      <c r="AE310" s="116"/>
      <c r="AF310" s="116"/>
      <c r="AG310" s="116"/>
      <c r="AH310" s="116"/>
      <c r="AI310" s="116"/>
      <c r="AJ310" s="116"/>
      <c r="AK310" s="116"/>
      <c r="AL310" s="116"/>
      <c r="AM310" s="116"/>
      <c r="AN310" s="116"/>
      <c r="AO310" s="116"/>
      <c r="AP310" s="116"/>
      <c r="AQ310" s="116"/>
      <c r="AR310" s="116"/>
      <c r="AS310" s="116"/>
      <c r="AT310" s="116"/>
      <c r="AU310" s="116"/>
      <c r="AV310" s="116"/>
      <c r="AW310" s="116"/>
      <c r="AX310" s="116"/>
      <c r="AY310" s="116"/>
      <c r="AZ310" s="116"/>
      <c r="BA310" s="116"/>
      <c r="BB310" s="116"/>
      <c r="BC310" s="116"/>
      <c r="BD310" s="116"/>
      <c r="BE310" s="116"/>
      <c r="BF310" s="116"/>
      <c r="BG310" s="116"/>
      <c r="BH310" s="116"/>
      <c r="BI310" s="116"/>
      <c r="BJ310" s="116"/>
      <c r="BK310" s="116"/>
      <c r="BL310" s="116"/>
      <c r="BM310" s="116"/>
      <c r="BN310" s="116"/>
      <c r="BO310" s="116"/>
      <c r="BP310" s="116"/>
      <c r="BQ310" s="116"/>
      <c r="BR310" s="116"/>
      <c r="BS310" s="116"/>
      <c r="BT310" s="116"/>
      <c r="BU310" s="116"/>
      <c r="BV310" s="116"/>
      <c r="BW310" s="116"/>
      <c r="BX310" s="116"/>
      <c r="BY310" s="116"/>
      <c r="BZ310" s="116"/>
      <c r="CA310" s="116"/>
      <c r="CB310" s="116"/>
      <c r="CC310" s="116"/>
      <c r="CD310" s="116"/>
      <c r="CE310" s="116"/>
      <c r="CF310" s="116"/>
      <c r="CG310" s="116"/>
      <c r="CH310" s="116"/>
      <c r="CI310" s="116"/>
      <c r="CJ310" s="116"/>
      <c r="CK310" s="116"/>
      <c r="CL310" s="116"/>
      <c r="CM310" s="116"/>
      <c r="CN310" s="116"/>
      <c r="CO310" s="116"/>
      <c r="CP310" s="116"/>
      <c r="CQ310" s="116"/>
      <c r="CR310" s="116"/>
      <c r="CS310" s="116"/>
      <c r="CT310" s="116"/>
      <c r="CU310" s="116"/>
      <c r="CV310" s="116"/>
      <c r="CW310" s="116"/>
      <c r="CX310" s="116"/>
      <c r="CY310" s="116"/>
      <c r="CZ310" s="116"/>
      <c r="DA310" s="116"/>
      <c r="DB310" s="116"/>
      <c r="DC310" s="116"/>
      <c r="DD310" s="116"/>
      <c r="DE310" s="116"/>
      <c r="DF310" s="116"/>
      <c r="DG310" s="116"/>
      <c r="DH310" s="116"/>
      <c r="DI310" s="116"/>
      <c r="DJ310" s="116"/>
      <c r="DK310" s="116"/>
      <c r="DL310" s="116"/>
      <c r="DM310" s="116"/>
      <c r="DN310" s="116"/>
      <c r="DO310" s="116"/>
      <c r="DP310" s="116"/>
      <c r="DQ310" s="116"/>
      <c r="DR310" s="116"/>
      <c r="DS310" s="116"/>
      <c r="DT310" s="116"/>
      <c r="DU310" s="116"/>
      <c r="DV310" s="116"/>
      <c r="DW310" s="116"/>
      <c r="DX310" s="116"/>
      <c r="DY310" s="116"/>
      <c r="DZ310" s="116"/>
      <c r="EA310" s="116"/>
      <c r="EB310" s="116"/>
      <c r="EC310" s="116"/>
      <c r="ED310" s="116"/>
      <c r="EE310" s="116"/>
      <c r="EF310" s="116"/>
      <c r="EG310" s="116"/>
      <c r="EH310" s="116"/>
      <c r="EI310" s="116"/>
      <c r="EJ310" s="116"/>
      <c r="EK310" s="116"/>
      <c r="EL310" s="116"/>
      <c r="EM310" s="116"/>
      <c r="EN310" s="116"/>
      <c r="EO310" s="116"/>
      <c r="EP310" s="116"/>
      <c r="EQ310" s="116"/>
      <c r="ER310" s="116"/>
    </row>
    <row r="311" spans="2:148" s="232" customFormat="1">
      <c r="B311" s="233"/>
      <c r="E311" s="233"/>
      <c r="I311" s="233"/>
      <c r="J311" s="116"/>
      <c r="K311" s="116"/>
      <c r="L311" s="116"/>
      <c r="M311" s="116"/>
      <c r="N311" s="116"/>
      <c r="O311" s="116"/>
      <c r="P311" s="116"/>
      <c r="Q311" s="116"/>
      <c r="R311" s="116"/>
      <c r="S311" s="116"/>
      <c r="T311" s="116"/>
      <c r="U311" s="116"/>
      <c r="V311" s="116"/>
      <c r="W311" s="116"/>
      <c r="X311" s="116"/>
      <c r="Y311" s="116"/>
      <c r="Z311" s="116"/>
      <c r="AA311" s="116"/>
      <c r="AB311" s="116"/>
      <c r="AC311" s="116"/>
      <c r="AD311" s="116"/>
      <c r="AE311" s="116"/>
      <c r="AF311" s="116"/>
      <c r="AG311" s="116"/>
      <c r="AH311" s="116"/>
      <c r="AI311" s="116"/>
      <c r="AJ311" s="116"/>
      <c r="AK311" s="116"/>
      <c r="AL311" s="116"/>
      <c r="AM311" s="116"/>
      <c r="AN311" s="116"/>
      <c r="AO311" s="116"/>
      <c r="AP311" s="116"/>
      <c r="AQ311" s="116"/>
      <c r="AR311" s="116"/>
      <c r="AS311" s="116"/>
      <c r="AT311" s="116"/>
      <c r="AU311" s="116"/>
      <c r="AV311" s="116"/>
      <c r="AW311" s="116"/>
      <c r="AX311" s="116"/>
      <c r="AY311" s="116"/>
      <c r="AZ311" s="116"/>
      <c r="BA311" s="116"/>
      <c r="BB311" s="116"/>
      <c r="BC311" s="116"/>
      <c r="BD311" s="116"/>
      <c r="BE311" s="116"/>
      <c r="BF311" s="116"/>
      <c r="BG311" s="116"/>
      <c r="BH311" s="116"/>
      <c r="BI311" s="116"/>
      <c r="BJ311" s="116"/>
      <c r="BK311" s="116"/>
      <c r="BL311" s="116"/>
      <c r="BM311" s="116"/>
      <c r="BN311" s="116"/>
      <c r="BO311" s="116"/>
      <c r="BP311" s="116"/>
      <c r="BQ311" s="116"/>
      <c r="BR311" s="116"/>
      <c r="BS311" s="116"/>
      <c r="BT311" s="116"/>
      <c r="BU311" s="116"/>
      <c r="BV311" s="116"/>
      <c r="BW311" s="116"/>
      <c r="BX311" s="116"/>
      <c r="BY311" s="116"/>
      <c r="BZ311" s="116"/>
      <c r="CA311" s="116"/>
      <c r="CB311" s="116"/>
      <c r="CC311" s="116"/>
      <c r="CD311" s="116"/>
      <c r="CE311" s="116"/>
      <c r="CF311" s="116"/>
      <c r="CG311" s="116"/>
      <c r="CH311" s="116"/>
      <c r="CI311" s="116"/>
      <c r="CJ311" s="116"/>
      <c r="CK311" s="116"/>
      <c r="CL311" s="116"/>
      <c r="CM311" s="116"/>
      <c r="CN311" s="116"/>
      <c r="CO311" s="116"/>
      <c r="CP311" s="116"/>
      <c r="CQ311" s="116"/>
      <c r="CR311" s="116"/>
      <c r="CS311" s="116"/>
      <c r="CT311" s="116"/>
      <c r="CU311" s="116"/>
      <c r="CV311" s="116"/>
      <c r="CW311" s="116"/>
      <c r="CX311" s="116"/>
      <c r="CY311" s="116"/>
      <c r="CZ311" s="116"/>
      <c r="DA311" s="116"/>
      <c r="DB311" s="116"/>
      <c r="DC311" s="116"/>
      <c r="DD311" s="116"/>
      <c r="DE311" s="116"/>
      <c r="DF311" s="116"/>
      <c r="DG311" s="116"/>
      <c r="DH311" s="116"/>
      <c r="DI311" s="116"/>
      <c r="DJ311" s="116"/>
      <c r="DK311" s="116"/>
      <c r="DL311" s="116"/>
      <c r="DM311" s="116"/>
      <c r="DN311" s="116"/>
      <c r="DO311" s="116"/>
      <c r="DP311" s="116"/>
      <c r="DQ311" s="116"/>
      <c r="DR311" s="116"/>
      <c r="DS311" s="116"/>
      <c r="DT311" s="116"/>
      <c r="DU311" s="116"/>
      <c r="DV311" s="116"/>
      <c r="DW311" s="116"/>
      <c r="DX311" s="116"/>
      <c r="DY311" s="116"/>
      <c r="DZ311" s="116"/>
      <c r="EA311" s="116"/>
      <c r="EB311" s="116"/>
      <c r="EC311" s="116"/>
      <c r="ED311" s="116"/>
      <c r="EE311" s="116"/>
      <c r="EF311" s="116"/>
      <c r="EG311" s="116"/>
      <c r="EH311" s="116"/>
      <c r="EI311" s="116"/>
      <c r="EJ311" s="116"/>
      <c r="EK311" s="116"/>
      <c r="EL311" s="116"/>
      <c r="EM311" s="116"/>
      <c r="EN311" s="116"/>
      <c r="EO311" s="116"/>
      <c r="EP311" s="116"/>
      <c r="EQ311" s="116"/>
      <c r="ER311" s="116"/>
    </row>
    <row r="312" spans="2:148" s="232" customFormat="1">
      <c r="B312" s="233"/>
      <c r="E312" s="233"/>
      <c r="I312" s="233"/>
      <c r="J312" s="116"/>
      <c r="K312" s="116"/>
      <c r="L312" s="116"/>
      <c r="M312" s="116"/>
      <c r="N312" s="116"/>
      <c r="O312" s="116"/>
      <c r="P312" s="116"/>
      <c r="Q312" s="116"/>
      <c r="R312" s="116"/>
      <c r="S312" s="116"/>
      <c r="T312" s="116"/>
      <c r="U312" s="116"/>
      <c r="V312" s="116"/>
      <c r="W312" s="116"/>
      <c r="X312" s="116"/>
      <c r="Y312" s="116"/>
      <c r="Z312" s="116"/>
      <c r="AA312" s="116"/>
      <c r="AB312" s="116"/>
      <c r="AC312" s="116"/>
      <c r="AD312" s="116"/>
      <c r="AE312" s="116"/>
      <c r="AF312" s="116"/>
      <c r="AG312" s="116"/>
      <c r="AH312" s="116"/>
      <c r="AI312" s="116"/>
      <c r="AJ312" s="116"/>
      <c r="AK312" s="116"/>
      <c r="AL312" s="116"/>
      <c r="AM312" s="116"/>
      <c r="AN312" s="116"/>
      <c r="AO312" s="116"/>
      <c r="AP312" s="116"/>
      <c r="AQ312" s="116"/>
      <c r="AR312" s="116"/>
      <c r="AS312" s="116"/>
      <c r="AT312" s="116"/>
      <c r="AU312" s="116"/>
      <c r="AV312" s="116"/>
      <c r="AW312" s="116"/>
      <c r="AX312" s="116"/>
      <c r="AY312" s="116"/>
      <c r="AZ312" s="116"/>
      <c r="BA312" s="116"/>
      <c r="BB312" s="116"/>
      <c r="BC312" s="116"/>
      <c r="BD312" s="116"/>
      <c r="BE312" s="116"/>
      <c r="BF312" s="116"/>
      <c r="BG312" s="116"/>
      <c r="BH312" s="116"/>
      <c r="BI312" s="116"/>
      <c r="BJ312" s="116"/>
      <c r="BK312" s="116"/>
      <c r="BL312" s="116"/>
      <c r="BM312" s="116"/>
      <c r="BN312" s="116"/>
      <c r="BO312" s="116"/>
      <c r="BP312" s="116"/>
      <c r="BQ312" s="116"/>
      <c r="BR312" s="116"/>
      <c r="BS312" s="116"/>
      <c r="BT312" s="116"/>
      <c r="BU312" s="116"/>
      <c r="BV312" s="116"/>
      <c r="BW312" s="116"/>
      <c r="BX312" s="116"/>
      <c r="BY312" s="116"/>
      <c r="BZ312" s="116"/>
      <c r="CA312" s="116"/>
      <c r="CB312" s="116"/>
      <c r="CC312" s="116"/>
      <c r="CD312" s="116"/>
      <c r="CE312" s="116"/>
      <c r="CF312" s="116"/>
      <c r="CG312" s="116"/>
      <c r="CH312" s="116"/>
      <c r="CI312" s="116"/>
      <c r="CJ312" s="116"/>
      <c r="CK312" s="116"/>
      <c r="CL312" s="116"/>
      <c r="CM312" s="116"/>
      <c r="CN312" s="116"/>
      <c r="CO312" s="116"/>
      <c r="CP312" s="116"/>
      <c r="CQ312" s="116"/>
      <c r="CR312" s="116"/>
      <c r="CS312" s="116"/>
      <c r="CT312" s="116"/>
      <c r="CU312" s="116"/>
      <c r="CV312" s="116"/>
      <c r="CW312" s="116"/>
      <c r="CX312" s="116"/>
      <c r="CY312" s="116"/>
      <c r="CZ312" s="116"/>
      <c r="DA312" s="116"/>
      <c r="DB312" s="116"/>
      <c r="DC312" s="116"/>
      <c r="DD312" s="116"/>
      <c r="DE312" s="116"/>
      <c r="DF312" s="116"/>
      <c r="DG312" s="116"/>
      <c r="DH312" s="116"/>
      <c r="DI312" s="116"/>
      <c r="DJ312" s="116"/>
      <c r="DK312" s="116"/>
      <c r="DL312" s="116"/>
      <c r="DM312" s="116"/>
      <c r="DN312" s="116"/>
      <c r="DO312" s="116"/>
      <c r="DP312" s="116"/>
      <c r="DQ312" s="116"/>
      <c r="DR312" s="116"/>
      <c r="DS312" s="116"/>
      <c r="DT312" s="116"/>
      <c r="DU312" s="116"/>
      <c r="DV312" s="116"/>
      <c r="DW312" s="116"/>
      <c r="DX312" s="116"/>
      <c r="DY312" s="116"/>
      <c r="DZ312" s="116"/>
      <c r="EA312" s="116"/>
      <c r="EB312" s="116"/>
      <c r="EC312" s="116"/>
      <c r="ED312" s="116"/>
      <c r="EE312" s="116"/>
      <c r="EF312" s="116"/>
      <c r="EG312" s="116"/>
      <c r="EH312" s="116"/>
      <c r="EI312" s="116"/>
      <c r="EJ312" s="116"/>
      <c r="EK312" s="116"/>
      <c r="EL312" s="116"/>
      <c r="EM312" s="116"/>
      <c r="EN312" s="116"/>
      <c r="EO312" s="116"/>
      <c r="EP312" s="116"/>
      <c r="EQ312" s="116"/>
      <c r="ER312" s="116"/>
    </row>
    <row r="313" spans="2:148" s="232" customFormat="1">
      <c r="B313" s="233"/>
      <c r="E313" s="233"/>
      <c r="I313" s="233"/>
      <c r="J313" s="116"/>
      <c r="K313" s="116"/>
      <c r="L313" s="116"/>
      <c r="M313" s="116"/>
      <c r="N313" s="116"/>
      <c r="O313" s="116"/>
      <c r="P313" s="116"/>
      <c r="Q313" s="116"/>
      <c r="R313" s="116"/>
      <c r="S313" s="116"/>
      <c r="T313" s="116"/>
      <c r="U313" s="116"/>
      <c r="V313" s="116"/>
      <c r="W313" s="116"/>
      <c r="X313" s="116"/>
      <c r="Y313" s="116"/>
      <c r="Z313" s="116"/>
      <c r="AA313" s="116"/>
      <c r="AB313" s="116"/>
      <c r="AC313" s="116"/>
      <c r="AD313" s="116"/>
      <c r="AE313" s="116"/>
      <c r="AF313" s="116"/>
      <c r="AG313" s="116"/>
      <c r="AH313" s="116"/>
      <c r="AI313" s="116"/>
      <c r="AJ313" s="116"/>
      <c r="AK313" s="116"/>
      <c r="AL313" s="116"/>
      <c r="AM313" s="116"/>
      <c r="AN313" s="116"/>
      <c r="AO313" s="116"/>
      <c r="AP313" s="116"/>
      <c r="AQ313" s="116"/>
      <c r="AR313" s="116"/>
      <c r="AS313" s="116"/>
      <c r="AT313" s="116"/>
      <c r="AU313" s="116"/>
      <c r="AV313" s="116"/>
      <c r="AW313" s="116"/>
      <c r="AX313" s="116"/>
      <c r="AY313" s="116"/>
      <c r="AZ313" s="116"/>
      <c r="BA313" s="116"/>
      <c r="BB313" s="116"/>
      <c r="BC313" s="116"/>
      <c r="BD313" s="116"/>
      <c r="BE313" s="116"/>
      <c r="BF313" s="116"/>
      <c r="BG313" s="116"/>
      <c r="BH313" s="116"/>
      <c r="BI313" s="116"/>
      <c r="BJ313" s="116"/>
      <c r="BK313" s="116"/>
      <c r="BL313" s="116"/>
      <c r="BM313" s="116"/>
      <c r="BN313" s="116"/>
      <c r="BO313" s="116"/>
      <c r="BP313" s="116"/>
      <c r="BQ313" s="116"/>
      <c r="BR313" s="116"/>
      <c r="BS313" s="116"/>
      <c r="BT313" s="116"/>
      <c r="BU313" s="116"/>
      <c r="BV313" s="116"/>
      <c r="BW313" s="116"/>
      <c r="BX313" s="116"/>
      <c r="BY313" s="116"/>
      <c r="BZ313" s="116"/>
      <c r="CA313" s="116"/>
      <c r="CB313" s="116"/>
      <c r="CC313" s="116"/>
      <c r="CD313" s="116"/>
      <c r="CE313" s="116"/>
      <c r="CF313" s="116"/>
      <c r="CG313" s="116"/>
      <c r="CH313" s="116"/>
      <c r="CI313" s="116"/>
      <c r="CJ313" s="116"/>
      <c r="CK313" s="116"/>
      <c r="CL313" s="116"/>
      <c r="CM313" s="116"/>
      <c r="CN313" s="116"/>
      <c r="CO313" s="116"/>
      <c r="CP313" s="116"/>
      <c r="CQ313" s="116"/>
      <c r="CR313" s="116"/>
      <c r="CS313" s="116"/>
      <c r="CT313" s="116"/>
      <c r="CU313" s="116"/>
      <c r="CV313" s="116"/>
      <c r="CW313" s="116"/>
      <c r="CX313" s="116"/>
      <c r="CY313" s="116"/>
      <c r="CZ313" s="116"/>
      <c r="DA313" s="116"/>
      <c r="DB313" s="116"/>
      <c r="DC313" s="116"/>
      <c r="DD313" s="116"/>
      <c r="DE313" s="116"/>
      <c r="DF313" s="116"/>
      <c r="DG313" s="116"/>
      <c r="DH313" s="116"/>
      <c r="DI313" s="116"/>
      <c r="DJ313" s="116"/>
      <c r="DK313" s="116"/>
      <c r="DL313" s="116"/>
      <c r="DM313" s="116"/>
      <c r="DN313" s="116"/>
      <c r="DO313" s="116"/>
      <c r="DP313" s="116"/>
      <c r="DQ313" s="116"/>
      <c r="DR313" s="116"/>
      <c r="DS313" s="116"/>
      <c r="DT313" s="116"/>
      <c r="DU313" s="116"/>
      <c r="DV313" s="116"/>
      <c r="DW313" s="116"/>
      <c r="DX313" s="116"/>
      <c r="DY313" s="116"/>
      <c r="DZ313" s="116"/>
      <c r="EA313" s="116"/>
      <c r="EB313" s="116"/>
      <c r="EC313" s="116"/>
      <c r="ED313" s="116"/>
      <c r="EE313" s="116"/>
      <c r="EF313" s="116"/>
      <c r="EG313" s="116"/>
      <c r="EH313" s="116"/>
      <c r="EI313" s="116"/>
      <c r="EJ313" s="116"/>
      <c r="EK313" s="116"/>
      <c r="EL313" s="116"/>
      <c r="EM313" s="116"/>
      <c r="EN313" s="116"/>
      <c r="EO313" s="116"/>
      <c r="EP313" s="116"/>
      <c r="EQ313" s="116"/>
      <c r="ER313" s="116"/>
    </row>
    <row r="314" spans="2:148" s="232" customFormat="1">
      <c r="B314" s="233"/>
      <c r="E314" s="233"/>
      <c r="I314" s="233"/>
      <c r="J314" s="116"/>
      <c r="K314" s="116"/>
      <c r="L314" s="116"/>
      <c r="M314" s="116"/>
      <c r="N314" s="116"/>
      <c r="O314" s="116"/>
      <c r="P314" s="116"/>
      <c r="Q314" s="116"/>
      <c r="R314" s="116"/>
      <c r="S314" s="116"/>
      <c r="T314" s="116"/>
      <c r="U314" s="116"/>
      <c r="V314" s="116"/>
      <c r="W314" s="116"/>
      <c r="X314" s="116"/>
      <c r="Y314" s="116"/>
      <c r="Z314" s="116"/>
      <c r="AA314" s="116"/>
      <c r="AB314" s="116"/>
      <c r="AC314" s="116"/>
      <c r="AD314" s="116"/>
      <c r="AE314" s="116"/>
      <c r="AF314" s="116"/>
      <c r="AG314" s="116"/>
      <c r="AH314" s="116"/>
      <c r="AI314" s="116"/>
      <c r="AJ314" s="116"/>
      <c r="AK314" s="116"/>
      <c r="AL314" s="116"/>
      <c r="AM314" s="116"/>
      <c r="AN314" s="116"/>
      <c r="AO314" s="116"/>
      <c r="AP314" s="116"/>
      <c r="AQ314" s="116"/>
      <c r="AR314" s="116"/>
      <c r="AS314" s="116"/>
      <c r="AT314" s="116"/>
      <c r="AU314" s="116"/>
      <c r="AV314" s="116"/>
      <c r="AW314" s="116"/>
      <c r="AX314" s="116"/>
      <c r="AY314" s="116"/>
      <c r="AZ314" s="116"/>
      <c r="BA314" s="116"/>
      <c r="BB314" s="116"/>
      <c r="BC314" s="116"/>
      <c r="BD314" s="116"/>
      <c r="BE314" s="116"/>
      <c r="BF314" s="116"/>
      <c r="BG314" s="116"/>
      <c r="BH314" s="116"/>
      <c r="BI314" s="116"/>
      <c r="BJ314" s="116"/>
      <c r="BK314" s="116"/>
      <c r="BL314" s="116"/>
      <c r="BM314" s="116"/>
      <c r="BN314" s="116"/>
      <c r="BO314" s="116"/>
      <c r="BP314" s="116"/>
      <c r="BQ314" s="116"/>
      <c r="BR314" s="116"/>
      <c r="BS314" s="116"/>
      <c r="BT314" s="116"/>
      <c r="BU314" s="116"/>
      <c r="BV314" s="116"/>
      <c r="BW314" s="116"/>
      <c r="BX314" s="116"/>
      <c r="BY314" s="116"/>
      <c r="BZ314" s="116"/>
      <c r="CA314" s="116"/>
      <c r="CB314" s="116"/>
      <c r="CC314" s="116"/>
      <c r="CD314" s="116"/>
      <c r="CE314" s="116"/>
      <c r="CF314" s="116"/>
      <c r="CG314" s="116"/>
      <c r="CH314" s="116"/>
      <c r="CI314" s="116"/>
      <c r="CJ314" s="116"/>
      <c r="CK314" s="116"/>
      <c r="CL314" s="116"/>
      <c r="CM314" s="116"/>
      <c r="CN314" s="116"/>
      <c r="CO314" s="116"/>
      <c r="CP314" s="116"/>
      <c r="CQ314" s="116"/>
      <c r="CR314" s="116"/>
      <c r="CS314" s="116"/>
      <c r="CT314" s="116"/>
      <c r="CU314" s="116"/>
      <c r="CV314" s="116"/>
      <c r="CW314" s="116"/>
      <c r="CX314" s="116"/>
      <c r="CY314" s="116"/>
      <c r="CZ314" s="116"/>
      <c r="DA314" s="116"/>
      <c r="DB314" s="116"/>
      <c r="DC314" s="116"/>
      <c r="DD314" s="116"/>
      <c r="DE314" s="116"/>
      <c r="DF314" s="116"/>
      <c r="DG314" s="116"/>
      <c r="DH314" s="116"/>
      <c r="DI314" s="116"/>
      <c r="DJ314" s="116"/>
      <c r="DK314" s="116"/>
      <c r="DL314" s="116"/>
      <c r="DM314" s="116"/>
      <c r="DN314" s="116"/>
      <c r="DO314" s="116"/>
      <c r="DP314" s="116"/>
      <c r="DQ314" s="116"/>
      <c r="DR314" s="116"/>
      <c r="DS314" s="116"/>
      <c r="DT314" s="116"/>
      <c r="DU314" s="116"/>
      <c r="DV314" s="116"/>
      <c r="DW314" s="116"/>
      <c r="DX314" s="116"/>
      <c r="DY314" s="116"/>
      <c r="DZ314" s="116"/>
      <c r="EA314" s="116"/>
      <c r="EB314" s="116"/>
      <c r="EC314" s="116"/>
      <c r="ED314" s="116"/>
      <c r="EE314" s="116"/>
      <c r="EF314" s="116"/>
      <c r="EG314" s="116"/>
      <c r="EH314" s="116"/>
      <c r="EI314" s="116"/>
      <c r="EJ314" s="116"/>
      <c r="EK314" s="116"/>
      <c r="EL314" s="116"/>
      <c r="EM314" s="116"/>
      <c r="EN314" s="116"/>
      <c r="EO314" s="116"/>
      <c r="EP314" s="116"/>
      <c r="EQ314" s="116"/>
      <c r="ER314" s="116"/>
    </row>
    <row r="315" spans="2:148" s="232" customFormat="1">
      <c r="B315" s="233"/>
      <c r="E315" s="233"/>
      <c r="I315" s="233"/>
      <c r="J315" s="116"/>
      <c r="K315" s="116"/>
      <c r="L315" s="116"/>
      <c r="M315" s="116"/>
      <c r="N315" s="116"/>
      <c r="O315" s="116"/>
      <c r="P315" s="116"/>
      <c r="Q315" s="116"/>
      <c r="R315" s="116"/>
      <c r="S315" s="116"/>
      <c r="T315" s="116"/>
      <c r="U315" s="116"/>
      <c r="V315" s="116"/>
      <c r="W315" s="116"/>
      <c r="X315" s="116"/>
      <c r="Y315" s="116"/>
      <c r="Z315" s="116"/>
      <c r="AA315" s="116"/>
      <c r="AB315" s="116"/>
      <c r="AC315" s="116"/>
      <c r="AD315" s="116"/>
      <c r="AE315" s="116"/>
      <c r="AF315" s="116"/>
      <c r="AG315" s="116"/>
      <c r="AH315" s="116"/>
      <c r="AI315" s="116"/>
      <c r="AJ315" s="116"/>
      <c r="AK315" s="116"/>
      <c r="AL315" s="116"/>
      <c r="AM315" s="116"/>
      <c r="AN315" s="116"/>
      <c r="AO315" s="116"/>
      <c r="AP315" s="116"/>
      <c r="AQ315" s="116"/>
      <c r="AR315" s="116"/>
      <c r="AS315" s="116"/>
      <c r="AT315" s="116"/>
      <c r="AU315" s="116"/>
      <c r="AV315" s="116"/>
      <c r="AW315" s="116"/>
      <c r="AX315" s="116"/>
      <c r="AY315" s="116"/>
      <c r="AZ315" s="116"/>
      <c r="BA315" s="116"/>
      <c r="BB315" s="116"/>
      <c r="BC315" s="116"/>
      <c r="BD315" s="116"/>
      <c r="BE315" s="116"/>
      <c r="BF315" s="116"/>
      <c r="BG315" s="116"/>
      <c r="BH315" s="116"/>
      <c r="BI315" s="116"/>
      <c r="BJ315" s="116"/>
      <c r="BK315" s="116"/>
      <c r="BL315" s="116"/>
      <c r="BM315" s="116"/>
      <c r="BN315" s="116"/>
      <c r="BO315" s="116"/>
      <c r="BP315" s="116"/>
      <c r="BQ315" s="116"/>
      <c r="BR315" s="116"/>
      <c r="BS315" s="116"/>
      <c r="BT315" s="116"/>
      <c r="BU315" s="116"/>
      <c r="BV315" s="116"/>
      <c r="BW315" s="116"/>
      <c r="BX315" s="116"/>
      <c r="BY315" s="116"/>
      <c r="BZ315" s="116"/>
      <c r="CA315" s="116"/>
      <c r="CB315" s="116"/>
      <c r="CC315" s="116"/>
      <c r="CD315" s="116"/>
      <c r="CE315" s="116"/>
      <c r="CF315" s="116"/>
      <c r="CG315" s="116"/>
      <c r="CH315" s="116"/>
      <c r="CI315" s="116"/>
      <c r="CJ315" s="116"/>
      <c r="CK315" s="116"/>
      <c r="CL315" s="116"/>
      <c r="CM315" s="116"/>
      <c r="CN315" s="116"/>
      <c r="CO315" s="116"/>
      <c r="CP315" s="116"/>
      <c r="CQ315" s="116"/>
      <c r="CR315" s="116"/>
      <c r="CS315" s="116"/>
      <c r="CT315" s="116"/>
      <c r="CU315" s="116"/>
      <c r="CV315" s="116"/>
      <c r="CW315" s="116"/>
      <c r="CX315" s="116"/>
      <c r="CY315" s="116"/>
      <c r="CZ315" s="116"/>
      <c r="DA315" s="116"/>
      <c r="DB315" s="116"/>
      <c r="DC315" s="116"/>
      <c r="DD315" s="116"/>
      <c r="DE315" s="116"/>
      <c r="DF315" s="116"/>
      <c r="DG315" s="116"/>
      <c r="DH315" s="116"/>
      <c r="DI315" s="116"/>
      <c r="DJ315" s="116"/>
      <c r="DK315" s="116"/>
      <c r="DL315" s="116"/>
      <c r="DM315" s="116"/>
      <c r="DN315" s="116"/>
      <c r="DO315" s="116"/>
      <c r="DP315" s="116"/>
      <c r="DQ315" s="116"/>
      <c r="DR315" s="116"/>
      <c r="DS315" s="116"/>
      <c r="DT315" s="116"/>
      <c r="DU315" s="116"/>
      <c r="DV315" s="116"/>
      <c r="DW315" s="116"/>
      <c r="DX315" s="116"/>
      <c r="DY315" s="116"/>
      <c r="DZ315" s="116"/>
      <c r="EA315" s="116"/>
      <c r="EB315" s="116"/>
      <c r="EC315" s="116"/>
      <c r="ED315" s="116"/>
      <c r="EE315" s="116"/>
      <c r="EF315" s="116"/>
      <c r="EG315" s="116"/>
      <c r="EH315" s="116"/>
      <c r="EI315" s="116"/>
      <c r="EJ315" s="116"/>
      <c r="EK315" s="116"/>
      <c r="EL315" s="116"/>
      <c r="EM315" s="116"/>
      <c r="EN315" s="116"/>
      <c r="EO315" s="116"/>
      <c r="EP315" s="116"/>
      <c r="EQ315" s="116"/>
      <c r="ER315" s="116"/>
    </row>
    <row r="316" spans="2:148" s="232" customFormat="1">
      <c r="B316" s="233"/>
      <c r="E316" s="233"/>
      <c r="I316" s="233"/>
      <c r="J316" s="116"/>
      <c r="K316" s="116"/>
      <c r="L316" s="116"/>
      <c r="M316" s="116"/>
      <c r="N316" s="116"/>
      <c r="O316" s="116"/>
      <c r="P316" s="116"/>
      <c r="Q316" s="116"/>
      <c r="R316" s="116"/>
      <c r="S316" s="116"/>
      <c r="T316" s="116"/>
      <c r="U316" s="116"/>
      <c r="V316" s="116"/>
      <c r="W316" s="116"/>
      <c r="X316" s="116"/>
      <c r="Y316" s="116"/>
      <c r="Z316" s="116"/>
      <c r="AA316" s="116"/>
      <c r="AB316" s="116"/>
      <c r="AC316" s="116"/>
      <c r="AD316" s="116"/>
      <c r="AE316" s="116"/>
      <c r="AF316" s="116"/>
      <c r="AG316" s="116"/>
      <c r="AH316" s="116"/>
      <c r="AI316" s="116"/>
      <c r="AJ316" s="116"/>
      <c r="AK316" s="116"/>
      <c r="AL316" s="116"/>
      <c r="AM316" s="116"/>
      <c r="AN316" s="116"/>
      <c r="AO316" s="116"/>
      <c r="AP316" s="116"/>
      <c r="AQ316" s="116"/>
      <c r="AR316" s="116"/>
      <c r="AS316" s="116"/>
      <c r="AT316" s="116"/>
      <c r="AU316" s="116"/>
      <c r="AV316" s="116"/>
      <c r="AW316" s="116"/>
      <c r="AX316" s="116"/>
      <c r="AY316" s="116"/>
      <c r="AZ316" s="116"/>
      <c r="BA316" s="116"/>
      <c r="BB316" s="116"/>
      <c r="BC316" s="116"/>
      <c r="BD316" s="116"/>
      <c r="BE316" s="116"/>
      <c r="BF316" s="116"/>
      <c r="BG316" s="116"/>
      <c r="BH316" s="116"/>
      <c r="BI316" s="116"/>
      <c r="BJ316" s="116"/>
      <c r="BK316" s="116"/>
      <c r="BL316" s="116"/>
      <c r="BM316" s="116"/>
      <c r="BN316" s="116"/>
      <c r="BO316" s="116"/>
      <c r="BP316" s="116"/>
      <c r="BQ316" s="116"/>
      <c r="BR316" s="116"/>
      <c r="BS316" s="116"/>
      <c r="BT316" s="116"/>
      <c r="BU316" s="116"/>
      <c r="BV316" s="116"/>
      <c r="BW316" s="116"/>
      <c r="BX316" s="116"/>
      <c r="BY316" s="116"/>
      <c r="BZ316" s="116"/>
      <c r="CA316" s="116"/>
      <c r="CB316" s="116"/>
      <c r="CC316" s="116"/>
      <c r="CD316" s="116"/>
      <c r="CE316" s="116"/>
      <c r="CF316" s="116"/>
      <c r="CG316" s="116"/>
      <c r="CH316" s="116"/>
      <c r="CI316" s="116"/>
      <c r="CJ316" s="116"/>
      <c r="CK316" s="116"/>
      <c r="CL316" s="116"/>
      <c r="CM316" s="116"/>
      <c r="CN316" s="116"/>
      <c r="CO316" s="116"/>
      <c r="CP316" s="116"/>
      <c r="CQ316" s="116"/>
      <c r="CR316" s="116"/>
      <c r="CS316" s="116"/>
      <c r="CT316" s="116"/>
      <c r="CU316" s="116"/>
      <c r="CV316" s="116"/>
      <c r="CW316" s="116"/>
      <c r="CX316" s="116"/>
      <c r="CY316" s="116"/>
      <c r="CZ316" s="116"/>
      <c r="DA316" s="116"/>
      <c r="DB316" s="116"/>
      <c r="DC316" s="116"/>
      <c r="DD316" s="116"/>
      <c r="DE316" s="116"/>
      <c r="DF316" s="116"/>
      <c r="DG316" s="116"/>
      <c r="DH316" s="116"/>
      <c r="DI316" s="116"/>
      <c r="DJ316" s="116"/>
      <c r="DK316" s="116"/>
      <c r="DL316" s="116"/>
      <c r="DM316" s="116"/>
      <c r="DN316" s="116"/>
      <c r="DO316" s="116"/>
      <c r="DP316" s="116"/>
      <c r="DQ316" s="116"/>
      <c r="DR316" s="116"/>
      <c r="DS316" s="116"/>
      <c r="DT316" s="116"/>
      <c r="DU316" s="116"/>
      <c r="DV316" s="116"/>
      <c r="DW316" s="116"/>
      <c r="DX316" s="116"/>
      <c r="DY316" s="116"/>
      <c r="DZ316" s="116"/>
      <c r="EA316" s="116"/>
      <c r="EB316" s="116"/>
      <c r="EC316" s="116"/>
      <c r="ED316" s="116"/>
      <c r="EE316" s="116"/>
      <c r="EF316" s="116"/>
      <c r="EG316" s="116"/>
      <c r="EH316" s="116"/>
      <c r="EI316" s="116"/>
      <c r="EJ316" s="116"/>
      <c r="EK316" s="116"/>
      <c r="EL316" s="116"/>
      <c r="EM316" s="116"/>
      <c r="EN316" s="116"/>
      <c r="EO316" s="116"/>
      <c r="EP316" s="116"/>
      <c r="EQ316" s="116"/>
      <c r="ER316" s="116"/>
    </row>
    <row r="317" spans="2:148" s="232" customFormat="1">
      <c r="B317" s="233"/>
      <c r="E317" s="233"/>
      <c r="I317" s="233"/>
      <c r="J317" s="116"/>
      <c r="K317" s="116"/>
      <c r="L317" s="116"/>
      <c r="M317" s="116"/>
      <c r="N317" s="116"/>
      <c r="O317" s="116"/>
      <c r="P317" s="116"/>
      <c r="Q317" s="116"/>
      <c r="R317" s="116"/>
      <c r="S317" s="116"/>
      <c r="T317" s="116"/>
      <c r="U317" s="116"/>
      <c r="V317" s="116"/>
      <c r="W317" s="116"/>
      <c r="X317" s="116"/>
      <c r="Y317" s="116"/>
      <c r="Z317" s="116"/>
      <c r="AA317" s="116"/>
      <c r="AB317" s="116"/>
      <c r="AC317" s="116"/>
      <c r="AD317" s="116"/>
      <c r="AE317" s="116"/>
      <c r="AF317" s="116"/>
      <c r="AG317" s="116"/>
      <c r="AH317" s="116"/>
      <c r="AI317" s="116"/>
      <c r="AJ317" s="116"/>
      <c r="AK317" s="116"/>
      <c r="AL317" s="116"/>
      <c r="AM317" s="116"/>
      <c r="AN317" s="116"/>
      <c r="AO317" s="116"/>
      <c r="AP317" s="116"/>
      <c r="AQ317" s="116"/>
      <c r="AR317" s="116"/>
      <c r="AS317" s="116"/>
      <c r="AT317" s="116"/>
      <c r="AU317" s="116"/>
      <c r="AV317" s="116"/>
      <c r="AW317" s="116"/>
      <c r="AX317" s="116"/>
      <c r="AY317" s="116"/>
      <c r="AZ317" s="116"/>
      <c r="BA317" s="116"/>
      <c r="BB317" s="116"/>
      <c r="BC317" s="116"/>
      <c r="BD317" s="116"/>
      <c r="BE317" s="116"/>
      <c r="BF317" s="116"/>
      <c r="BG317" s="116"/>
      <c r="BH317" s="116"/>
      <c r="BI317" s="116"/>
      <c r="BJ317" s="116"/>
      <c r="BK317" s="116"/>
      <c r="BL317" s="116"/>
      <c r="BM317" s="116"/>
      <c r="BN317" s="116"/>
      <c r="BO317" s="116"/>
      <c r="BP317" s="116"/>
      <c r="BQ317" s="116"/>
      <c r="BR317" s="116"/>
      <c r="BS317" s="116"/>
      <c r="BT317" s="116"/>
      <c r="BU317" s="116"/>
      <c r="BV317" s="116"/>
      <c r="BW317" s="116"/>
      <c r="BX317" s="116"/>
      <c r="BY317" s="116"/>
      <c r="BZ317" s="116"/>
      <c r="CA317" s="116"/>
      <c r="CB317" s="116"/>
      <c r="CC317" s="116"/>
      <c r="CD317" s="116"/>
      <c r="CE317" s="116"/>
      <c r="CF317" s="116"/>
      <c r="CG317" s="116"/>
      <c r="CH317" s="116"/>
      <c r="CI317" s="116"/>
      <c r="CJ317" s="116"/>
      <c r="CK317" s="116"/>
      <c r="CL317" s="116"/>
      <c r="CM317" s="116"/>
      <c r="CN317" s="116"/>
      <c r="CO317" s="116"/>
      <c r="CP317" s="116"/>
      <c r="CQ317" s="116"/>
      <c r="CR317" s="116"/>
      <c r="CS317" s="116"/>
      <c r="CT317" s="116"/>
      <c r="CU317" s="116"/>
      <c r="CV317" s="116"/>
      <c r="CW317" s="116"/>
      <c r="CX317" s="116"/>
      <c r="CY317" s="116"/>
      <c r="CZ317" s="116"/>
      <c r="DA317" s="116"/>
      <c r="DB317" s="116"/>
      <c r="DC317" s="116"/>
      <c r="DD317" s="116"/>
      <c r="DE317" s="116"/>
      <c r="DF317" s="116"/>
      <c r="DG317" s="116"/>
      <c r="DH317" s="116"/>
      <c r="DI317" s="116"/>
      <c r="DJ317" s="116"/>
      <c r="DK317" s="116"/>
      <c r="DL317" s="116"/>
      <c r="DM317" s="116"/>
      <c r="DN317" s="116"/>
      <c r="DO317" s="116"/>
      <c r="DP317" s="116"/>
      <c r="DQ317" s="116"/>
      <c r="DR317" s="116"/>
      <c r="DS317" s="116"/>
      <c r="DT317" s="116"/>
      <c r="DU317" s="116"/>
      <c r="DV317" s="116"/>
      <c r="DW317" s="116"/>
      <c r="DX317" s="116"/>
      <c r="DY317" s="116"/>
      <c r="DZ317" s="116"/>
      <c r="EA317" s="116"/>
      <c r="EB317" s="116"/>
      <c r="EC317" s="116"/>
      <c r="ED317" s="116"/>
      <c r="EE317" s="116"/>
      <c r="EF317" s="116"/>
      <c r="EG317" s="116"/>
      <c r="EH317" s="116"/>
      <c r="EI317" s="116"/>
      <c r="EJ317" s="116"/>
      <c r="EK317" s="116"/>
      <c r="EL317" s="116"/>
      <c r="EM317" s="116"/>
      <c r="EN317" s="116"/>
      <c r="EO317" s="116"/>
      <c r="EP317" s="116"/>
      <c r="EQ317" s="116"/>
      <c r="ER317" s="116"/>
    </row>
    <row r="318" spans="2:148" s="232" customFormat="1">
      <c r="B318" s="233"/>
      <c r="E318" s="233"/>
      <c r="I318" s="233"/>
      <c r="J318" s="116"/>
      <c r="K318" s="116"/>
      <c r="L318" s="116"/>
      <c r="M318" s="116"/>
      <c r="N318" s="116"/>
      <c r="O318" s="116"/>
      <c r="P318" s="116"/>
      <c r="Q318" s="116"/>
      <c r="R318" s="116"/>
      <c r="S318" s="116"/>
      <c r="T318" s="116"/>
      <c r="U318" s="116"/>
      <c r="V318" s="116"/>
      <c r="W318" s="116"/>
      <c r="X318" s="116"/>
      <c r="Y318" s="116"/>
      <c r="Z318" s="116"/>
      <c r="AA318" s="116"/>
      <c r="AB318" s="116"/>
      <c r="AC318" s="116"/>
      <c r="AD318" s="116"/>
      <c r="AE318" s="116"/>
      <c r="AF318" s="116"/>
      <c r="AG318" s="116"/>
      <c r="AH318" s="116"/>
      <c r="AI318" s="116"/>
      <c r="AJ318" s="116"/>
      <c r="AK318" s="116"/>
      <c r="AL318" s="116"/>
      <c r="AM318" s="116"/>
      <c r="AN318" s="116"/>
      <c r="AO318" s="116"/>
      <c r="AP318" s="116"/>
      <c r="AQ318" s="116"/>
      <c r="AR318" s="116"/>
      <c r="AS318" s="116"/>
      <c r="AT318" s="116"/>
      <c r="AU318" s="116"/>
      <c r="AV318" s="116"/>
      <c r="AW318" s="116"/>
      <c r="AX318" s="116"/>
      <c r="AY318" s="116"/>
      <c r="AZ318" s="116"/>
      <c r="BA318" s="116"/>
      <c r="BB318" s="116"/>
      <c r="BC318" s="116"/>
      <c r="BD318" s="116"/>
      <c r="BE318" s="116"/>
      <c r="BF318" s="116"/>
      <c r="BG318" s="116"/>
      <c r="BH318" s="116"/>
      <c r="BI318" s="116"/>
      <c r="BJ318" s="116"/>
      <c r="BK318" s="116"/>
      <c r="BL318" s="116"/>
      <c r="BM318" s="116"/>
      <c r="BN318" s="116"/>
      <c r="BO318" s="116"/>
      <c r="BP318" s="116"/>
      <c r="BQ318" s="116"/>
      <c r="BR318" s="116"/>
      <c r="BS318" s="116"/>
      <c r="BT318" s="116"/>
      <c r="BU318" s="116"/>
      <c r="BV318" s="116"/>
      <c r="BW318" s="116"/>
      <c r="BX318" s="116"/>
      <c r="BY318" s="116"/>
      <c r="BZ318" s="116"/>
      <c r="CA318" s="116"/>
      <c r="CB318" s="116"/>
      <c r="CC318" s="116"/>
      <c r="CD318" s="116"/>
      <c r="CE318" s="116"/>
      <c r="CF318" s="116"/>
      <c r="CG318" s="116"/>
      <c r="CH318" s="116"/>
      <c r="CI318" s="116"/>
      <c r="CJ318" s="116"/>
      <c r="CK318" s="116"/>
      <c r="CL318" s="116"/>
      <c r="CM318" s="116"/>
      <c r="CN318" s="116"/>
      <c r="CO318" s="116"/>
      <c r="CP318" s="116"/>
      <c r="CQ318" s="116"/>
      <c r="CR318" s="116"/>
      <c r="CS318" s="116"/>
      <c r="CT318" s="116"/>
      <c r="CU318" s="116"/>
      <c r="CV318" s="116"/>
      <c r="CW318" s="116"/>
      <c r="CX318" s="116"/>
      <c r="CY318" s="116"/>
      <c r="CZ318" s="116"/>
      <c r="DA318" s="116"/>
      <c r="DB318" s="116"/>
      <c r="DC318" s="116"/>
      <c r="DD318" s="116"/>
      <c r="DE318" s="116"/>
      <c r="DF318" s="116"/>
      <c r="DG318" s="116"/>
      <c r="DH318" s="116"/>
      <c r="DI318" s="116"/>
      <c r="DJ318" s="116"/>
      <c r="DK318" s="116"/>
      <c r="DL318" s="116"/>
      <c r="DM318" s="116"/>
      <c r="DN318" s="116"/>
      <c r="DO318" s="116"/>
      <c r="DP318" s="116"/>
      <c r="DQ318" s="116"/>
      <c r="DR318" s="116"/>
      <c r="DS318" s="116"/>
      <c r="DT318" s="116"/>
      <c r="DU318" s="116"/>
      <c r="DV318" s="116"/>
      <c r="DW318" s="116"/>
      <c r="DX318" s="116"/>
      <c r="DY318" s="116"/>
      <c r="DZ318" s="116"/>
      <c r="EA318" s="116"/>
      <c r="EB318" s="116"/>
      <c r="EC318" s="116"/>
      <c r="ED318" s="116"/>
      <c r="EE318" s="116"/>
      <c r="EF318" s="116"/>
      <c r="EG318" s="116"/>
      <c r="EH318" s="116"/>
      <c r="EI318" s="116"/>
      <c r="EJ318" s="116"/>
      <c r="EK318" s="116"/>
      <c r="EL318" s="116"/>
      <c r="EM318" s="116"/>
      <c r="EN318" s="116"/>
      <c r="EO318" s="116"/>
      <c r="EP318" s="116"/>
      <c r="EQ318" s="116"/>
      <c r="ER318" s="116"/>
    </row>
    <row r="319" spans="2:148" s="232" customFormat="1">
      <c r="B319" s="233"/>
      <c r="E319" s="233"/>
      <c r="I319" s="233"/>
      <c r="J319" s="116"/>
      <c r="K319" s="116"/>
      <c r="L319" s="116"/>
      <c r="M319" s="116"/>
      <c r="N319" s="116"/>
      <c r="O319" s="116"/>
      <c r="P319" s="116"/>
      <c r="Q319" s="116"/>
      <c r="R319" s="116"/>
      <c r="S319" s="116"/>
      <c r="T319" s="116"/>
      <c r="U319" s="116"/>
      <c r="V319" s="116"/>
      <c r="W319" s="116"/>
      <c r="X319" s="116"/>
      <c r="Y319" s="116"/>
      <c r="Z319" s="116"/>
      <c r="AA319" s="116"/>
      <c r="AB319" s="116"/>
      <c r="AC319" s="116"/>
      <c r="AD319" s="116"/>
      <c r="AE319" s="116"/>
      <c r="AF319" s="116"/>
      <c r="AG319" s="116"/>
      <c r="AH319" s="116"/>
      <c r="AI319" s="116"/>
      <c r="AJ319" s="116"/>
      <c r="AK319" s="116"/>
      <c r="AL319" s="116"/>
      <c r="AM319" s="116"/>
      <c r="AN319" s="116"/>
      <c r="AO319" s="116"/>
      <c r="AP319" s="116"/>
      <c r="AQ319" s="116"/>
      <c r="AR319" s="116"/>
      <c r="AS319" s="116"/>
      <c r="AT319" s="116"/>
      <c r="AU319" s="116"/>
      <c r="AV319" s="116"/>
      <c r="AW319" s="116"/>
      <c r="AX319" s="116"/>
      <c r="AY319" s="116"/>
      <c r="AZ319" s="116"/>
      <c r="BA319" s="116"/>
      <c r="BB319" s="116"/>
      <c r="BC319" s="116"/>
      <c r="BD319" s="116"/>
      <c r="BE319" s="116"/>
      <c r="BF319" s="116"/>
      <c r="BG319" s="116"/>
      <c r="BH319" s="116"/>
      <c r="BI319" s="116"/>
      <c r="BJ319" s="116"/>
      <c r="BK319" s="116"/>
      <c r="BL319" s="116"/>
      <c r="BM319" s="116"/>
      <c r="BN319" s="116"/>
      <c r="BO319" s="116"/>
      <c r="BP319" s="116"/>
      <c r="BQ319" s="116"/>
      <c r="BR319" s="116"/>
      <c r="BS319" s="116"/>
      <c r="BT319" s="116"/>
      <c r="BU319" s="116"/>
      <c r="BV319" s="116"/>
      <c r="BW319" s="116"/>
      <c r="BX319" s="116"/>
      <c r="BY319" s="116"/>
      <c r="BZ319" s="116"/>
      <c r="CA319" s="116"/>
      <c r="CB319" s="116"/>
      <c r="CC319" s="116"/>
      <c r="CD319" s="116"/>
      <c r="CE319" s="116"/>
      <c r="CF319" s="116"/>
      <c r="CG319" s="116"/>
      <c r="CH319" s="116"/>
      <c r="CI319" s="116"/>
      <c r="CJ319" s="116"/>
      <c r="CK319" s="116"/>
      <c r="CL319" s="116"/>
      <c r="CM319" s="116"/>
      <c r="CN319" s="116"/>
      <c r="CO319" s="116"/>
      <c r="CP319" s="116"/>
      <c r="CQ319" s="116"/>
      <c r="CR319" s="116"/>
      <c r="CS319" s="116"/>
      <c r="CT319" s="116"/>
      <c r="CU319" s="116"/>
      <c r="CV319" s="116"/>
      <c r="CW319" s="116"/>
      <c r="CX319" s="116"/>
      <c r="CY319" s="116"/>
      <c r="CZ319" s="116"/>
      <c r="DA319" s="116"/>
      <c r="DB319" s="116"/>
      <c r="DC319" s="116"/>
      <c r="DD319" s="116"/>
      <c r="DE319" s="116"/>
      <c r="DF319" s="116"/>
      <c r="DG319" s="116"/>
      <c r="DH319" s="116"/>
      <c r="DI319" s="116"/>
      <c r="DJ319" s="116"/>
      <c r="DK319" s="116"/>
      <c r="DL319" s="116"/>
      <c r="DM319" s="116"/>
      <c r="DN319" s="116"/>
      <c r="DO319" s="116"/>
      <c r="DP319" s="116"/>
      <c r="DQ319" s="116"/>
      <c r="DR319" s="116"/>
      <c r="DS319" s="116"/>
      <c r="DT319" s="116"/>
      <c r="DU319" s="116"/>
      <c r="DV319" s="116"/>
      <c r="DW319" s="116"/>
      <c r="DX319" s="116"/>
      <c r="DY319" s="116"/>
      <c r="DZ319" s="116"/>
      <c r="EA319" s="116"/>
      <c r="EB319" s="116"/>
      <c r="EC319" s="116"/>
      <c r="ED319" s="116"/>
      <c r="EE319" s="116"/>
      <c r="EF319" s="116"/>
      <c r="EG319" s="116"/>
      <c r="EH319" s="116"/>
      <c r="EI319" s="116"/>
      <c r="EJ319" s="116"/>
      <c r="EK319" s="116"/>
      <c r="EL319" s="116"/>
      <c r="EM319" s="116"/>
      <c r="EN319" s="116"/>
      <c r="EO319" s="116"/>
      <c r="EP319" s="116"/>
      <c r="EQ319" s="116"/>
      <c r="ER319" s="116"/>
    </row>
    <row r="320" spans="2:148" s="232" customFormat="1">
      <c r="B320" s="233"/>
      <c r="E320" s="233"/>
      <c r="I320" s="233"/>
      <c r="J320" s="116"/>
      <c r="K320" s="116"/>
      <c r="L320" s="116"/>
      <c r="M320" s="116"/>
      <c r="N320" s="116"/>
      <c r="O320" s="116"/>
      <c r="P320" s="116"/>
      <c r="Q320" s="116"/>
      <c r="R320" s="116"/>
      <c r="S320" s="116"/>
      <c r="T320" s="116"/>
      <c r="U320" s="116"/>
      <c r="V320" s="116"/>
      <c r="W320" s="116"/>
      <c r="X320" s="116"/>
      <c r="Y320" s="116"/>
      <c r="Z320" s="116"/>
      <c r="AA320" s="116"/>
      <c r="AB320" s="116"/>
      <c r="AC320" s="116"/>
      <c r="AD320" s="116"/>
      <c r="AE320" s="116"/>
      <c r="AF320" s="116"/>
      <c r="AG320" s="116"/>
      <c r="AH320" s="116"/>
      <c r="AI320" s="116"/>
      <c r="AJ320" s="116"/>
      <c r="AK320" s="116"/>
      <c r="AL320" s="116"/>
      <c r="AM320" s="116"/>
      <c r="AN320" s="116"/>
      <c r="AO320" s="116"/>
      <c r="AP320" s="116"/>
      <c r="AQ320" s="116"/>
      <c r="AR320" s="116"/>
      <c r="AS320" s="116"/>
      <c r="AT320" s="116"/>
      <c r="AU320" s="116"/>
      <c r="AV320" s="116"/>
      <c r="AW320" s="116"/>
      <c r="AX320" s="116"/>
      <c r="AY320" s="116"/>
      <c r="AZ320" s="116"/>
      <c r="BA320" s="116"/>
      <c r="BB320" s="116"/>
      <c r="BC320" s="116"/>
      <c r="BD320" s="116"/>
      <c r="BE320" s="116"/>
      <c r="BF320" s="116"/>
      <c r="BG320" s="116"/>
      <c r="BH320" s="116"/>
      <c r="BI320" s="116"/>
      <c r="BJ320" s="116"/>
      <c r="BK320" s="116"/>
      <c r="BL320" s="116"/>
      <c r="BM320" s="116"/>
      <c r="BN320" s="116"/>
      <c r="BO320" s="116"/>
      <c r="BP320" s="116"/>
      <c r="BQ320" s="116"/>
      <c r="BR320" s="116"/>
      <c r="BS320" s="116"/>
      <c r="BT320" s="116"/>
      <c r="BU320" s="116"/>
      <c r="BV320" s="116"/>
      <c r="BW320" s="116"/>
      <c r="BX320" s="116"/>
      <c r="BY320" s="116"/>
      <c r="BZ320" s="116"/>
      <c r="CA320" s="116"/>
      <c r="CB320" s="116"/>
      <c r="CC320" s="116"/>
      <c r="CD320" s="116"/>
      <c r="CE320" s="116"/>
      <c r="CF320" s="116"/>
      <c r="CG320" s="116"/>
      <c r="CH320" s="116"/>
      <c r="CI320" s="116"/>
      <c r="CJ320" s="116"/>
      <c r="CK320" s="116"/>
      <c r="CL320" s="116"/>
      <c r="CM320" s="116"/>
      <c r="CN320" s="116"/>
      <c r="CO320" s="116"/>
      <c r="CP320" s="116"/>
      <c r="CQ320" s="116"/>
      <c r="CR320" s="116"/>
      <c r="CS320" s="116"/>
      <c r="CT320" s="116"/>
      <c r="CU320" s="116"/>
      <c r="CV320" s="116"/>
      <c r="CW320" s="116"/>
      <c r="CX320" s="116"/>
      <c r="CY320" s="116"/>
      <c r="CZ320" s="116"/>
      <c r="DA320" s="116"/>
      <c r="DB320" s="116"/>
      <c r="DC320" s="116"/>
      <c r="DD320" s="116"/>
      <c r="DE320" s="116"/>
      <c r="DF320" s="116"/>
      <c r="DG320" s="116"/>
      <c r="DH320" s="116"/>
      <c r="DI320" s="116"/>
      <c r="DJ320" s="116"/>
      <c r="DK320" s="116"/>
      <c r="DL320" s="116"/>
      <c r="DM320" s="116"/>
      <c r="DN320" s="116"/>
      <c r="DO320" s="116"/>
      <c r="DP320" s="116"/>
      <c r="DQ320" s="116"/>
      <c r="DR320" s="116"/>
      <c r="DS320" s="116"/>
      <c r="DT320" s="116"/>
      <c r="DU320" s="116"/>
      <c r="DV320" s="116"/>
      <c r="DW320" s="116"/>
      <c r="DX320" s="116"/>
      <c r="DY320" s="116"/>
      <c r="DZ320" s="116"/>
      <c r="EA320" s="116"/>
      <c r="EB320" s="116"/>
      <c r="EC320" s="116"/>
      <c r="ED320" s="116"/>
      <c r="EE320" s="116"/>
      <c r="EF320" s="116"/>
      <c r="EG320" s="116"/>
      <c r="EH320" s="116"/>
      <c r="EI320" s="116"/>
      <c r="EJ320" s="116"/>
      <c r="EK320" s="116"/>
      <c r="EL320" s="116"/>
      <c r="EM320" s="116"/>
      <c r="EN320" s="116"/>
      <c r="EO320" s="116"/>
      <c r="EP320" s="116"/>
      <c r="EQ320" s="116"/>
      <c r="ER320" s="116"/>
    </row>
    <row r="321" spans="2:148" s="232" customFormat="1">
      <c r="B321" s="233"/>
      <c r="E321" s="233"/>
      <c r="I321" s="233"/>
      <c r="J321" s="116"/>
      <c r="K321" s="116"/>
      <c r="L321" s="116"/>
      <c r="M321" s="116"/>
      <c r="N321" s="116"/>
      <c r="O321" s="116"/>
      <c r="P321" s="116"/>
      <c r="Q321" s="116"/>
      <c r="R321" s="116"/>
      <c r="S321" s="116"/>
      <c r="T321" s="116"/>
      <c r="U321" s="116"/>
      <c r="V321" s="116"/>
      <c r="W321" s="116"/>
      <c r="X321" s="116"/>
      <c r="Y321" s="116"/>
      <c r="Z321" s="116"/>
      <c r="AA321" s="116"/>
      <c r="AB321" s="116"/>
      <c r="AC321" s="116"/>
      <c r="AD321" s="116"/>
      <c r="AE321" s="116"/>
      <c r="AF321" s="116"/>
      <c r="AG321" s="116"/>
      <c r="AH321" s="116"/>
      <c r="AI321" s="116"/>
      <c r="AJ321" s="116"/>
      <c r="AK321" s="116"/>
      <c r="AL321" s="116"/>
      <c r="AM321" s="116"/>
      <c r="AN321" s="116"/>
      <c r="AO321" s="116"/>
      <c r="AP321" s="116"/>
      <c r="AQ321" s="116"/>
      <c r="AR321" s="116"/>
      <c r="AS321" s="116"/>
      <c r="AT321" s="116"/>
      <c r="AU321" s="116"/>
      <c r="AV321" s="116"/>
      <c r="AW321" s="116"/>
      <c r="AX321" s="116"/>
      <c r="AY321" s="116"/>
      <c r="AZ321" s="116"/>
      <c r="BA321" s="116"/>
      <c r="BB321" s="116"/>
      <c r="BC321" s="116"/>
      <c r="BD321" s="116"/>
      <c r="BE321" s="116"/>
      <c r="BF321" s="116"/>
      <c r="BG321" s="116"/>
      <c r="BH321" s="116"/>
      <c r="BI321" s="116"/>
      <c r="BJ321" s="116"/>
      <c r="BK321" s="116"/>
      <c r="BL321" s="116"/>
      <c r="BM321" s="116"/>
      <c r="BN321" s="116"/>
      <c r="BO321" s="116"/>
      <c r="BP321" s="116"/>
      <c r="BQ321" s="116"/>
      <c r="BR321" s="116"/>
      <c r="BS321" s="116"/>
      <c r="BT321" s="116"/>
      <c r="BU321" s="116"/>
      <c r="BV321" s="116"/>
      <c r="BW321" s="116"/>
      <c r="BX321" s="116"/>
      <c r="BY321" s="116"/>
      <c r="BZ321" s="116"/>
      <c r="CA321" s="116"/>
      <c r="CB321" s="116"/>
      <c r="CC321" s="116"/>
      <c r="CD321" s="116"/>
      <c r="CE321" s="116"/>
      <c r="CF321" s="116"/>
      <c r="CG321" s="116"/>
      <c r="CH321" s="116"/>
      <c r="CI321" s="116"/>
      <c r="CJ321" s="116"/>
      <c r="CK321" s="116"/>
      <c r="CL321" s="116"/>
      <c r="CM321" s="116"/>
      <c r="CN321" s="116"/>
      <c r="CO321" s="116"/>
      <c r="CP321" s="116"/>
      <c r="CQ321" s="116"/>
      <c r="CR321" s="116"/>
      <c r="CS321" s="116"/>
      <c r="CT321" s="116"/>
      <c r="CU321" s="116"/>
      <c r="CV321" s="116"/>
      <c r="CW321" s="116"/>
      <c r="CX321" s="116"/>
      <c r="CY321" s="116"/>
      <c r="CZ321" s="116"/>
      <c r="DA321" s="116"/>
      <c r="DB321" s="116"/>
      <c r="DC321" s="116"/>
      <c r="DD321" s="116"/>
      <c r="DE321" s="116"/>
      <c r="DF321" s="116"/>
      <c r="DG321" s="116"/>
      <c r="DH321" s="116"/>
      <c r="DI321" s="116"/>
      <c r="DJ321" s="116"/>
      <c r="DK321" s="116"/>
      <c r="DL321" s="116"/>
      <c r="DM321" s="116"/>
      <c r="DN321" s="116"/>
      <c r="DO321" s="116"/>
      <c r="DP321" s="116"/>
      <c r="DQ321" s="116"/>
      <c r="DR321" s="116"/>
      <c r="DS321" s="116"/>
      <c r="DT321" s="116"/>
      <c r="DU321" s="116"/>
      <c r="DV321" s="116"/>
      <c r="DW321" s="116"/>
      <c r="DX321" s="116"/>
      <c r="DY321" s="116"/>
      <c r="DZ321" s="116"/>
      <c r="EA321" s="116"/>
      <c r="EB321" s="116"/>
      <c r="EC321" s="116"/>
      <c r="ED321" s="116"/>
      <c r="EE321" s="116"/>
      <c r="EF321" s="116"/>
      <c r="EG321" s="116"/>
      <c r="EH321" s="116"/>
      <c r="EI321" s="116"/>
      <c r="EJ321" s="116"/>
      <c r="EK321" s="116"/>
      <c r="EL321" s="116"/>
      <c r="EM321" s="116"/>
      <c r="EN321" s="116"/>
      <c r="EO321" s="116"/>
      <c r="EP321" s="116"/>
      <c r="EQ321" s="116"/>
      <c r="ER321" s="116"/>
    </row>
    <row r="322" spans="2:148" s="232" customFormat="1">
      <c r="B322" s="233"/>
      <c r="E322" s="233"/>
      <c r="I322" s="233"/>
      <c r="J322" s="116"/>
      <c r="K322" s="116"/>
      <c r="L322" s="116"/>
      <c r="M322" s="116"/>
      <c r="N322" s="116"/>
      <c r="O322" s="116"/>
      <c r="P322" s="116"/>
      <c r="Q322" s="116"/>
      <c r="R322" s="116"/>
      <c r="S322" s="116"/>
      <c r="T322" s="116"/>
      <c r="U322" s="116"/>
      <c r="V322" s="116"/>
      <c r="W322" s="116"/>
      <c r="X322" s="116"/>
      <c r="Y322" s="116"/>
      <c r="Z322" s="116"/>
      <c r="AA322" s="116"/>
      <c r="AB322" s="116"/>
      <c r="AC322" s="116"/>
      <c r="AD322" s="116"/>
      <c r="AE322" s="116"/>
      <c r="AF322" s="116"/>
      <c r="AG322" s="116"/>
      <c r="AH322" s="116"/>
      <c r="AI322" s="116"/>
      <c r="AJ322" s="116"/>
      <c r="AK322" s="116"/>
      <c r="AL322" s="116"/>
      <c r="AM322" s="116"/>
      <c r="AN322" s="116"/>
      <c r="AO322" s="116"/>
      <c r="AP322" s="116"/>
      <c r="AQ322" s="116"/>
      <c r="AR322" s="116"/>
      <c r="AS322" s="116"/>
      <c r="AT322" s="116"/>
      <c r="AU322" s="116"/>
      <c r="AV322" s="116"/>
      <c r="AW322" s="116"/>
      <c r="AX322" s="116"/>
      <c r="AY322" s="116"/>
      <c r="AZ322" s="116"/>
      <c r="BA322" s="116"/>
      <c r="BB322" s="116"/>
      <c r="BC322" s="116"/>
      <c r="BD322" s="116"/>
      <c r="BE322" s="116"/>
      <c r="BF322" s="116"/>
      <c r="BG322" s="116"/>
      <c r="BH322" s="116"/>
      <c r="BI322" s="116"/>
      <c r="BJ322" s="116"/>
      <c r="BK322" s="116"/>
      <c r="BL322" s="116"/>
      <c r="BM322" s="116"/>
      <c r="BN322" s="116"/>
      <c r="BO322" s="116"/>
      <c r="BP322" s="116"/>
      <c r="BQ322" s="116"/>
      <c r="BR322" s="116"/>
      <c r="BS322" s="116"/>
      <c r="BT322" s="116"/>
      <c r="BU322" s="116"/>
      <c r="BV322" s="116"/>
      <c r="BW322" s="116"/>
      <c r="BX322" s="116"/>
      <c r="BY322" s="116"/>
      <c r="BZ322" s="116"/>
      <c r="CA322" s="116"/>
      <c r="CB322" s="116"/>
      <c r="CC322" s="116"/>
      <c r="CD322" s="116"/>
      <c r="CE322" s="116"/>
      <c r="CF322" s="116"/>
      <c r="CG322" s="116"/>
      <c r="CH322" s="116"/>
      <c r="CI322" s="116"/>
      <c r="CJ322" s="116"/>
      <c r="CK322" s="116"/>
      <c r="CL322" s="116"/>
      <c r="CM322" s="116"/>
      <c r="CN322" s="116"/>
      <c r="CO322" s="116"/>
      <c r="CP322" s="116"/>
      <c r="CQ322" s="116"/>
      <c r="CR322" s="116"/>
      <c r="CS322" s="116"/>
      <c r="CT322" s="116"/>
      <c r="CU322" s="116"/>
      <c r="CV322" s="116"/>
      <c r="CW322" s="116"/>
      <c r="CX322" s="116"/>
      <c r="CY322" s="116"/>
      <c r="CZ322" s="116"/>
      <c r="DA322" s="116"/>
      <c r="DB322" s="116"/>
      <c r="DC322" s="116"/>
      <c r="DD322" s="116"/>
      <c r="DE322" s="116"/>
      <c r="DF322" s="116"/>
      <c r="DG322" s="116"/>
      <c r="DH322" s="116"/>
      <c r="DI322" s="116"/>
      <c r="DJ322" s="116"/>
      <c r="DK322" s="116"/>
      <c r="DL322" s="116"/>
      <c r="DM322" s="116"/>
      <c r="DN322" s="116"/>
      <c r="DO322" s="116"/>
      <c r="DP322" s="116"/>
      <c r="DQ322" s="116"/>
      <c r="DR322" s="116"/>
      <c r="DS322" s="116"/>
      <c r="DT322" s="116"/>
      <c r="DU322" s="116"/>
      <c r="DV322" s="116"/>
      <c r="DW322" s="116"/>
      <c r="DX322" s="116"/>
      <c r="DY322" s="116"/>
      <c r="DZ322" s="116"/>
      <c r="EA322" s="116"/>
      <c r="EB322" s="116"/>
      <c r="EC322" s="116"/>
      <c r="ED322" s="116"/>
      <c r="EE322" s="116"/>
      <c r="EF322" s="116"/>
      <c r="EG322" s="116"/>
      <c r="EH322" s="116"/>
      <c r="EI322" s="116"/>
      <c r="EJ322" s="116"/>
      <c r="EK322" s="116"/>
      <c r="EL322" s="116"/>
      <c r="EM322" s="116"/>
      <c r="EN322" s="116"/>
      <c r="EO322" s="116"/>
      <c r="EP322" s="116"/>
      <c r="EQ322" s="116"/>
      <c r="ER322" s="116"/>
    </row>
    <row r="323" spans="2:148" s="232" customFormat="1">
      <c r="B323" s="233"/>
      <c r="E323" s="233"/>
      <c r="I323" s="233"/>
      <c r="J323" s="116"/>
      <c r="K323" s="116"/>
      <c r="L323" s="116"/>
      <c r="M323" s="116"/>
      <c r="N323" s="116"/>
      <c r="O323" s="116"/>
      <c r="P323" s="116"/>
      <c r="Q323" s="116"/>
      <c r="R323" s="116"/>
      <c r="S323" s="116"/>
      <c r="T323" s="116"/>
      <c r="U323" s="116"/>
      <c r="V323" s="116"/>
      <c r="W323" s="116"/>
      <c r="X323" s="116"/>
      <c r="Y323" s="116"/>
      <c r="Z323" s="116"/>
      <c r="AA323" s="116"/>
      <c r="AB323" s="116"/>
      <c r="AC323" s="116"/>
      <c r="AD323" s="116"/>
      <c r="AE323" s="116"/>
      <c r="AF323" s="116"/>
      <c r="AG323" s="116"/>
      <c r="AH323" s="116"/>
      <c r="AI323" s="116"/>
      <c r="AJ323" s="116"/>
      <c r="AK323" s="116"/>
      <c r="AL323" s="116"/>
      <c r="AM323" s="116"/>
      <c r="AN323" s="116"/>
      <c r="AO323" s="116"/>
      <c r="AP323" s="116"/>
      <c r="AQ323" s="116"/>
      <c r="AR323" s="116"/>
      <c r="AS323" s="116"/>
      <c r="AT323" s="116"/>
      <c r="AU323" s="116"/>
      <c r="AV323" s="116"/>
      <c r="AW323" s="116"/>
      <c r="AX323" s="116"/>
      <c r="AY323" s="116"/>
      <c r="AZ323" s="116"/>
      <c r="BA323" s="116"/>
      <c r="BB323" s="116"/>
      <c r="BC323" s="116"/>
      <c r="BD323" s="116"/>
      <c r="BE323" s="116"/>
      <c r="BF323" s="116"/>
      <c r="BG323" s="116"/>
      <c r="BH323" s="116"/>
      <c r="BI323" s="116"/>
      <c r="BJ323" s="116"/>
      <c r="BK323" s="116"/>
      <c r="BL323" s="116"/>
      <c r="BM323" s="116"/>
      <c r="BN323" s="116"/>
      <c r="BO323" s="116"/>
      <c r="BP323" s="116"/>
      <c r="BQ323" s="116"/>
      <c r="BR323" s="116"/>
      <c r="BS323" s="116"/>
      <c r="BT323" s="116"/>
      <c r="BU323" s="116"/>
      <c r="BV323" s="116"/>
      <c r="BW323" s="116"/>
      <c r="BX323" s="116"/>
      <c r="BY323" s="116"/>
      <c r="BZ323" s="116"/>
      <c r="CA323" s="116"/>
      <c r="CB323" s="116"/>
      <c r="CC323" s="116"/>
      <c r="CD323" s="116"/>
      <c r="CE323" s="116"/>
      <c r="CF323" s="116"/>
      <c r="CG323" s="116"/>
      <c r="CH323" s="116"/>
      <c r="CI323" s="116"/>
      <c r="CJ323" s="116"/>
      <c r="CK323" s="116"/>
      <c r="CL323" s="116"/>
      <c r="CM323" s="116"/>
      <c r="CN323" s="116"/>
      <c r="CO323" s="116"/>
      <c r="CP323" s="116"/>
      <c r="CQ323" s="116"/>
      <c r="CR323" s="116"/>
      <c r="CS323" s="116"/>
      <c r="CT323" s="116"/>
      <c r="CU323" s="116"/>
      <c r="CV323" s="116"/>
      <c r="CW323" s="116"/>
      <c r="CX323" s="116"/>
      <c r="CY323" s="116"/>
      <c r="CZ323" s="116"/>
      <c r="DA323" s="116"/>
      <c r="DB323" s="116"/>
      <c r="DC323" s="116"/>
      <c r="DD323" s="116"/>
      <c r="DE323" s="116"/>
      <c r="DF323" s="116"/>
      <c r="DG323" s="116"/>
      <c r="DH323" s="116"/>
      <c r="DI323" s="116"/>
      <c r="DJ323" s="116"/>
      <c r="DK323" s="116"/>
      <c r="DL323" s="116"/>
      <c r="DM323" s="116"/>
      <c r="DN323" s="116"/>
      <c r="DO323" s="116"/>
      <c r="DP323" s="116"/>
      <c r="DQ323" s="116"/>
      <c r="DR323" s="116"/>
      <c r="DS323" s="116"/>
      <c r="DT323" s="116"/>
      <c r="DU323" s="116"/>
      <c r="DV323" s="116"/>
      <c r="DW323" s="116"/>
      <c r="DX323" s="116"/>
      <c r="DY323" s="116"/>
      <c r="DZ323" s="116"/>
      <c r="EA323" s="116"/>
      <c r="EB323" s="116"/>
      <c r="EC323" s="116"/>
      <c r="ED323" s="116"/>
      <c r="EE323" s="116"/>
      <c r="EF323" s="116"/>
      <c r="EG323" s="116"/>
      <c r="EH323" s="116"/>
      <c r="EI323" s="116"/>
      <c r="EJ323" s="116"/>
      <c r="EK323" s="116"/>
      <c r="EL323" s="116"/>
      <c r="EM323" s="116"/>
      <c r="EN323" s="116"/>
      <c r="EO323" s="116"/>
      <c r="EP323" s="116"/>
      <c r="EQ323" s="116"/>
      <c r="ER323" s="116"/>
    </row>
    <row r="324" spans="2:148" s="232" customFormat="1">
      <c r="B324" s="233"/>
      <c r="E324" s="233"/>
      <c r="I324" s="233"/>
      <c r="J324" s="116"/>
      <c r="K324" s="116"/>
      <c r="L324" s="116"/>
      <c r="M324" s="116"/>
      <c r="N324" s="116"/>
      <c r="O324" s="116"/>
      <c r="P324" s="116"/>
      <c r="Q324" s="116"/>
      <c r="R324" s="116"/>
      <c r="S324" s="116"/>
      <c r="T324" s="116"/>
      <c r="U324" s="116"/>
      <c r="V324" s="116"/>
      <c r="W324" s="116"/>
      <c r="X324" s="116"/>
      <c r="Y324" s="116"/>
      <c r="Z324" s="116"/>
      <c r="AA324" s="116"/>
      <c r="AB324" s="116"/>
      <c r="AC324" s="116"/>
      <c r="AD324" s="116"/>
      <c r="AE324" s="116"/>
      <c r="AF324" s="116"/>
      <c r="AG324" s="116"/>
      <c r="AH324" s="116"/>
      <c r="AI324" s="116"/>
      <c r="AJ324" s="116"/>
      <c r="AK324" s="116"/>
      <c r="AL324" s="116"/>
      <c r="AM324" s="116"/>
      <c r="AN324" s="116"/>
      <c r="AO324" s="116"/>
      <c r="AP324" s="116"/>
      <c r="AQ324" s="116"/>
      <c r="AR324" s="116"/>
      <c r="AS324" s="116"/>
      <c r="AT324" s="116"/>
      <c r="AU324" s="116"/>
      <c r="AV324" s="116"/>
      <c r="AW324" s="116"/>
      <c r="AX324" s="116"/>
      <c r="AY324" s="116"/>
      <c r="AZ324" s="116"/>
      <c r="BA324" s="116"/>
      <c r="BB324" s="116"/>
      <c r="BC324" s="116"/>
      <c r="BD324" s="116"/>
      <c r="BE324" s="116"/>
      <c r="BF324" s="116"/>
      <c r="BG324" s="116"/>
      <c r="BH324" s="116"/>
      <c r="BI324" s="116"/>
      <c r="BJ324" s="116"/>
      <c r="BK324" s="116"/>
      <c r="BL324" s="116"/>
      <c r="BM324" s="116"/>
      <c r="BN324" s="116"/>
      <c r="BO324" s="116"/>
      <c r="BP324" s="116"/>
      <c r="BQ324" s="116"/>
      <c r="BR324" s="116"/>
      <c r="BS324" s="116"/>
      <c r="BT324" s="116"/>
      <c r="BU324" s="116"/>
      <c r="BV324" s="116"/>
      <c r="BW324" s="116"/>
      <c r="BX324" s="116"/>
      <c r="BY324" s="116"/>
      <c r="BZ324" s="116"/>
      <c r="CA324" s="116"/>
      <c r="CB324" s="116"/>
      <c r="CC324" s="116"/>
      <c r="CD324" s="116"/>
      <c r="CE324" s="116"/>
      <c r="CF324" s="116"/>
      <c r="CG324" s="116"/>
      <c r="CH324" s="116"/>
      <c r="CI324" s="116"/>
      <c r="CJ324" s="116"/>
      <c r="CK324" s="116"/>
      <c r="CL324" s="116"/>
      <c r="CM324" s="116"/>
      <c r="CN324" s="116"/>
      <c r="CO324" s="116"/>
      <c r="CP324" s="116"/>
      <c r="CQ324" s="116"/>
      <c r="CR324" s="116"/>
      <c r="CS324" s="116"/>
      <c r="CT324" s="116"/>
      <c r="CU324" s="116"/>
      <c r="CV324" s="116"/>
      <c r="CW324" s="116"/>
      <c r="CX324" s="116"/>
      <c r="CY324" s="116"/>
      <c r="CZ324" s="116"/>
      <c r="DA324" s="116"/>
      <c r="DB324" s="116"/>
      <c r="DC324" s="116"/>
      <c r="DD324" s="116"/>
      <c r="DE324" s="116"/>
      <c r="DF324" s="116"/>
      <c r="DG324" s="116"/>
      <c r="DH324" s="116"/>
      <c r="DI324" s="116"/>
      <c r="DJ324" s="116"/>
      <c r="DK324" s="116"/>
      <c r="DL324" s="116"/>
      <c r="DM324" s="116"/>
      <c r="DN324" s="116"/>
      <c r="DO324" s="116"/>
      <c r="DP324" s="116"/>
      <c r="DQ324" s="116"/>
      <c r="DR324" s="116"/>
      <c r="DS324" s="116"/>
      <c r="DT324" s="116"/>
      <c r="DU324" s="116"/>
      <c r="DV324" s="116"/>
      <c r="DW324" s="116"/>
      <c r="DX324" s="116"/>
      <c r="DY324" s="116"/>
      <c r="DZ324" s="116"/>
      <c r="EA324" s="116"/>
      <c r="EB324" s="116"/>
      <c r="EC324" s="116"/>
      <c r="ED324" s="116"/>
      <c r="EE324" s="116"/>
      <c r="EF324" s="116"/>
      <c r="EG324" s="116"/>
      <c r="EH324" s="116"/>
      <c r="EI324" s="116"/>
      <c r="EJ324" s="116"/>
      <c r="EK324" s="116"/>
      <c r="EL324" s="116"/>
      <c r="EM324" s="116"/>
      <c r="EN324" s="116"/>
      <c r="EO324" s="116"/>
      <c r="EP324" s="116"/>
      <c r="EQ324" s="116"/>
      <c r="ER324" s="116"/>
    </row>
    <row r="325" spans="2:148" s="232" customFormat="1">
      <c r="B325" s="233"/>
      <c r="E325" s="233"/>
      <c r="I325" s="233"/>
      <c r="J325" s="116"/>
      <c r="K325" s="116"/>
      <c r="L325" s="116"/>
      <c r="M325" s="116"/>
      <c r="N325" s="116"/>
      <c r="O325" s="116"/>
      <c r="P325" s="116"/>
      <c r="Q325" s="116"/>
      <c r="R325" s="116"/>
      <c r="S325" s="116"/>
      <c r="T325" s="116"/>
      <c r="U325" s="116"/>
      <c r="V325" s="116"/>
      <c r="W325" s="116"/>
      <c r="X325" s="116"/>
      <c r="Y325" s="116"/>
      <c r="Z325" s="116"/>
      <c r="AA325" s="116"/>
      <c r="AB325" s="116"/>
      <c r="AC325" s="116"/>
      <c r="AD325" s="116"/>
      <c r="AE325" s="116"/>
      <c r="AF325" s="116"/>
      <c r="AG325" s="116"/>
      <c r="AH325" s="116"/>
      <c r="AI325" s="116"/>
      <c r="AJ325" s="116"/>
      <c r="AK325" s="116"/>
      <c r="AL325" s="116"/>
      <c r="AM325" s="116"/>
      <c r="AN325" s="116"/>
      <c r="AO325" s="116"/>
      <c r="AP325" s="116"/>
      <c r="AQ325" s="116"/>
      <c r="AR325" s="116"/>
      <c r="AS325" s="116"/>
      <c r="AT325" s="116"/>
      <c r="AU325" s="116"/>
      <c r="AV325" s="116"/>
      <c r="AW325" s="116"/>
      <c r="AX325" s="116"/>
      <c r="AY325" s="116"/>
      <c r="AZ325" s="116"/>
      <c r="BA325" s="116"/>
      <c r="BB325" s="116"/>
      <c r="BC325" s="116"/>
      <c r="BD325" s="116"/>
      <c r="BE325" s="116"/>
      <c r="BF325" s="116"/>
      <c r="BG325" s="116"/>
      <c r="BH325" s="116"/>
      <c r="BI325" s="116"/>
      <c r="BJ325" s="116"/>
      <c r="BK325" s="116"/>
      <c r="BL325" s="116"/>
      <c r="BM325" s="116"/>
      <c r="BN325" s="116"/>
      <c r="BO325" s="116"/>
      <c r="BP325" s="116"/>
      <c r="BQ325" s="116"/>
      <c r="BR325" s="116"/>
      <c r="BS325" s="116"/>
      <c r="BT325" s="116"/>
      <c r="BU325" s="116"/>
      <c r="BV325" s="116"/>
      <c r="BW325" s="116"/>
      <c r="BX325" s="116"/>
      <c r="BY325" s="116"/>
      <c r="BZ325" s="116"/>
      <c r="CA325" s="116"/>
      <c r="CB325" s="116"/>
      <c r="CC325" s="116"/>
      <c r="CD325" s="116"/>
      <c r="CE325" s="116"/>
      <c r="CF325" s="116"/>
      <c r="CG325" s="116"/>
      <c r="CH325" s="116"/>
      <c r="CI325" s="116"/>
      <c r="CJ325" s="116"/>
      <c r="CK325" s="116"/>
      <c r="CL325" s="116"/>
      <c r="CM325" s="116"/>
      <c r="CN325" s="116"/>
      <c r="CO325" s="116"/>
      <c r="CP325" s="116"/>
      <c r="CQ325" s="116"/>
      <c r="CR325" s="116"/>
      <c r="CS325" s="116"/>
      <c r="CT325" s="116"/>
      <c r="CU325" s="116"/>
      <c r="CV325" s="116"/>
      <c r="CW325" s="116"/>
      <c r="CX325" s="116"/>
      <c r="CY325" s="116"/>
      <c r="CZ325" s="116"/>
      <c r="DA325" s="116"/>
      <c r="DB325" s="116"/>
      <c r="DC325" s="116"/>
      <c r="DD325" s="116"/>
      <c r="DE325" s="116"/>
      <c r="DF325" s="116"/>
      <c r="DG325" s="116"/>
      <c r="DH325" s="116"/>
      <c r="DI325" s="116"/>
      <c r="DJ325" s="116"/>
      <c r="DK325" s="116"/>
      <c r="DL325" s="116"/>
      <c r="DM325" s="116"/>
      <c r="DN325" s="116"/>
      <c r="DO325" s="116"/>
      <c r="DP325" s="116"/>
      <c r="DQ325" s="116"/>
      <c r="DR325" s="116"/>
      <c r="DS325" s="116"/>
      <c r="DT325" s="116"/>
      <c r="DU325" s="116"/>
      <c r="DV325" s="116"/>
      <c r="DW325" s="116"/>
      <c r="DX325" s="116"/>
      <c r="DY325" s="116"/>
      <c r="DZ325" s="116"/>
      <c r="EA325" s="116"/>
      <c r="EB325" s="116"/>
      <c r="EC325" s="116"/>
      <c r="ED325" s="116"/>
      <c r="EE325" s="116"/>
      <c r="EF325" s="116"/>
      <c r="EG325" s="116"/>
      <c r="EH325" s="116"/>
      <c r="EI325" s="116"/>
      <c r="EJ325" s="116"/>
      <c r="EK325" s="116"/>
      <c r="EL325" s="116"/>
      <c r="EM325" s="116"/>
      <c r="EN325" s="116"/>
      <c r="EO325" s="116"/>
      <c r="EP325" s="116"/>
      <c r="EQ325" s="116"/>
      <c r="ER325" s="116"/>
    </row>
    <row r="326" spans="2:148" s="232" customFormat="1">
      <c r="B326" s="233"/>
      <c r="E326" s="233"/>
      <c r="I326" s="233"/>
      <c r="J326" s="116"/>
      <c r="K326" s="116"/>
      <c r="L326" s="116"/>
      <c r="M326" s="116"/>
      <c r="N326" s="116"/>
      <c r="O326" s="116"/>
      <c r="P326" s="116"/>
      <c r="Q326" s="116"/>
      <c r="R326" s="116"/>
      <c r="S326" s="116"/>
      <c r="T326" s="116"/>
      <c r="U326" s="116"/>
      <c r="V326" s="116"/>
      <c r="W326" s="116"/>
      <c r="X326" s="116"/>
      <c r="Y326" s="116"/>
      <c r="Z326" s="116"/>
      <c r="AA326" s="116"/>
      <c r="AB326" s="116"/>
      <c r="AC326" s="116"/>
      <c r="AD326" s="116"/>
      <c r="AE326" s="116"/>
      <c r="AF326" s="116"/>
      <c r="AG326" s="116"/>
      <c r="AH326" s="116"/>
      <c r="AI326" s="116"/>
      <c r="AJ326" s="116"/>
      <c r="AK326" s="116"/>
      <c r="AL326" s="116"/>
      <c r="AM326" s="116"/>
      <c r="AN326" s="116"/>
      <c r="AO326" s="116"/>
      <c r="AP326" s="116"/>
      <c r="AQ326" s="116"/>
      <c r="AR326" s="116"/>
      <c r="AS326" s="116"/>
      <c r="AT326" s="116"/>
      <c r="AU326" s="116"/>
      <c r="AV326" s="116"/>
      <c r="AW326" s="116"/>
      <c r="AX326" s="116"/>
      <c r="AY326" s="116"/>
      <c r="AZ326" s="116"/>
      <c r="BA326" s="116"/>
      <c r="BB326" s="116"/>
      <c r="BC326" s="116"/>
      <c r="BD326" s="116"/>
      <c r="BE326" s="116"/>
      <c r="BF326" s="116"/>
      <c r="BG326" s="116"/>
      <c r="BH326" s="116"/>
      <c r="BI326" s="116"/>
      <c r="BJ326" s="116"/>
      <c r="BK326" s="116"/>
      <c r="BL326" s="116"/>
      <c r="BM326" s="116"/>
      <c r="BN326" s="116"/>
      <c r="BO326" s="116"/>
      <c r="BP326" s="116"/>
      <c r="BQ326" s="116"/>
      <c r="BR326" s="116"/>
      <c r="BS326" s="116"/>
      <c r="BT326" s="116"/>
      <c r="BU326" s="116"/>
      <c r="BV326" s="116"/>
      <c r="BW326" s="116"/>
      <c r="BX326" s="116"/>
      <c r="BY326" s="116"/>
      <c r="BZ326" s="116"/>
      <c r="CA326" s="116"/>
      <c r="CB326" s="116"/>
      <c r="CC326" s="116"/>
      <c r="CD326" s="116"/>
      <c r="CE326" s="116"/>
      <c r="CF326" s="116"/>
      <c r="CG326" s="116"/>
      <c r="CH326" s="116"/>
      <c r="CI326" s="116"/>
      <c r="CJ326" s="116"/>
      <c r="CK326" s="116"/>
      <c r="CL326" s="116"/>
      <c r="CM326" s="116"/>
      <c r="CN326" s="116"/>
      <c r="CO326" s="116"/>
      <c r="CP326" s="116"/>
      <c r="CQ326" s="116"/>
      <c r="CR326" s="116"/>
      <c r="CS326" s="116"/>
      <c r="CT326" s="116"/>
      <c r="CU326" s="116"/>
      <c r="CV326" s="116"/>
      <c r="CW326" s="116"/>
      <c r="CX326" s="116"/>
      <c r="CY326" s="116"/>
      <c r="CZ326" s="116"/>
      <c r="DA326" s="116"/>
      <c r="DB326" s="116"/>
      <c r="DC326" s="116"/>
      <c r="DD326" s="116"/>
      <c r="DE326" s="116"/>
      <c r="DF326" s="116"/>
      <c r="DG326" s="116"/>
      <c r="DH326" s="116"/>
      <c r="DI326" s="116"/>
      <c r="DJ326" s="116"/>
      <c r="DK326" s="116"/>
      <c r="DL326" s="116"/>
      <c r="DM326" s="116"/>
      <c r="DN326" s="116"/>
      <c r="DO326" s="116"/>
      <c r="DP326" s="116"/>
      <c r="DQ326" s="116"/>
      <c r="DR326" s="116"/>
      <c r="DS326" s="116"/>
      <c r="DT326" s="116"/>
      <c r="DU326" s="116"/>
      <c r="DV326" s="116"/>
      <c r="DW326" s="116"/>
      <c r="DX326" s="116"/>
      <c r="DY326" s="116"/>
      <c r="DZ326" s="116"/>
      <c r="EA326" s="116"/>
      <c r="EB326" s="116"/>
      <c r="EC326" s="116"/>
      <c r="ED326" s="116"/>
      <c r="EE326" s="116"/>
      <c r="EF326" s="116"/>
      <c r="EG326" s="116"/>
      <c r="EH326" s="116"/>
      <c r="EI326" s="116"/>
      <c r="EJ326" s="116"/>
      <c r="EK326" s="116"/>
      <c r="EL326" s="116"/>
      <c r="EM326" s="116"/>
      <c r="EN326" s="116"/>
      <c r="EO326" s="116"/>
      <c r="EP326" s="116"/>
      <c r="EQ326" s="116"/>
      <c r="ER326" s="116"/>
    </row>
    <row r="327" spans="2:148" s="232" customFormat="1">
      <c r="B327" s="233"/>
      <c r="E327" s="233"/>
      <c r="I327" s="233"/>
      <c r="J327" s="116"/>
      <c r="K327" s="116"/>
      <c r="L327" s="116"/>
      <c r="M327" s="116"/>
      <c r="N327" s="116"/>
      <c r="O327" s="116"/>
      <c r="P327" s="116"/>
      <c r="Q327" s="116"/>
      <c r="R327" s="116"/>
      <c r="S327" s="116"/>
      <c r="T327" s="116"/>
      <c r="U327" s="116"/>
      <c r="V327" s="116"/>
      <c r="W327" s="116"/>
      <c r="X327" s="116"/>
      <c r="Y327" s="116"/>
      <c r="Z327" s="116"/>
      <c r="AA327" s="116"/>
      <c r="AB327" s="116"/>
      <c r="AC327" s="116"/>
      <c r="AD327" s="116"/>
      <c r="AE327" s="116"/>
      <c r="AF327" s="116"/>
      <c r="AG327" s="116"/>
      <c r="AH327" s="116"/>
      <c r="AI327" s="116"/>
      <c r="AJ327" s="116"/>
      <c r="AK327" s="116"/>
      <c r="AL327" s="116"/>
      <c r="AM327" s="116"/>
      <c r="AN327" s="116"/>
      <c r="AO327" s="116"/>
      <c r="AP327" s="116"/>
      <c r="AQ327" s="116"/>
      <c r="AR327" s="116"/>
      <c r="AS327" s="116"/>
      <c r="AT327" s="116"/>
      <c r="AU327" s="116"/>
      <c r="AV327" s="116"/>
      <c r="AW327" s="116"/>
      <c r="AX327" s="116"/>
      <c r="AY327" s="116"/>
      <c r="AZ327" s="116"/>
      <c r="BA327" s="116"/>
      <c r="BB327" s="116"/>
      <c r="BC327" s="116"/>
      <c r="BD327" s="116"/>
      <c r="BE327" s="116"/>
      <c r="BF327" s="116"/>
      <c r="BG327" s="116"/>
      <c r="BH327" s="116"/>
      <c r="BI327" s="116"/>
      <c r="BJ327" s="116"/>
      <c r="BK327" s="116"/>
      <c r="BL327" s="116"/>
      <c r="BM327" s="116"/>
      <c r="BN327" s="116"/>
      <c r="BO327" s="116"/>
      <c r="BP327" s="116"/>
      <c r="BQ327" s="116"/>
      <c r="BR327" s="116"/>
      <c r="BS327" s="116"/>
      <c r="BT327" s="116"/>
      <c r="BU327" s="116"/>
      <c r="BV327" s="116"/>
      <c r="BW327" s="116"/>
      <c r="BX327" s="116"/>
      <c r="BY327" s="116"/>
      <c r="BZ327" s="116"/>
      <c r="CA327" s="116"/>
      <c r="CB327" s="116"/>
      <c r="CC327" s="116"/>
      <c r="CD327" s="116"/>
      <c r="CE327" s="116"/>
      <c r="CF327" s="116"/>
      <c r="CG327" s="116"/>
      <c r="CH327" s="116"/>
      <c r="CI327" s="116"/>
      <c r="CJ327" s="116"/>
      <c r="CK327" s="116"/>
      <c r="CL327" s="116"/>
      <c r="CM327" s="116"/>
      <c r="CN327" s="116"/>
      <c r="CO327" s="116"/>
      <c r="CP327" s="116"/>
      <c r="CQ327" s="116"/>
      <c r="CR327" s="116"/>
      <c r="CS327" s="116"/>
      <c r="CT327" s="116"/>
      <c r="CU327" s="116"/>
      <c r="CV327" s="116"/>
      <c r="CW327" s="116"/>
      <c r="CX327" s="116"/>
      <c r="CY327" s="116"/>
      <c r="CZ327" s="116"/>
      <c r="DA327" s="116"/>
      <c r="DB327" s="116"/>
      <c r="DC327" s="116"/>
      <c r="DD327" s="116"/>
      <c r="DE327" s="116"/>
      <c r="DF327" s="116"/>
      <c r="DG327" s="116"/>
      <c r="DH327" s="116"/>
      <c r="DI327" s="116"/>
      <c r="DJ327" s="116"/>
      <c r="DK327" s="116"/>
      <c r="DL327" s="116"/>
      <c r="DM327" s="116"/>
      <c r="DN327" s="116"/>
      <c r="DO327" s="116"/>
      <c r="DP327" s="116"/>
      <c r="DQ327" s="116"/>
      <c r="DR327" s="116"/>
      <c r="DS327" s="116"/>
      <c r="DT327" s="116"/>
      <c r="DU327" s="116"/>
      <c r="DV327" s="116"/>
      <c r="DW327" s="116"/>
      <c r="DX327" s="116"/>
      <c r="DY327" s="116"/>
      <c r="DZ327" s="116"/>
      <c r="EA327" s="116"/>
      <c r="EB327" s="116"/>
      <c r="EC327" s="116"/>
      <c r="ED327" s="116"/>
      <c r="EE327" s="116"/>
      <c r="EF327" s="116"/>
      <c r="EG327" s="116"/>
      <c r="EH327" s="116"/>
      <c r="EI327" s="116"/>
      <c r="EJ327" s="116"/>
      <c r="EK327" s="116"/>
      <c r="EL327" s="116"/>
      <c r="EM327" s="116"/>
      <c r="EN327" s="116"/>
      <c r="EO327" s="116"/>
      <c r="EP327" s="116"/>
      <c r="EQ327" s="116"/>
      <c r="ER327" s="116"/>
    </row>
    <row r="328" spans="2:148" s="232" customFormat="1">
      <c r="B328" s="233"/>
      <c r="E328" s="233"/>
      <c r="I328" s="233"/>
      <c r="J328" s="116"/>
      <c r="K328" s="116"/>
      <c r="L328" s="116"/>
      <c r="M328" s="116"/>
      <c r="N328" s="116"/>
      <c r="O328" s="116"/>
      <c r="P328" s="116"/>
      <c r="Q328" s="116"/>
      <c r="R328" s="116"/>
      <c r="S328" s="116"/>
      <c r="T328" s="116"/>
      <c r="U328" s="116"/>
      <c r="V328" s="116"/>
      <c r="W328" s="116"/>
      <c r="X328" s="116"/>
      <c r="Y328" s="116"/>
      <c r="Z328" s="116"/>
      <c r="AA328" s="116"/>
      <c r="AB328" s="116"/>
      <c r="AC328" s="116"/>
      <c r="AD328" s="116"/>
      <c r="AE328" s="116"/>
      <c r="AF328" s="116"/>
      <c r="AG328" s="116"/>
      <c r="AH328" s="116"/>
      <c r="AI328" s="116"/>
      <c r="AJ328" s="116"/>
      <c r="AK328" s="116"/>
      <c r="AL328" s="116"/>
      <c r="AM328" s="116"/>
      <c r="AN328" s="116"/>
      <c r="AO328" s="116"/>
      <c r="AP328" s="116"/>
      <c r="AQ328" s="116"/>
      <c r="AR328" s="116"/>
      <c r="AS328" s="116"/>
      <c r="AT328" s="116"/>
      <c r="AU328" s="116"/>
      <c r="AV328" s="116"/>
      <c r="AW328" s="116"/>
      <c r="AX328" s="116"/>
      <c r="AY328" s="116"/>
      <c r="AZ328" s="116"/>
      <c r="BA328" s="116"/>
      <c r="BB328" s="116"/>
      <c r="BC328" s="116"/>
      <c r="BD328" s="116"/>
      <c r="BE328" s="116"/>
      <c r="BF328" s="116"/>
      <c r="BG328" s="116"/>
      <c r="BH328" s="116"/>
      <c r="BI328" s="116"/>
      <c r="BJ328" s="116"/>
      <c r="BK328" s="116"/>
      <c r="BL328" s="116"/>
      <c r="BM328" s="116"/>
      <c r="BN328" s="116"/>
      <c r="BO328" s="116"/>
      <c r="BP328" s="116"/>
      <c r="BQ328" s="116"/>
      <c r="BR328" s="116"/>
      <c r="BS328" s="116"/>
      <c r="BT328" s="116"/>
      <c r="BU328" s="116"/>
      <c r="BV328" s="116"/>
      <c r="BW328" s="116"/>
      <c r="BX328" s="116"/>
      <c r="BY328" s="116"/>
      <c r="BZ328" s="116"/>
      <c r="CA328" s="116"/>
      <c r="CB328" s="116"/>
      <c r="CC328" s="116"/>
      <c r="CD328" s="116"/>
      <c r="CE328" s="116"/>
      <c r="CF328" s="116"/>
      <c r="CG328" s="116"/>
      <c r="CH328" s="116"/>
      <c r="CI328" s="116"/>
      <c r="CJ328" s="116"/>
      <c r="CK328" s="116"/>
      <c r="CL328" s="116"/>
      <c r="CM328" s="116"/>
      <c r="CN328" s="116"/>
      <c r="CO328" s="116"/>
      <c r="CP328" s="116"/>
      <c r="CQ328" s="116"/>
      <c r="CR328" s="116"/>
      <c r="CS328" s="116"/>
      <c r="CT328" s="116"/>
      <c r="CU328" s="116"/>
      <c r="CV328" s="116"/>
      <c r="CW328" s="116"/>
      <c r="CX328" s="116"/>
      <c r="CY328" s="116"/>
      <c r="CZ328" s="116"/>
      <c r="DA328" s="116"/>
      <c r="DB328" s="116"/>
      <c r="DC328" s="116"/>
      <c r="DD328" s="116"/>
      <c r="DE328" s="116"/>
      <c r="DF328" s="116"/>
      <c r="DG328" s="116"/>
      <c r="DH328" s="116"/>
      <c r="DI328" s="116"/>
      <c r="DJ328" s="116"/>
      <c r="DK328" s="116"/>
      <c r="DL328" s="116"/>
      <c r="DM328" s="116"/>
      <c r="DN328" s="116"/>
      <c r="DO328" s="116"/>
      <c r="DP328" s="116"/>
      <c r="DQ328" s="116"/>
      <c r="DR328" s="116"/>
      <c r="DS328" s="116"/>
      <c r="DT328" s="116"/>
      <c r="DU328" s="116"/>
      <c r="DV328" s="116"/>
      <c r="DW328" s="116"/>
      <c r="DX328" s="116"/>
      <c r="DY328" s="116"/>
      <c r="DZ328" s="116"/>
      <c r="EA328" s="116"/>
      <c r="EB328" s="116"/>
      <c r="EC328" s="116"/>
      <c r="ED328" s="116"/>
      <c r="EE328" s="116"/>
      <c r="EF328" s="116"/>
      <c r="EG328" s="116"/>
      <c r="EH328" s="116"/>
      <c r="EI328" s="116"/>
      <c r="EJ328" s="116"/>
      <c r="EK328" s="116"/>
      <c r="EL328" s="116"/>
      <c r="EM328" s="116"/>
      <c r="EN328" s="116"/>
      <c r="EO328" s="116"/>
      <c r="EP328" s="116"/>
      <c r="EQ328" s="116"/>
      <c r="ER328" s="116"/>
    </row>
    <row r="329" spans="2:148" s="232" customFormat="1">
      <c r="B329" s="233"/>
      <c r="E329" s="233"/>
      <c r="I329" s="233"/>
      <c r="J329" s="116"/>
      <c r="K329" s="116"/>
      <c r="L329" s="116"/>
      <c r="M329" s="116"/>
      <c r="N329" s="116"/>
      <c r="O329" s="116"/>
      <c r="P329" s="116"/>
      <c r="Q329" s="116"/>
      <c r="R329" s="116"/>
      <c r="S329" s="116"/>
      <c r="T329" s="116"/>
      <c r="U329" s="116"/>
      <c r="V329" s="116"/>
      <c r="W329" s="116"/>
      <c r="X329" s="116"/>
      <c r="Y329" s="116"/>
      <c r="Z329" s="116"/>
      <c r="AA329" s="116"/>
      <c r="AB329" s="116"/>
      <c r="AC329" s="116"/>
      <c r="AD329" s="116"/>
      <c r="AE329" s="116"/>
      <c r="AF329" s="116"/>
      <c r="AG329" s="116"/>
      <c r="AH329" s="116"/>
      <c r="AI329" s="116"/>
      <c r="AJ329" s="116"/>
      <c r="AK329" s="116"/>
      <c r="AL329" s="116"/>
      <c r="AM329" s="116"/>
      <c r="AN329" s="116"/>
      <c r="AO329" s="116"/>
      <c r="AP329" s="116"/>
      <c r="AQ329" s="116"/>
      <c r="AR329" s="116"/>
      <c r="AS329" s="116"/>
      <c r="AT329" s="116"/>
      <c r="AU329" s="116"/>
      <c r="AV329" s="116"/>
      <c r="AW329" s="116"/>
      <c r="AX329" s="116"/>
      <c r="AY329" s="116"/>
      <c r="AZ329" s="116"/>
      <c r="BA329" s="116"/>
      <c r="BB329" s="116"/>
      <c r="BC329" s="116"/>
      <c r="BD329" s="116"/>
      <c r="BE329" s="116"/>
      <c r="BF329" s="116"/>
      <c r="BG329" s="116"/>
      <c r="BH329" s="116"/>
      <c r="BI329" s="116"/>
      <c r="BJ329" s="116"/>
      <c r="BK329" s="116"/>
      <c r="BL329" s="116"/>
      <c r="BM329" s="116"/>
      <c r="BN329" s="116"/>
      <c r="BO329" s="116"/>
      <c r="BP329" s="116"/>
      <c r="BQ329" s="116"/>
      <c r="BR329" s="116"/>
      <c r="BS329" s="116"/>
      <c r="BT329" s="116"/>
      <c r="BU329" s="116"/>
      <c r="BV329" s="116"/>
      <c r="BW329" s="116"/>
      <c r="BX329" s="116"/>
      <c r="BY329" s="116"/>
      <c r="BZ329" s="116"/>
      <c r="CA329" s="116"/>
      <c r="CB329" s="116"/>
      <c r="CC329" s="116"/>
      <c r="CD329" s="116"/>
      <c r="CE329" s="116"/>
      <c r="CF329" s="116"/>
      <c r="CG329" s="116"/>
      <c r="CH329" s="116"/>
      <c r="CI329" s="116"/>
      <c r="CJ329" s="116"/>
      <c r="CK329" s="116"/>
      <c r="CL329" s="116"/>
      <c r="CM329" s="116"/>
      <c r="CN329" s="116"/>
      <c r="CO329" s="116"/>
      <c r="CP329" s="116"/>
      <c r="CQ329" s="116"/>
      <c r="CR329" s="116"/>
      <c r="CS329" s="116"/>
      <c r="CT329" s="116"/>
      <c r="CU329" s="116"/>
      <c r="CV329" s="116"/>
      <c r="CW329" s="116"/>
      <c r="CX329" s="116"/>
      <c r="CY329" s="116"/>
      <c r="CZ329" s="116"/>
      <c r="DA329" s="116"/>
      <c r="DB329" s="116"/>
      <c r="DC329" s="116"/>
      <c r="DD329" s="116"/>
      <c r="DE329" s="116"/>
      <c r="DF329" s="116"/>
      <c r="DG329" s="116"/>
      <c r="DH329" s="116"/>
      <c r="DI329" s="116"/>
      <c r="DJ329" s="116"/>
      <c r="DK329" s="116"/>
      <c r="DL329" s="116"/>
      <c r="DM329" s="116"/>
      <c r="DN329" s="116"/>
      <c r="DO329" s="116"/>
      <c r="DP329" s="116"/>
      <c r="DQ329" s="116"/>
      <c r="DR329" s="116"/>
      <c r="DS329" s="116"/>
      <c r="DT329" s="116"/>
      <c r="DU329" s="116"/>
      <c r="DV329" s="116"/>
      <c r="DW329" s="116"/>
      <c r="DX329" s="116"/>
      <c r="DY329" s="116"/>
      <c r="DZ329" s="116"/>
      <c r="EA329" s="116"/>
      <c r="EB329" s="116"/>
      <c r="EC329" s="116"/>
      <c r="ED329" s="116"/>
      <c r="EE329" s="116"/>
      <c r="EF329" s="116"/>
      <c r="EG329" s="116"/>
      <c r="EH329" s="116"/>
      <c r="EI329" s="116"/>
      <c r="EJ329" s="116"/>
      <c r="EK329" s="116"/>
      <c r="EL329" s="116"/>
      <c r="EM329" s="116"/>
      <c r="EN329" s="116"/>
      <c r="EO329" s="116"/>
      <c r="EP329" s="116"/>
      <c r="EQ329" s="116"/>
      <c r="ER329" s="116"/>
    </row>
    <row r="330" spans="2:148" s="232" customFormat="1">
      <c r="B330" s="233"/>
      <c r="E330" s="233"/>
      <c r="I330" s="233"/>
      <c r="J330" s="116"/>
      <c r="K330" s="116"/>
      <c r="L330" s="116"/>
      <c r="M330" s="116"/>
      <c r="N330" s="116"/>
      <c r="O330" s="116"/>
      <c r="P330" s="116"/>
      <c r="Q330" s="116"/>
      <c r="R330" s="116"/>
      <c r="S330" s="116"/>
      <c r="T330" s="116"/>
      <c r="U330" s="116"/>
      <c r="V330" s="116"/>
      <c r="W330" s="116"/>
      <c r="X330" s="116"/>
      <c r="Y330" s="116"/>
      <c r="Z330" s="116"/>
      <c r="AA330" s="116"/>
      <c r="AB330" s="116"/>
      <c r="AC330" s="116"/>
      <c r="AD330" s="116"/>
      <c r="AE330" s="116"/>
      <c r="AF330" s="116"/>
      <c r="AG330" s="116"/>
      <c r="AH330" s="116"/>
      <c r="AI330" s="116"/>
      <c r="AJ330" s="116"/>
      <c r="AK330" s="116"/>
      <c r="AL330" s="116"/>
      <c r="AM330" s="116"/>
      <c r="AN330" s="116"/>
      <c r="AO330" s="116"/>
      <c r="AP330" s="116"/>
      <c r="AQ330" s="116"/>
      <c r="AR330" s="116"/>
      <c r="AS330" s="116"/>
      <c r="AT330" s="116"/>
      <c r="AU330" s="116"/>
      <c r="AV330" s="116"/>
      <c r="AW330" s="116"/>
      <c r="AX330" s="116"/>
      <c r="AY330" s="116"/>
      <c r="AZ330" s="116"/>
      <c r="BA330" s="116"/>
      <c r="BB330" s="116"/>
      <c r="BC330" s="116"/>
      <c r="BD330" s="116"/>
      <c r="BE330" s="116"/>
      <c r="BF330" s="116"/>
      <c r="BG330" s="116"/>
      <c r="BH330" s="116"/>
      <c r="BI330" s="116"/>
      <c r="BJ330" s="116"/>
      <c r="BK330" s="116"/>
      <c r="BL330" s="116"/>
      <c r="BM330" s="116"/>
      <c r="BN330" s="116"/>
      <c r="BO330" s="116"/>
      <c r="BP330" s="116"/>
      <c r="BQ330" s="116"/>
      <c r="BR330" s="116"/>
      <c r="BS330" s="116"/>
      <c r="BT330" s="116"/>
      <c r="BU330" s="116"/>
      <c r="BV330" s="116"/>
      <c r="BW330" s="116"/>
      <c r="BX330" s="116"/>
      <c r="BY330" s="116"/>
      <c r="BZ330" s="116"/>
      <c r="CA330" s="116"/>
      <c r="CB330" s="116"/>
      <c r="CC330" s="116"/>
      <c r="CD330" s="116"/>
      <c r="CE330" s="116"/>
      <c r="CF330" s="116"/>
      <c r="CG330" s="116"/>
      <c r="CH330" s="116"/>
      <c r="CI330" s="116"/>
      <c r="CJ330" s="116"/>
      <c r="CK330" s="116"/>
      <c r="CL330" s="116"/>
      <c r="CM330" s="116"/>
      <c r="CN330" s="116"/>
      <c r="CO330" s="116"/>
      <c r="CP330" s="116"/>
      <c r="CQ330" s="116"/>
      <c r="CR330" s="116"/>
      <c r="CS330" s="116"/>
      <c r="CT330" s="116"/>
      <c r="CU330" s="116"/>
      <c r="CV330" s="116"/>
      <c r="CW330" s="116"/>
      <c r="CX330" s="116"/>
      <c r="CY330" s="116"/>
      <c r="CZ330" s="116"/>
      <c r="DA330" s="116"/>
      <c r="DB330" s="116"/>
      <c r="DC330" s="116"/>
      <c r="DD330" s="116"/>
      <c r="DE330" s="116"/>
      <c r="DF330" s="116"/>
      <c r="DG330" s="116"/>
      <c r="DH330" s="116"/>
      <c r="DI330" s="116"/>
      <c r="DJ330" s="116"/>
      <c r="DK330" s="116"/>
      <c r="DL330" s="116"/>
      <c r="DM330" s="116"/>
      <c r="DN330" s="116"/>
      <c r="DO330" s="116"/>
      <c r="DP330" s="116"/>
      <c r="DQ330" s="116"/>
      <c r="DR330" s="116"/>
      <c r="DS330" s="116"/>
      <c r="DT330" s="116"/>
      <c r="DU330" s="116"/>
      <c r="DV330" s="116"/>
      <c r="DW330" s="116"/>
      <c r="DX330" s="116"/>
      <c r="DY330" s="116"/>
      <c r="DZ330" s="116"/>
      <c r="EA330" s="116"/>
      <c r="EB330" s="116"/>
      <c r="EC330" s="116"/>
      <c r="ED330" s="116"/>
      <c r="EE330" s="116"/>
      <c r="EF330" s="116"/>
      <c r="EG330" s="116"/>
      <c r="EH330" s="116"/>
      <c r="EI330" s="116"/>
      <c r="EJ330" s="116"/>
      <c r="EK330" s="116"/>
      <c r="EL330" s="116"/>
      <c r="EM330" s="116"/>
      <c r="EN330" s="116"/>
      <c r="EO330" s="116"/>
      <c r="EP330" s="116"/>
      <c r="EQ330" s="116"/>
      <c r="ER330" s="116"/>
    </row>
    <row r="331" spans="2:148" s="232" customFormat="1">
      <c r="B331" s="233"/>
      <c r="E331" s="233"/>
      <c r="I331" s="233"/>
      <c r="J331" s="116"/>
      <c r="K331" s="116"/>
      <c r="L331" s="116"/>
      <c r="M331" s="116"/>
      <c r="N331" s="116"/>
      <c r="O331" s="116"/>
      <c r="P331" s="116"/>
      <c r="Q331" s="116"/>
      <c r="R331" s="116"/>
      <c r="S331" s="116"/>
      <c r="T331" s="116"/>
      <c r="U331" s="116"/>
      <c r="V331" s="116"/>
      <c r="W331" s="116"/>
      <c r="X331" s="116"/>
      <c r="Y331" s="116"/>
      <c r="Z331" s="116"/>
      <c r="AA331" s="116"/>
      <c r="AB331" s="116"/>
      <c r="AC331" s="116"/>
      <c r="AD331" s="116"/>
      <c r="AE331" s="116"/>
      <c r="AF331" s="116"/>
      <c r="AG331" s="116"/>
      <c r="AH331" s="116"/>
      <c r="AI331" s="116"/>
      <c r="AJ331" s="116"/>
      <c r="AK331" s="116"/>
      <c r="AL331" s="116"/>
      <c r="AM331" s="116"/>
      <c r="AN331" s="116"/>
      <c r="AO331" s="116"/>
      <c r="AP331" s="116"/>
      <c r="AQ331" s="116"/>
      <c r="AR331" s="116"/>
      <c r="AS331" s="116"/>
      <c r="AT331" s="116"/>
      <c r="AU331" s="116"/>
      <c r="AV331" s="116"/>
      <c r="AW331" s="116"/>
      <c r="AX331" s="116"/>
      <c r="AY331" s="116"/>
      <c r="AZ331" s="116"/>
      <c r="BA331" s="116"/>
      <c r="BB331" s="116"/>
      <c r="BC331" s="116"/>
      <c r="BD331" s="116"/>
      <c r="BE331" s="116"/>
      <c r="BF331" s="116"/>
      <c r="BG331" s="116"/>
      <c r="BH331" s="116"/>
      <c r="BI331" s="116"/>
      <c r="BJ331" s="116"/>
      <c r="BK331" s="116"/>
      <c r="BL331" s="116"/>
      <c r="BM331" s="116"/>
      <c r="BN331" s="116"/>
      <c r="BO331" s="116"/>
      <c r="BP331" s="116"/>
      <c r="BQ331" s="116"/>
      <c r="BR331" s="116"/>
      <c r="BS331" s="116"/>
      <c r="BT331" s="116"/>
      <c r="BU331" s="116"/>
      <c r="BV331" s="116"/>
      <c r="BW331" s="116"/>
      <c r="BX331" s="116"/>
      <c r="BY331" s="116"/>
      <c r="BZ331" s="116"/>
      <c r="CA331" s="116"/>
      <c r="CB331" s="116"/>
      <c r="CC331" s="116"/>
      <c r="CD331" s="116"/>
      <c r="CE331" s="116"/>
      <c r="CF331" s="116"/>
      <c r="CG331" s="116"/>
      <c r="CH331" s="116"/>
      <c r="CI331" s="116"/>
      <c r="CJ331" s="116"/>
      <c r="CK331" s="116"/>
      <c r="CL331" s="116"/>
      <c r="CM331" s="116"/>
      <c r="CN331" s="116"/>
      <c r="CO331" s="116"/>
      <c r="CP331" s="116"/>
      <c r="CQ331" s="116"/>
      <c r="CR331" s="116"/>
      <c r="CS331" s="116"/>
      <c r="CT331" s="116"/>
      <c r="CU331" s="116"/>
      <c r="CV331" s="116"/>
      <c r="CW331" s="116"/>
      <c r="CX331" s="116"/>
      <c r="CY331" s="116"/>
      <c r="CZ331" s="116"/>
      <c r="DA331" s="116"/>
      <c r="DB331" s="116"/>
      <c r="DC331" s="116"/>
      <c r="DD331" s="116"/>
      <c r="DE331" s="116"/>
      <c r="DF331" s="116"/>
      <c r="DG331" s="116"/>
      <c r="DH331" s="116"/>
      <c r="DI331" s="116"/>
      <c r="DJ331" s="116"/>
      <c r="DK331" s="116"/>
      <c r="DL331" s="116"/>
      <c r="DM331" s="116"/>
      <c r="DN331" s="116"/>
      <c r="DO331" s="116"/>
      <c r="DP331" s="116"/>
      <c r="DQ331" s="116"/>
      <c r="DR331" s="116"/>
      <c r="DS331" s="116"/>
      <c r="DT331" s="116"/>
      <c r="DU331" s="116"/>
      <c r="DV331" s="116"/>
      <c r="DW331" s="116"/>
      <c r="DX331" s="116"/>
      <c r="DY331" s="116"/>
      <c r="DZ331" s="116"/>
      <c r="EA331" s="116"/>
      <c r="EB331" s="116"/>
      <c r="EC331" s="116"/>
      <c r="ED331" s="116"/>
      <c r="EE331" s="116"/>
      <c r="EF331" s="116"/>
      <c r="EG331" s="116"/>
      <c r="EH331" s="116"/>
      <c r="EI331" s="116"/>
      <c r="EJ331" s="116"/>
      <c r="EK331" s="116"/>
      <c r="EL331" s="116"/>
      <c r="EM331" s="116"/>
      <c r="EN331" s="116"/>
      <c r="EO331" s="116"/>
      <c r="EP331" s="116"/>
      <c r="EQ331" s="116"/>
      <c r="ER331" s="116"/>
    </row>
    <row r="332" spans="2:148" s="232" customFormat="1">
      <c r="B332" s="233"/>
      <c r="E332" s="233"/>
      <c r="I332" s="233"/>
      <c r="J332" s="116"/>
      <c r="K332" s="116"/>
      <c r="L332" s="116"/>
      <c r="M332" s="116"/>
      <c r="N332" s="116"/>
      <c r="O332" s="116"/>
      <c r="P332" s="116"/>
      <c r="Q332" s="116"/>
      <c r="R332" s="116"/>
      <c r="S332" s="116"/>
      <c r="T332" s="116"/>
      <c r="U332" s="116"/>
      <c r="V332" s="116"/>
      <c r="W332" s="116"/>
      <c r="X332" s="116"/>
      <c r="Y332" s="116"/>
      <c r="Z332" s="116"/>
      <c r="AA332" s="116"/>
      <c r="AB332" s="116"/>
      <c r="AC332" s="116"/>
      <c r="AD332" s="116"/>
      <c r="AE332" s="116"/>
      <c r="AF332" s="116"/>
      <c r="AG332" s="116"/>
      <c r="AH332" s="116"/>
      <c r="AI332" s="116"/>
      <c r="AJ332" s="116"/>
      <c r="AK332" s="116"/>
      <c r="AL332" s="116"/>
      <c r="AM332" s="116"/>
      <c r="AN332" s="116"/>
      <c r="AO332" s="116"/>
      <c r="AP332" s="116"/>
      <c r="AQ332" s="116"/>
      <c r="AR332" s="116"/>
      <c r="AS332" s="116"/>
      <c r="AT332" s="116"/>
      <c r="AU332" s="116"/>
      <c r="AV332" s="116"/>
      <c r="AW332" s="116"/>
      <c r="AX332" s="116"/>
      <c r="AY332" s="116"/>
      <c r="AZ332" s="116"/>
      <c r="BA332" s="116"/>
      <c r="BB332" s="116"/>
      <c r="BC332" s="116"/>
      <c r="BD332" s="116"/>
      <c r="BE332" s="116"/>
      <c r="BF332" s="116"/>
      <c r="BG332" s="116"/>
      <c r="BH332" s="116"/>
      <c r="BI332" s="116"/>
      <c r="BJ332" s="116"/>
      <c r="BK332" s="116"/>
      <c r="BL332" s="116"/>
      <c r="BM332" s="116"/>
      <c r="BN332" s="116"/>
      <c r="BO332" s="116"/>
      <c r="BP332" s="116"/>
      <c r="BQ332" s="116"/>
      <c r="BR332" s="116"/>
      <c r="BS332" s="116"/>
      <c r="BT332" s="116"/>
      <c r="BU332" s="116"/>
      <c r="BV332" s="116"/>
      <c r="BW332" s="116"/>
      <c r="BX332" s="116"/>
      <c r="BY332" s="116"/>
      <c r="BZ332" s="116"/>
      <c r="CA332" s="116"/>
      <c r="CB332" s="116"/>
      <c r="CC332" s="116"/>
      <c r="CD332" s="116"/>
      <c r="CE332" s="116"/>
      <c r="CF332" s="116"/>
      <c r="CG332" s="116"/>
      <c r="CH332" s="116"/>
      <c r="CI332" s="116"/>
      <c r="CJ332" s="116"/>
      <c r="CK332" s="116"/>
      <c r="CL332" s="116"/>
      <c r="CM332" s="116"/>
      <c r="CN332" s="116"/>
      <c r="CO332" s="116"/>
      <c r="CP332" s="116"/>
      <c r="CQ332" s="116"/>
      <c r="CR332" s="116"/>
      <c r="CS332" s="116"/>
      <c r="CT332" s="116"/>
      <c r="CU332" s="116"/>
      <c r="CV332" s="116"/>
      <c r="CW332" s="116"/>
      <c r="CX332" s="116"/>
      <c r="CY332" s="116"/>
      <c r="CZ332" s="116"/>
      <c r="DA332" s="116"/>
      <c r="DB332" s="116"/>
      <c r="DC332" s="116"/>
      <c r="DD332" s="116"/>
      <c r="DE332" s="116"/>
      <c r="DF332" s="116"/>
      <c r="DG332" s="116"/>
      <c r="DH332" s="116"/>
      <c r="DI332" s="116"/>
      <c r="DJ332" s="116"/>
      <c r="DK332" s="116"/>
      <c r="DL332" s="116"/>
      <c r="DM332" s="116"/>
      <c r="DN332" s="116"/>
      <c r="DO332" s="116"/>
      <c r="DP332" s="116"/>
      <c r="DQ332" s="116"/>
      <c r="DR332" s="116"/>
      <c r="DS332" s="116"/>
      <c r="DT332" s="116"/>
      <c r="DU332" s="116"/>
      <c r="DV332" s="116"/>
      <c r="DW332" s="116"/>
      <c r="DX332" s="116"/>
      <c r="DY332" s="116"/>
      <c r="DZ332" s="116"/>
      <c r="EA332" s="116"/>
      <c r="EB332" s="116"/>
      <c r="EC332" s="116"/>
      <c r="ED332" s="116"/>
      <c r="EE332" s="116"/>
      <c r="EF332" s="116"/>
      <c r="EG332" s="116"/>
      <c r="EH332" s="116"/>
      <c r="EI332" s="116"/>
      <c r="EJ332" s="116"/>
      <c r="EK332" s="116"/>
      <c r="EL332" s="116"/>
      <c r="EM332" s="116"/>
      <c r="EN332" s="116"/>
      <c r="EO332" s="116"/>
      <c r="EP332" s="116"/>
      <c r="EQ332" s="116"/>
      <c r="ER332" s="116"/>
    </row>
    <row r="333" spans="2:148" s="232" customFormat="1">
      <c r="B333" s="233"/>
      <c r="E333" s="233"/>
      <c r="I333" s="233"/>
      <c r="J333" s="116"/>
      <c r="K333" s="116"/>
      <c r="L333" s="116"/>
      <c r="M333" s="116"/>
      <c r="N333" s="116"/>
      <c r="O333" s="116"/>
      <c r="P333" s="116"/>
      <c r="Q333" s="116"/>
      <c r="R333" s="116"/>
      <c r="S333" s="116"/>
      <c r="T333" s="116"/>
      <c r="U333" s="116"/>
      <c r="V333" s="116"/>
      <c r="W333" s="116"/>
      <c r="X333" s="116"/>
      <c r="Y333" s="116"/>
      <c r="Z333" s="116"/>
      <c r="AA333" s="116"/>
      <c r="AB333" s="116"/>
      <c r="AC333" s="116"/>
      <c r="AD333" s="116"/>
      <c r="AE333" s="116"/>
      <c r="AF333" s="116"/>
      <c r="AG333" s="116"/>
      <c r="AH333" s="116"/>
      <c r="AI333" s="116"/>
      <c r="AJ333" s="116"/>
      <c r="AK333" s="116"/>
      <c r="AL333" s="116"/>
      <c r="AM333" s="116"/>
      <c r="AN333" s="116"/>
      <c r="AO333" s="116"/>
      <c r="AP333" s="116"/>
      <c r="AQ333" s="116"/>
      <c r="AR333" s="116"/>
      <c r="AS333" s="116"/>
      <c r="AT333" s="116"/>
      <c r="AU333" s="116"/>
      <c r="AV333" s="116"/>
      <c r="AW333" s="116"/>
      <c r="AX333" s="116"/>
      <c r="AY333" s="116"/>
      <c r="AZ333" s="116"/>
      <c r="BA333" s="116"/>
      <c r="BB333" s="116"/>
      <c r="BC333" s="116"/>
      <c r="BD333" s="116"/>
      <c r="BE333" s="116"/>
      <c r="BF333" s="116"/>
      <c r="BG333" s="116"/>
      <c r="BH333" s="116"/>
      <c r="BI333" s="116"/>
      <c r="BJ333" s="116"/>
      <c r="BK333" s="116"/>
      <c r="BL333" s="116"/>
      <c r="BM333" s="116"/>
      <c r="BN333" s="116"/>
      <c r="BO333" s="116"/>
      <c r="BP333" s="116"/>
      <c r="BQ333" s="116"/>
      <c r="BR333" s="116"/>
      <c r="BS333" s="116"/>
      <c r="BT333" s="116"/>
      <c r="BU333" s="116"/>
      <c r="BV333" s="116"/>
      <c r="BW333" s="116"/>
      <c r="BX333" s="116"/>
      <c r="BY333" s="116"/>
      <c r="BZ333" s="116"/>
      <c r="CA333" s="116"/>
      <c r="CB333" s="116"/>
      <c r="CC333" s="116"/>
      <c r="CD333" s="116"/>
      <c r="CE333" s="116"/>
      <c r="CF333" s="116"/>
      <c r="CG333" s="116"/>
      <c r="CH333" s="116"/>
      <c r="CI333" s="116"/>
      <c r="CJ333" s="116"/>
      <c r="CK333" s="116"/>
      <c r="CL333" s="116"/>
      <c r="CM333" s="116"/>
      <c r="CN333" s="116"/>
      <c r="CO333" s="116"/>
      <c r="CP333" s="116"/>
      <c r="CQ333" s="116"/>
      <c r="CR333" s="116"/>
      <c r="CS333" s="116"/>
      <c r="CT333" s="116"/>
      <c r="CU333" s="116"/>
      <c r="CV333" s="116"/>
      <c r="CW333" s="116"/>
      <c r="CX333" s="116"/>
      <c r="CY333" s="116"/>
      <c r="CZ333" s="116"/>
      <c r="DA333" s="116"/>
      <c r="DB333" s="116"/>
      <c r="DC333" s="116"/>
      <c r="DD333" s="116"/>
      <c r="DE333" s="116"/>
      <c r="DF333" s="116"/>
      <c r="DG333" s="116"/>
      <c r="DH333" s="116"/>
      <c r="DI333" s="116"/>
      <c r="DJ333" s="116"/>
      <c r="DK333" s="116"/>
      <c r="DL333" s="116"/>
      <c r="DM333" s="116"/>
      <c r="DN333" s="116"/>
      <c r="DO333" s="116"/>
      <c r="DP333" s="116"/>
      <c r="DQ333" s="116"/>
      <c r="DR333" s="116"/>
      <c r="DS333" s="116"/>
      <c r="DT333" s="116"/>
      <c r="DU333" s="116"/>
      <c r="DV333" s="116"/>
      <c r="DW333" s="116"/>
      <c r="DX333" s="116"/>
      <c r="DY333" s="116"/>
      <c r="DZ333" s="116"/>
      <c r="EA333" s="116"/>
      <c r="EB333" s="116"/>
      <c r="EC333" s="116"/>
      <c r="ED333" s="116"/>
      <c r="EE333" s="116"/>
      <c r="EF333" s="116"/>
      <c r="EG333" s="116"/>
      <c r="EH333" s="116"/>
      <c r="EI333" s="116"/>
      <c r="EJ333" s="116"/>
      <c r="EK333" s="116"/>
      <c r="EL333" s="116"/>
      <c r="EM333" s="116"/>
      <c r="EN333" s="116"/>
      <c r="EO333" s="116"/>
      <c r="EP333" s="116"/>
      <c r="EQ333" s="116"/>
      <c r="ER333" s="116"/>
    </row>
    <row r="334" spans="2:148" s="232" customFormat="1">
      <c r="B334" s="233"/>
      <c r="E334" s="233"/>
      <c r="I334" s="233"/>
      <c r="J334" s="116"/>
      <c r="K334" s="116"/>
      <c r="L334" s="116"/>
      <c r="M334" s="116"/>
      <c r="N334" s="116"/>
      <c r="O334" s="116"/>
      <c r="P334" s="116"/>
      <c r="Q334" s="116"/>
      <c r="R334" s="116"/>
      <c r="S334" s="116"/>
      <c r="T334" s="116"/>
      <c r="U334" s="116"/>
      <c r="V334" s="116"/>
      <c r="W334" s="116"/>
      <c r="X334" s="116"/>
      <c r="Y334" s="116"/>
      <c r="Z334" s="116"/>
      <c r="AA334" s="116"/>
      <c r="AB334" s="116"/>
      <c r="AC334" s="116"/>
      <c r="AD334" s="116"/>
      <c r="AE334" s="116"/>
      <c r="AF334" s="116"/>
      <c r="AG334" s="116"/>
      <c r="AH334" s="116"/>
      <c r="AI334" s="116"/>
      <c r="AJ334" s="116"/>
      <c r="AK334" s="116"/>
      <c r="AL334" s="116"/>
      <c r="AM334" s="116"/>
      <c r="AN334" s="116"/>
      <c r="AO334" s="116"/>
      <c r="AP334" s="116"/>
      <c r="AQ334" s="116"/>
      <c r="AR334" s="116"/>
      <c r="AS334" s="116"/>
      <c r="AT334" s="116"/>
      <c r="AU334" s="116"/>
      <c r="AV334" s="116"/>
      <c r="AW334" s="116"/>
      <c r="AX334" s="116"/>
      <c r="AY334" s="116"/>
      <c r="AZ334" s="116"/>
      <c r="BA334" s="116"/>
      <c r="BB334" s="116"/>
      <c r="BC334" s="116"/>
      <c r="BD334" s="116"/>
      <c r="BE334" s="116"/>
      <c r="BF334" s="116"/>
      <c r="BG334" s="116"/>
      <c r="BH334" s="116"/>
      <c r="BI334" s="116"/>
      <c r="BJ334" s="116"/>
      <c r="BK334" s="116"/>
      <c r="BL334" s="116"/>
      <c r="BM334" s="116"/>
      <c r="BN334" s="116"/>
      <c r="BO334" s="116"/>
      <c r="BP334" s="116"/>
      <c r="BQ334" s="116"/>
      <c r="BR334" s="116"/>
      <c r="BS334" s="116"/>
      <c r="BT334" s="116"/>
      <c r="BU334" s="116"/>
      <c r="BV334" s="116"/>
      <c r="BW334" s="116"/>
      <c r="BX334" s="116"/>
      <c r="BY334" s="116"/>
      <c r="BZ334" s="116"/>
      <c r="CA334" s="116"/>
      <c r="CB334" s="116"/>
      <c r="CC334" s="116"/>
      <c r="CD334" s="116"/>
      <c r="CE334" s="116"/>
      <c r="CF334" s="116"/>
      <c r="CG334" s="116"/>
      <c r="CH334" s="116"/>
      <c r="CI334" s="116"/>
      <c r="CJ334" s="116"/>
      <c r="CK334" s="116"/>
      <c r="CL334" s="116"/>
      <c r="CM334" s="116"/>
      <c r="CN334" s="116"/>
      <c r="CO334" s="116"/>
      <c r="CP334" s="116"/>
      <c r="CQ334" s="116"/>
      <c r="CR334" s="116"/>
      <c r="CS334" s="116"/>
      <c r="CT334" s="116"/>
      <c r="CU334" s="116"/>
      <c r="CV334" s="116"/>
      <c r="CW334" s="116"/>
      <c r="CX334" s="116"/>
      <c r="CY334" s="116"/>
      <c r="CZ334" s="116"/>
      <c r="DA334" s="116"/>
      <c r="DB334" s="116"/>
      <c r="DC334" s="116"/>
      <c r="DD334" s="116"/>
      <c r="DE334" s="116"/>
      <c r="DF334" s="116"/>
      <c r="DG334" s="116"/>
      <c r="DH334" s="116"/>
      <c r="DI334" s="116"/>
      <c r="DJ334" s="116"/>
      <c r="DK334" s="116"/>
      <c r="DL334" s="116"/>
      <c r="DM334" s="116"/>
      <c r="DN334" s="116"/>
      <c r="DO334" s="116"/>
      <c r="DP334" s="116"/>
      <c r="DQ334" s="116"/>
      <c r="DR334" s="116"/>
      <c r="DS334" s="116"/>
      <c r="DT334" s="116"/>
      <c r="DU334" s="116"/>
      <c r="DV334" s="116"/>
      <c r="DW334" s="116"/>
      <c r="DX334" s="116"/>
      <c r="DY334" s="116"/>
      <c r="DZ334" s="116"/>
      <c r="EA334" s="116"/>
      <c r="EB334" s="116"/>
      <c r="EC334" s="116"/>
      <c r="ED334" s="116"/>
      <c r="EE334" s="116"/>
      <c r="EF334" s="116"/>
      <c r="EG334" s="116"/>
      <c r="EH334" s="116"/>
      <c r="EI334" s="116"/>
      <c r="EJ334" s="116"/>
      <c r="EK334" s="116"/>
      <c r="EL334" s="116"/>
      <c r="EM334" s="116"/>
      <c r="EN334" s="116"/>
      <c r="EO334" s="116"/>
      <c r="EP334" s="116"/>
      <c r="EQ334" s="116"/>
      <c r="ER334" s="116"/>
    </row>
    <row r="335" spans="2:148" s="232" customFormat="1">
      <c r="B335" s="233"/>
      <c r="E335" s="233"/>
      <c r="I335" s="233"/>
      <c r="J335" s="116"/>
      <c r="K335" s="116"/>
      <c r="L335" s="116"/>
      <c r="M335" s="116"/>
      <c r="N335" s="116"/>
      <c r="O335" s="116"/>
      <c r="P335" s="116"/>
      <c r="Q335" s="116"/>
      <c r="R335" s="116"/>
      <c r="S335" s="116"/>
      <c r="T335" s="116"/>
      <c r="U335" s="116"/>
      <c r="V335" s="116"/>
      <c r="W335" s="116"/>
      <c r="X335" s="116"/>
      <c r="Y335" s="116"/>
      <c r="Z335" s="116"/>
      <c r="AA335" s="116"/>
      <c r="AB335" s="116"/>
      <c r="AC335" s="116"/>
      <c r="AD335" s="116"/>
      <c r="AE335" s="116"/>
      <c r="AF335" s="116"/>
      <c r="AG335" s="116"/>
      <c r="AH335" s="116"/>
      <c r="AI335" s="116"/>
      <c r="AJ335" s="116"/>
      <c r="AK335" s="116"/>
      <c r="AL335" s="116"/>
      <c r="AM335" s="116"/>
      <c r="AN335" s="116"/>
      <c r="AO335" s="116"/>
      <c r="AP335" s="116"/>
      <c r="AQ335" s="116"/>
      <c r="AR335" s="116"/>
      <c r="AS335" s="116"/>
      <c r="AT335" s="116"/>
      <c r="AU335" s="116"/>
      <c r="AV335" s="116"/>
      <c r="AW335" s="116"/>
      <c r="AX335" s="116"/>
      <c r="AY335" s="116"/>
      <c r="AZ335" s="116"/>
      <c r="BA335" s="116"/>
      <c r="BB335" s="116"/>
      <c r="BC335" s="116"/>
      <c r="BD335" s="116"/>
      <c r="BE335" s="116"/>
      <c r="BF335" s="116"/>
      <c r="BG335" s="116"/>
      <c r="BH335" s="116"/>
      <c r="BI335" s="116"/>
      <c r="BJ335" s="116"/>
      <c r="BK335" s="116"/>
      <c r="BL335" s="116"/>
      <c r="BM335" s="116"/>
      <c r="BN335" s="116"/>
      <c r="BO335" s="116"/>
      <c r="BP335" s="116"/>
      <c r="BQ335" s="116"/>
      <c r="BR335" s="116"/>
      <c r="BS335" s="116"/>
      <c r="BT335" s="116"/>
      <c r="BU335" s="116"/>
      <c r="BV335" s="116"/>
      <c r="BW335" s="116"/>
      <c r="BX335" s="116"/>
      <c r="BY335" s="116"/>
      <c r="BZ335" s="116"/>
      <c r="CA335" s="116"/>
      <c r="CB335" s="116"/>
      <c r="CC335" s="116"/>
      <c r="CD335" s="116"/>
      <c r="CE335" s="116"/>
      <c r="CF335" s="116"/>
      <c r="CG335" s="116"/>
      <c r="CH335" s="116"/>
      <c r="CI335" s="116"/>
      <c r="CJ335" s="116"/>
      <c r="CK335" s="116"/>
      <c r="CL335" s="116"/>
      <c r="CM335" s="116"/>
      <c r="CN335" s="116"/>
      <c r="CO335" s="116"/>
      <c r="CP335" s="116"/>
      <c r="CQ335" s="116"/>
      <c r="CR335" s="116"/>
      <c r="CS335" s="116"/>
      <c r="CT335" s="116"/>
      <c r="CU335" s="116"/>
      <c r="CV335" s="116"/>
      <c r="CW335" s="116"/>
      <c r="CX335" s="116"/>
      <c r="CY335" s="116"/>
      <c r="CZ335" s="116"/>
      <c r="DA335" s="116"/>
      <c r="DB335" s="116"/>
      <c r="DC335" s="116"/>
      <c r="DD335" s="116"/>
      <c r="DE335" s="116"/>
      <c r="DF335" s="116"/>
      <c r="DG335" s="116"/>
      <c r="DH335" s="116"/>
      <c r="DI335" s="116"/>
      <c r="DJ335" s="116"/>
      <c r="DK335" s="116"/>
      <c r="DL335" s="116"/>
      <c r="DM335" s="116"/>
      <c r="DN335" s="116"/>
      <c r="DO335" s="116"/>
      <c r="DP335" s="116"/>
      <c r="DQ335" s="116"/>
      <c r="DR335" s="116"/>
      <c r="DS335" s="116"/>
      <c r="DT335" s="116"/>
      <c r="DU335" s="116"/>
      <c r="DV335" s="116"/>
      <c r="DW335" s="116"/>
      <c r="DX335" s="116"/>
      <c r="DY335" s="116"/>
      <c r="DZ335" s="116"/>
      <c r="EA335" s="116"/>
      <c r="EB335" s="116"/>
      <c r="EC335" s="116"/>
      <c r="ED335" s="116"/>
      <c r="EE335" s="116"/>
      <c r="EF335" s="116"/>
      <c r="EG335" s="116"/>
      <c r="EH335" s="116"/>
      <c r="EI335" s="116"/>
      <c r="EJ335" s="116"/>
      <c r="EK335" s="116"/>
      <c r="EL335" s="116"/>
      <c r="EM335" s="116"/>
      <c r="EN335" s="116"/>
      <c r="EO335" s="116"/>
      <c r="EP335" s="116"/>
      <c r="EQ335" s="116"/>
      <c r="ER335" s="116"/>
    </row>
    <row r="336" spans="2:148" s="232" customFormat="1">
      <c r="B336" s="233"/>
      <c r="E336" s="233"/>
      <c r="I336" s="233"/>
      <c r="J336" s="116"/>
      <c r="K336" s="116"/>
      <c r="L336" s="116"/>
      <c r="M336" s="116"/>
      <c r="N336" s="116"/>
      <c r="O336" s="116"/>
      <c r="P336" s="116"/>
      <c r="Q336" s="116"/>
      <c r="R336" s="116"/>
      <c r="S336" s="116"/>
      <c r="T336" s="116"/>
      <c r="U336" s="116"/>
      <c r="V336" s="116"/>
      <c r="W336" s="116"/>
      <c r="X336" s="116"/>
      <c r="Y336" s="116"/>
      <c r="Z336" s="116"/>
      <c r="AA336" s="116"/>
      <c r="AB336" s="116"/>
      <c r="AC336" s="116"/>
      <c r="AD336" s="116"/>
      <c r="AE336" s="116"/>
      <c r="AF336" s="116"/>
      <c r="AG336" s="116"/>
      <c r="AH336" s="116"/>
      <c r="AI336" s="116"/>
      <c r="AJ336" s="116"/>
      <c r="AK336" s="116"/>
      <c r="AL336" s="116"/>
      <c r="AM336" s="116"/>
      <c r="AN336" s="116"/>
      <c r="AO336" s="116"/>
      <c r="AP336" s="116"/>
      <c r="AQ336" s="116"/>
      <c r="AR336" s="116"/>
      <c r="AS336" s="116"/>
      <c r="AT336" s="116"/>
      <c r="AU336" s="116"/>
      <c r="AV336" s="116"/>
      <c r="AW336" s="116"/>
      <c r="AX336" s="116"/>
      <c r="AY336" s="116"/>
      <c r="AZ336" s="116"/>
      <c r="BA336" s="116"/>
      <c r="BB336" s="116"/>
      <c r="BC336" s="116"/>
      <c r="BD336" s="116"/>
      <c r="BE336" s="116"/>
      <c r="BF336" s="116"/>
      <c r="BG336" s="116"/>
      <c r="BH336" s="116"/>
      <c r="BI336" s="116"/>
      <c r="BJ336" s="116"/>
      <c r="BK336" s="116"/>
      <c r="BL336" s="116"/>
      <c r="BM336" s="116"/>
      <c r="BN336" s="116"/>
      <c r="BO336" s="116"/>
      <c r="BP336" s="116"/>
      <c r="BQ336" s="116"/>
      <c r="BR336" s="116"/>
      <c r="BS336" s="116"/>
      <c r="BT336" s="116"/>
      <c r="BU336" s="116"/>
      <c r="BV336" s="116"/>
      <c r="BW336" s="116"/>
      <c r="BX336" s="116"/>
      <c r="BY336" s="116"/>
      <c r="BZ336" s="116"/>
      <c r="CA336" s="116"/>
      <c r="CB336" s="116"/>
      <c r="CC336" s="116"/>
      <c r="CD336" s="116"/>
      <c r="CE336" s="116"/>
      <c r="CF336" s="116"/>
      <c r="CG336" s="116"/>
      <c r="CH336" s="116"/>
      <c r="CI336" s="116"/>
      <c r="CJ336" s="116"/>
      <c r="CK336" s="116"/>
      <c r="CL336" s="116"/>
      <c r="CM336" s="116"/>
      <c r="CN336" s="116"/>
      <c r="CO336" s="116"/>
      <c r="CP336" s="116"/>
      <c r="CQ336" s="116"/>
      <c r="CR336" s="116"/>
      <c r="CS336" s="116"/>
      <c r="CT336" s="116"/>
      <c r="CU336" s="116"/>
      <c r="CV336" s="116"/>
      <c r="CW336" s="116"/>
      <c r="CX336" s="116"/>
      <c r="CY336" s="116"/>
      <c r="CZ336" s="116"/>
      <c r="DA336" s="116"/>
      <c r="DB336" s="116"/>
      <c r="DC336" s="116"/>
      <c r="DD336" s="116"/>
      <c r="DE336" s="116"/>
      <c r="DF336" s="116"/>
      <c r="DG336" s="116"/>
      <c r="DH336" s="116"/>
      <c r="DI336" s="116"/>
      <c r="DJ336" s="116"/>
      <c r="DK336" s="116"/>
      <c r="DL336" s="116"/>
      <c r="DM336" s="116"/>
      <c r="DN336" s="116"/>
      <c r="DO336" s="116"/>
      <c r="DP336" s="116"/>
      <c r="DQ336" s="116"/>
      <c r="DR336" s="116"/>
      <c r="DS336" s="116"/>
      <c r="DT336" s="116"/>
      <c r="DU336" s="116"/>
      <c r="DV336" s="116"/>
      <c r="DW336" s="116"/>
      <c r="DX336" s="116"/>
      <c r="DY336" s="116"/>
      <c r="DZ336" s="116"/>
      <c r="EA336" s="116"/>
      <c r="EB336" s="116"/>
      <c r="EC336" s="116"/>
      <c r="ED336" s="116"/>
      <c r="EE336" s="116"/>
      <c r="EF336" s="116"/>
      <c r="EG336" s="116"/>
      <c r="EH336" s="116"/>
      <c r="EI336" s="116"/>
      <c r="EJ336" s="116"/>
      <c r="EK336" s="116"/>
      <c r="EL336" s="116"/>
      <c r="EM336" s="116"/>
      <c r="EN336" s="116"/>
      <c r="EO336" s="116"/>
      <c r="EP336" s="116"/>
      <c r="EQ336" s="116"/>
      <c r="ER336" s="116"/>
    </row>
    <row r="337" spans="2:148" s="232" customFormat="1">
      <c r="B337" s="233"/>
      <c r="E337" s="233"/>
      <c r="I337" s="233"/>
      <c r="J337" s="116"/>
      <c r="K337" s="116"/>
      <c r="L337" s="116"/>
      <c r="M337" s="116"/>
      <c r="N337" s="116"/>
      <c r="O337" s="116"/>
      <c r="P337" s="116"/>
      <c r="Q337" s="116"/>
      <c r="R337" s="116"/>
      <c r="S337" s="116"/>
      <c r="T337" s="116"/>
      <c r="U337" s="116"/>
      <c r="V337" s="116"/>
      <c r="W337" s="116"/>
      <c r="X337" s="116"/>
      <c r="Y337" s="116"/>
      <c r="Z337" s="116"/>
      <c r="AA337" s="116"/>
      <c r="AB337" s="116"/>
      <c r="AC337" s="116"/>
      <c r="AD337" s="116"/>
      <c r="AE337" s="116"/>
      <c r="AF337" s="116"/>
      <c r="AG337" s="116"/>
      <c r="AH337" s="116"/>
      <c r="AI337" s="116"/>
      <c r="AJ337" s="116"/>
      <c r="AK337" s="116"/>
      <c r="AL337" s="116"/>
      <c r="AM337" s="116"/>
      <c r="AN337" s="116"/>
      <c r="AO337" s="116"/>
      <c r="AP337" s="116"/>
      <c r="AQ337" s="116"/>
      <c r="AR337" s="116"/>
      <c r="AS337" s="116"/>
      <c r="AT337" s="116"/>
      <c r="AU337" s="116"/>
      <c r="AV337" s="116"/>
      <c r="AW337" s="116"/>
      <c r="AX337" s="116"/>
      <c r="AY337" s="116"/>
      <c r="AZ337" s="116"/>
      <c r="BA337" s="116"/>
      <c r="BB337" s="116"/>
      <c r="BC337" s="116"/>
      <c r="BD337" s="116"/>
      <c r="BE337" s="116"/>
      <c r="BF337" s="116"/>
      <c r="BG337" s="116"/>
      <c r="BH337" s="116"/>
      <c r="BI337" s="116"/>
      <c r="BJ337" s="116"/>
      <c r="BK337" s="116"/>
      <c r="BL337" s="116"/>
      <c r="BM337" s="116"/>
      <c r="BN337" s="116"/>
      <c r="BO337" s="116"/>
      <c r="BP337" s="116"/>
      <c r="BQ337" s="116"/>
      <c r="BR337" s="116"/>
      <c r="BS337" s="116"/>
      <c r="BT337" s="116"/>
      <c r="BU337" s="116"/>
      <c r="BV337" s="116"/>
      <c r="BW337" s="116"/>
      <c r="BX337" s="116"/>
      <c r="BY337" s="116"/>
      <c r="BZ337" s="116"/>
      <c r="CA337" s="116"/>
      <c r="CB337" s="116"/>
      <c r="CC337" s="116"/>
      <c r="CD337" s="116"/>
      <c r="CE337" s="116"/>
      <c r="CF337" s="116"/>
      <c r="CG337" s="116"/>
      <c r="CH337" s="116"/>
      <c r="CI337" s="116"/>
      <c r="CJ337" s="116"/>
      <c r="CK337" s="116"/>
      <c r="CL337" s="116"/>
      <c r="CM337" s="116"/>
      <c r="CN337" s="116"/>
      <c r="CO337" s="116"/>
      <c r="CP337" s="116"/>
      <c r="CQ337" s="116"/>
      <c r="CR337" s="116"/>
      <c r="CS337" s="116"/>
      <c r="CT337" s="116"/>
      <c r="CU337" s="116"/>
      <c r="CV337" s="116"/>
      <c r="CW337" s="116"/>
      <c r="CX337" s="116"/>
      <c r="CY337" s="116"/>
      <c r="CZ337" s="116"/>
      <c r="DA337" s="116"/>
      <c r="DB337" s="116"/>
      <c r="DC337" s="116"/>
      <c r="DD337" s="116"/>
      <c r="DE337" s="116"/>
      <c r="DF337" s="116"/>
      <c r="DG337" s="116"/>
      <c r="DH337" s="116"/>
      <c r="DI337" s="116"/>
      <c r="DJ337" s="116"/>
      <c r="DK337" s="116"/>
      <c r="DL337" s="116"/>
      <c r="DM337" s="116"/>
      <c r="DN337" s="116"/>
      <c r="DO337" s="116"/>
      <c r="DP337" s="116"/>
      <c r="DQ337" s="116"/>
      <c r="DR337" s="116"/>
      <c r="DS337" s="116"/>
      <c r="DT337" s="116"/>
      <c r="DU337" s="116"/>
      <c r="DV337" s="116"/>
      <c r="DW337" s="116"/>
      <c r="DX337" s="116"/>
      <c r="DY337" s="116"/>
      <c r="DZ337" s="116"/>
      <c r="EA337" s="116"/>
      <c r="EB337" s="116"/>
      <c r="EC337" s="116"/>
      <c r="ED337" s="116"/>
      <c r="EE337" s="116"/>
      <c r="EF337" s="116"/>
      <c r="EG337" s="116"/>
      <c r="EH337" s="116"/>
      <c r="EI337" s="116"/>
      <c r="EJ337" s="116"/>
      <c r="EK337" s="116"/>
      <c r="EL337" s="116"/>
      <c r="EM337" s="116"/>
      <c r="EN337" s="116"/>
      <c r="EO337" s="116"/>
      <c r="EP337" s="116"/>
      <c r="EQ337" s="116"/>
      <c r="ER337" s="116"/>
    </row>
    <row r="338" spans="2:148" s="232" customFormat="1">
      <c r="B338" s="233"/>
      <c r="E338" s="233"/>
      <c r="I338" s="233"/>
      <c r="J338" s="116"/>
      <c r="K338" s="116"/>
      <c r="L338" s="116"/>
      <c r="M338" s="116"/>
      <c r="N338" s="116"/>
      <c r="O338" s="116"/>
      <c r="P338" s="116"/>
      <c r="Q338" s="116"/>
      <c r="R338" s="116"/>
      <c r="S338" s="116"/>
      <c r="T338" s="116"/>
      <c r="U338" s="116"/>
      <c r="V338" s="116"/>
      <c r="W338" s="116"/>
      <c r="X338" s="116"/>
      <c r="Y338" s="116"/>
      <c r="Z338" s="116"/>
      <c r="AA338" s="116"/>
      <c r="AB338" s="116"/>
      <c r="AC338" s="116"/>
      <c r="AD338" s="116"/>
      <c r="AE338" s="116"/>
      <c r="AF338" s="116"/>
      <c r="AG338" s="116"/>
      <c r="AH338" s="116"/>
      <c r="AI338" s="116"/>
      <c r="AJ338" s="116"/>
      <c r="AK338" s="116"/>
      <c r="AL338" s="116"/>
      <c r="AM338" s="116"/>
      <c r="AN338" s="116"/>
      <c r="AO338" s="116"/>
      <c r="AP338" s="116"/>
      <c r="AQ338" s="116"/>
      <c r="AR338" s="116"/>
      <c r="AS338" s="116"/>
      <c r="AT338" s="116"/>
      <c r="AU338" s="116"/>
      <c r="AV338" s="116"/>
      <c r="AW338" s="116"/>
      <c r="AX338" s="116"/>
      <c r="AY338" s="116"/>
      <c r="AZ338" s="116"/>
      <c r="BA338" s="116"/>
      <c r="BB338" s="116"/>
      <c r="BC338" s="116"/>
      <c r="BD338" s="116"/>
      <c r="BE338" s="116"/>
      <c r="BF338" s="116"/>
      <c r="BG338" s="116"/>
      <c r="BH338" s="116"/>
      <c r="BI338" s="116"/>
      <c r="BJ338" s="116"/>
      <c r="BK338" s="116"/>
      <c r="BL338" s="116"/>
      <c r="BM338" s="116"/>
      <c r="BN338" s="116"/>
      <c r="BO338" s="116"/>
      <c r="BP338" s="116"/>
      <c r="BQ338" s="116"/>
      <c r="BR338" s="116"/>
      <c r="BS338" s="116"/>
      <c r="BT338" s="116"/>
      <c r="BU338" s="116"/>
      <c r="BV338" s="116"/>
      <c r="BW338" s="116"/>
      <c r="BX338" s="116"/>
      <c r="BY338" s="116"/>
      <c r="BZ338" s="116"/>
      <c r="CA338" s="116"/>
      <c r="CB338" s="116"/>
      <c r="CC338" s="116"/>
      <c r="CD338" s="116"/>
      <c r="CE338" s="116"/>
      <c r="CF338" s="116"/>
      <c r="CG338" s="116"/>
      <c r="CH338" s="116"/>
      <c r="CI338" s="116"/>
      <c r="CJ338" s="116"/>
      <c r="CK338" s="116"/>
      <c r="CL338" s="116"/>
      <c r="CM338" s="116"/>
      <c r="CN338" s="116"/>
      <c r="CO338" s="116"/>
      <c r="CP338" s="116"/>
      <c r="CQ338" s="116"/>
      <c r="CR338" s="116"/>
      <c r="CS338" s="116"/>
      <c r="CT338" s="116"/>
      <c r="CU338" s="116"/>
      <c r="CV338" s="116"/>
      <c r="CW338" s="116"/>
      <c r="CX338" s="116"/>
      <c r="CY338" s="116"/>
      <c r="CZ338" s="116"/>
      <c r="DA338" s="116"/>
      <c r="DB338" s="116"/>
      <c r="DC338" s="116"/>
      <c r="DD338" s="116"/>
      <c r="DE338" s="116"/>
      <c r="DF338" s="116"/>
      <c r="DG338" s="116"/>
      <c r="DH338" s="116"/>
      <c r="DI338" s="116"/>
      <c r="DJ338" s="116"/>
      <c r="DK338" s="116"/>
      <c r="DL338" s="116"/>
      <c r="DM338" s="116"/>
      <c r="DN338" s="116"/>
      <c r="DO338" s="116"/>
      <c r="DP338" s="116"/>
      <c r="DQ338" s="116"/>
      <c r="DR338" s="116"/>
      <c r="DS338" s="116"/>
      <c r="DT338" s="116"/>
      <c r="DU338" s="116"/>
      <c r="DV338" s="116"/>
      <c r="DW338" s="116"/>
      <c r="DX338" s="116"/>
      <c r="DY338" s="116"/>
      <c r="DZ338" s="116"/>
      <c r="EA338" s="116"/>
      <c r="EB338" s="116"/>
      <c r="EC338" s="116"/>
      <c r="ED338" s="116"/>
      <c r="EE338" s="116"/>
      <c r="EF338" s="116"/>
      <c r="EG338" s="116"/>
      <c r="EH338" s="116"/>
      <c r="EI338" s="116"/>
      <c r="EJ338" s="116"/>
      <c r="EK338" s="116"/>
      <c r="EL338" s="116"/>
      <c r="EM338" s="116"/>
      <c r="EN338" s="116"/>
      <c r="EO338" s="116"/>
      <c r="EP338" s="116"/>
      <c r="EQ338" s="116"/>
      <c r="ER338" s="116"/>
    </row>
    <row r="339" spans="2:148" s="232" customFormat="1">
      <c r="B339" s="233"/>
      <c r="E339" s="233"/>
      <c r="I339" s="233"/>
      <c r="J339" s="116"/>
      <c r="K339" s="116"/>
      <c r="L339" s="116"/>
      <c r="M339" s="116"/>
      <c r="N339" s="116"/>
      <c r="O339" s="116"/>
      <c r="P339" s="116"/>
      <c r="Q339" s="116"/>
      <c r="R339" s="116"/>
      <c r="S339" s="116"/>
      <c r="T339" s="116"/>
      <c r="U339" s="116"/>
      <c r="V339" s="116"/>
      <c r="W339" s="116"/>
      <c r="X339" s="116"/>
      <c r="Y339" s="116"/>
      <c r="Z339" s="116"/>
      <c r="AA339" s="116"/>
      <c r="AB339" s="116"/>
      <c r="AC339" s="116"/>
      <c r="AD339" s="116"/>
      <c r="AE339" s="116"/>
      <c r="AF339" s="116"/>
      <c r="AG339" s="116"/>
      <c r="AH339" s="116"/>
      <c r="AI339" s="116"/>
      <c r="AJ339" s="116"/>
      <c r="AK339" s="116"/>
      <c r="AL339" s="116"/>
      <c r="AM339" s="116"/>
      <c r="AN339" s="116"/>
      <c r="AO339" s="116"/>
      <c r="AP339" s="116"/>
      <c r="AQ339" s="116"/>
      <c r="AR339" s="116"/>
      <c r="AS339" s="116"/>
      <c r="AT339" s="116"/>
      <c r="AU339" s="116"/>
      <c r="AV339" s="116"/>
      <c r="AW339" s="116"/>
      <c r="AX339" s="116"/>
      <c r="AY339" s="116"/>
      <c r="AZ339" s="116"/>
      <c r="BA339" s="116"/>
      <c r="BB339" s="116"/>
      <c r="BC339" s="116"/>
      <c r="BD339" s="116"/>
      <c r="BE339" s="116"/>
      <c r="BF339" s="116"/>
      <c r="BG339" s="116"/>
      <c r="BH339" s="116"/>
      <c r="BI339" s="116"/>
      <c r="BJ339" s="116"/>
      <c r="BK339" s="116"/>
      <c r="BL339" s="116"/>
      <c r="BM339" s="116"/>
      <c r="BN339" s="116"/>
      <c r="BO339" s="116"/>
      <c r="BP339" s="116"/>
      <c r="BQ339" s="116"/>
      <c r="BR339" s="116"/>
      <c r="BS339" s="116"/>
      <c r="BT339" s="116"/>
      <c r="BU339" s="116"/>
      <c r="BV339" s="116"/>
      <c r="BW339" s="116"/>
      <c r="BX339" s="116"/>
      <c r="BY339" s="116"/>
      <c r="BZ339" s="116"/>
      <c r="CA339" s="116"/>
      <c r="CB339" s="116"/>
      <c r="CC339" s="116"/>
      <c r="CD339" s="116"/>
      <c r="CE339" s="116"/>
      <c r="CF339" s="116"/>
      <c r="CG339" s="116"/>
      <c r="CH339" s="116"/>
      <c r="CI339" s="116"/>
      <c r="CJ339" s="116"/>
      <c r="CK339" s="116"/>
      <c r="CL339" s="116"/>
      <c r="CM339" s="116"/>
      <c r="CN339" s="116"/>
      <c r="CO339" s="116"/>
      <c r="CP339" s="116"/>
      <c r="CQ339" s="116"/>
      <c r="CR339" s="116"/>
      <c r="CS339" s="116"/>
      <c r="CT339" s="116"/>
      <c r="CU339" s="116"/>
      <c r="CV339" s="116"/>
      <c r="CW339" s="116"/>
      <c r="CX339" s="116"/>
      <c r="CY339" s="116"/>
      <c r="CZ339" s="116"/>
      <c r="DA339" s="116"/>
      <c r="DB339" s="116"/>
      <c r="DC339" s="116"/>
      <c r="DD339" s="116"/>
      <c r="DE339" s="116"/>
      <c r="DF339" s="116"/>
      <c r="DG339" s="116"/>
      <c r="DH339" s="116"/>
      <c r="DI339" s="116"/>
      <c r="DJ339" s="116"/>
      <c r="DK339" s="116"/>
      <c r="DL339" s="116"/>
      <c r="DM339" s="116"/>
      <c r="DN339" s="116"/>
      <c r="DO339" s="116"/>
      <c r="DP339" s="116"/>
      <c r="DQ339" s="116"/>
      <c r="DR339" s="116"/>
      <c r="DS339" s="116"/>
      <c r="DT339" s="116"/>
      <c r="DU339" s="116"/>
      <c r="DV339" s="116"/>
      <c r="DW339" s="116"/>
      <c r="DX339" s="116"/>
      <c r="DY339" s="116"/>
      <c r="DZ339" s="116"/>
      <c r="EA339" s="116"/>
      <c r="EB339" s="116"/>
      <c r="EC339" s="116"/>
      <c r="ED339" s="116"/>
      <c r="EE339" s="116"/>
      <c r="EF339" s="116"/>
      <c r="EG339" s="116"/>
      <c r="EH339" s="116"/>
      <c r="EI339" s="116"/>
      <c r="EJ339" s="116"/>
      <c r="EK339" s="116"/>
      <c r="EL339" s="116"/>
      <c r="EM339" s="116"/>
      <c r="EN339" s="116"/>
      <c r="EO339" s="116"/>
      <c r="EP339" s="116"/>
      <c r="EQ339" s="116"/>
      <c r="ER339" s="116"/>
    </row>
    <row r="340" spans="2:148" s="232" customFormat="1">
      <c r="B340" s="233"/>
      <c r="E340" s="233"/>
      <c r="I340" s="233"/>
      <c r="J340" s="116"/>
      <c r="K340" s="116"/>
      <c r="L340" s="116"/>
      <c r="M340" s="116"/>
      <c r="N340" s="116"/>
      <c r="O340" s="116"/>
      <c r="P340" s="116"/>
      <c r="Q340" s="116"/>
      <c r="R340" s="116"/>
      <c r="S340" s="116"/>
      <c r="T340" s="116"/>
      <c r="U340" s="116"/>
      <c r="V340" s="116"/>
      <c r="W340" s="116"/>
      <c r="X340" s="116"/>
      <c r="Y340" s="116"/>
      <c r="Z340" s="116"/>
      <c r="AA340" s="116"/>
      <c r="AB340" s="116"/>
      <c r="AC340" s="116"/>
      <c r="AD340" s="116"/>
      <c r="AE340" s="116"/>
      <c r="AF340" s="116"/>
      <c r="AG340" s="116"/>
      <c r="AH340" s="116"/>
      <c r="AI340" s="116"/>
      <c r="AJ340" s="116"/>
      <c r="AK340" s="116"/>
      <c r="AL340" s="116"/>
      <c r="AM340" s="116"/>
      <c r="AN340" s="116"/>
      <c r="AO340" s="116"/>
      <c r="AP340" s="116"/>
      <c r="AQ340" s="116"/>
      <c r="AR340" s="116"/>
      <c r="AS340" s="116"/>
      <c r="AT340" s="116"/>
      <c r="AU340" s="116"/>
      <c r="AV340" s="116"/>
      <c r="AW340" s="116"/>
      <c r="AX340" s="116"/>
      <c r="AY340" s="116"/>
      <c r="AZ340" s="116"/>
      <c r="BA340" s="116"/>
      <c r="BB340" s="116"/>
      <c r="BC340" s="116"/>
      <c r="BD340" s="116"/>
      <c r="BE340" s="116"/>
      <c r="BF340" s="116"/>
      <c r="BG340" s="116"/>
      <c r="BH340" s="116"/>
      <c r="BI340" s="116"/>
      <c r="BJ340" s="116"/>
      <c r="BK340" s="116"/>
      <c r="BL340" s="116"/>
      <c r="BM340" s="116"/>
      <c r="BN340" s="116"/>
      <c r="BO340" s="116"/>
      <c r="BP340" s="116"/>
      <c r="BQ340" s="116"/>
      <c r="BR340" s="116"/>
      <c r="BS340" s="116"/>
      <c r="BT340" s="116"/>
      <c r="BU340" s="116"/>
      <c r="BV340" s="116"/>
      <c r="BW340" s="116"/>
      <c r="BX340" s="116"/>
      <c r="BY340" s="116"/>
      <c r="BZ340" s="116"/>
      <c r="CA340" s="116"/>
      <c r="CB340" s="116"/>
      <c r="CC340" s="116"/>
      <c r="CD340" s="116"/>
      <c r="CE340" s="116"/>
      <c r="CF340" s="116"/>
      <c r="CG340" s="116"/>
      <c r="CH340" s="116"/>
      <c r="CI340" s="116"/>
      <c r="CJ340" s="116"/>
      <c r="CK340" s="116"/>
      <c r="CL340" s="116"/>
      <c r="CM340" s="116"/>
      <c r="CN340" s="116"/>
      <c r="CO340" s="116"/>
      <c r="CP340" s="116"/>
      <c r="CQ340" s="116"/>
      <c r="CR340" s="116"/>
      <c r="CS340" s="116"/>
      <c r="CT340" s="116"/>
      <c r="CU340" s="116"/>
      <c r="CV340" s="116"/>
      <c r="CW340" s="116"/>
      <c r="CX340" s="116"/>
      <c r="CY340" s="116"/>
      <c r="CZ340" s="116"/>
      <c r="DA340" s="116"/>
      <c r="DB340" s="116"/>
      <c r="DC340" s="116"/>
      <c r="DD340" s="116"/>
      <c r="DE340" s="116"/>
      <c r="DF340" s="116"/>
      <c r="DG340" s="116"/>
      <c r="DH340" s="116"/>
      <c r="DI340" s="116"/>
      <c r="DJ340" s="116"/>
      <c r="DK340" s="116"/>
      <c r="DL340" s="116"/>
      <c r="DM340" s="116"/>
      <c r="DN340" s="116"/>
      <c r="DO340" s="116"/>
      <c r="DP340" s="116"/>
      <c r="DQ340" s="116"/>
      <c r="DR340" s="116"/>
      <c r="DS340" s="116"/>
      <c r="DT340" s="116"/>
      <c r="DU340" s="116"/>
      <c r="DV340" s="116"/>
      <c r="DW340" s="116"/>
      <c r="DX340" s="116"/>
      <c r="DY340" s="116"/>
      <c r="DZ340" s="116"/>
      <c r="EA340" s="116"/>
      <c r="EB340" s="116"/>
      <c r="EC340" s="116"/>
      <c r="ED340" s="116"/>
      <c r="EE340" s="116"/>
      <c r="EF340" s="116"/>
      <c r="EG340" s="116"/>
      <c r="EH340" s="116"/>
      <c r="EI340" s="116"/>
      <c r="EJ340" s="116"/>
      <c r="EK340" s="116"/>
      <c r="EL340" s="116"/>
      <c r="EM340" s="116"/>
      <c r="EN340" s="116"/>
      <c r="EO340" s="116"/>
      <c r="EP340" s="116"/>
      <c r="EQ340" s="116"/>
      <c r="ER340" s="116"/>
    </row>
    <row r="341" spans="2:148" s="232" customFormat="1">
      <c r="B341" s="233"/>
      <c r="E341" s="233"/>
      <c r="I341" s="233"/>
      <c r="J341" s="116"/>
      <c r="K341" s="116"/>
      <c r="L341" s="116"/>
      <c r="M341" s="116"/>
      <c r="N341" s="116"/>
      <c r="O341" s="116"/>
      <c r="P341" s="116"/>
      <c r="Q341" s="116"/>
      <c r="R341" s="116"/>
      <c r="S341" s="116"/>
      <c r="T341" s="116"/>
      <c r="U341" s="116"/>
      <c r="V341" s="116"/>
      <c r="W341" s="116"/>
      <c r="X341" s="116"/>
      <c r="Y341" s="116"/>
      <c r="Z341" s="116"/>
      <c r="AA341" s="116"/>
      <c r="AB341" s="116"/>
      <c r="AC341" s="116"/>
      <c r="AD341" s="116"/>
      <c r="AE341" s="116"/>
      <c r="AF341" s="116"/>
      <c r="AG341" s="116"/>
      <c r="AH341" s="116"/>
      <c r="AI341" s="116"/>
      <c r="AJ341" s="116"/>
      <c r="AK341" s="116"/>
      <c r="AL341" s="116"/>
      <c r="AM341" s="116"/>
      <c r="AN341" s="116"/>
      <c r="AO341" s="116"/>
      <c r="AP341" s="116"/>
      <c r="AQ341" s="116"/>
      <c r="AR341" s="116"/>
      <c r="AS341" s="116"/>
      <c r="AT341" s="116"/>
      <c r="AU341" s="116"/>
      <c r="AV341" s="116"/>
      <c r="AW341" s="116"/>
      <c r="AX341" s="116"/>
      <c r="AY341" s="116"/>
      <c r="AZ341" s="116"/>
      <c r="BA341" s="116"/>
      <c r="BB341" s="116"/>
      <c r="BC341" s="116"/>
      <c r="BD341" s="116"/>
      <c r="BE341" s="116"/>
      <c r="BF341" s="116"/>
      <c r="BG341" s="116"/>
      <c r="BH341" s="116"/>
      <c r="BI341" s="116"/>
      <c r="BJ341" s="116"/>
      <c r="BK341" s="116"/>
      <c r="BL341" s="116"/>
      <c r="BM341" s="116"/>
      <c r="BN341" s="116"/>
      <c r="BO341" s="116"/>
      <c r="BP341" s="116"/>
      <c r="BQ341" s="116"/>
      <c r="BR341" s="116"/>
      <c r="BS341" s="116"/>
      <c r="BT341" s="116"/>
      <c r="BU341" s="116"/>
      <c r="BV341" s="116"/>
      <c r="BW341" s="116"/>
      <c r="BX341" s="116"/>
      <c r="BY341" s="116"/>
      <c r="BZ341" s="116"/>
      <c r="CA341" s="116"/>
      <c r="CB341" s="116"/>
      <c r="CC341" s="116"/>
      <c r="CD341" s="116"/>
      <c r="CE341" s="116"/>
      <c r="CF341" s="116"/>
      <c r="CG341" s="116"/>
      <c r="CH341" s="116"/>
      <c r="CI341" s="116"/>
      <c r="CJ341" s="116"/>
      <c r="CK341" s="116"/>
      <c r="CL341" s="116"/>
      <c r="CM341" s="116"/>
      <c r="CN341" s="116"/>
      <c r="CO341" s="116"/>
      <c r="CP341" s="116"/>
      <c r="CQ341" s="116"/>
      <c r="CR341" s="116"/>
      <c r="CS341" s="116"/>
      <c r="CT341" s="116"/>
      <c r="CU341" s="116"/>
      <c r="CV341" s="116"/>
      <c r="CW341" s="116"/>
      <c r="CX341" s="116"/>
      <c r="CY341" s="116"/>
      <c r="CZ341" s="116"/>
      <c r="DA341" s="116"/>
      <c r="DB341" s="116"/>
      <c r="DC341" s="116"/>
      <c r="DD341" s="116"/>
      <c r="DE341" s="116"/>
      <c r="DF341" s="116"/>
      <c r="DG341" s="116"/>
      <c r="DH341" s="116"/>
      <c r="DI341" s="116"/>
      <c r="DJ341" s="116"/>
      <c r="DK341" s="116"/>
      <c r="DL341" s="116"/>
      <c r="DM341" s="116"/>
      <c r="DN341" s="116"/>
      <c r="DO341" s="116"/>
      <c r="DP341" s="116"/>
      <c r="DQ341" s="116"/>
      <c r="DR341" s="116"/>
      <c r="DS341" s="116"/>
      <c r="DT341" s="116"/>
      <c r="DU341" s="116"/>
      <c r="DV341" s="116"/>
      <c r="DW341" s="116"/>
      <c r="DX341" s="116"/>
      <c r="DY341" s="116"/>
      <c r="DZ341" s="116"/>
      <c r="EA341" s="116"/>
      <c r="EB341" s="116"/>
      <c r="EC341" s="116"/>
      <c r="ED341" s="116"/>
      <c r="EE341" s="116"/>
      <c r="EF341" s="116"/>
      <c r="EG341" s="116"/>
      <c r="EH341" s="116"/>
      <c r="EI341" s="116"/>
      <c r="EJ341" s="116"/>
      <c r="EK341" s="116"/>
      <c r="EL341" s="116"/>
      <c r="EM341" s="116"/>
      <c r="EN341" s="116"/>
      <c r="EO341" s="116"/>
      <c r="EP341" s="116"/>
      <c r="EQ341" s="116"/>
      <c r="ER341" s="116"/>
    </row>
    <row r="342" spans="2:148" s="232" customFormat="1">
      <c r="B342" s="233"/>
      <c r="E342" s="233"/>
      <c r="I342" s="233"/>
      <c r="J342" s="116"/>
      <c r="K342" s="116"/>
      <c r="L342" s="116"/>
      <c r="M342" s="116"/>
      <c r="N342" s="116"/>
      <c r="O342" s="116"/>
      <c r="P342" s="116"/>
      <c r="Q342" s="116"/>
      <c r="R342" s="116"/>
      <c r="S342" s="116"/>
      <c r="T342" s="116"/>
      <c r="U342" s="116"/>
      <c r="V342" s="116"/>
      <c r="W342" s="116"/>
      <c r="X342" s="116"/>
      <c r="Y342" s="116"/>
      <c r="Z342" s="116"/>
      <c r="AA342" s="116"/>
      <c r="AB342" s="116"/>
      <c r="AC342" s="116"/>
      <c r="AD342" s="116"/>
      <c r="AE342" s="116"/>
      <c r="AF342" s="116"/>
      <c r="AG342" s="116"/>
      <c r="AH342" s="116"/>
      <c r="AI342" s="116"/>
      <c r="AJ342" s="116"/>
      <c r="AK342" s="116"/>
      <c r="AL342" s="116"/>
      <c r="AM342" s="116"/>
      <c r="AN342" s="116"/>
      <c r="AO342" s="116"/>
      <c r="AP342" s="116"/>
      <c r="AQ342" s="116"/>
      <c r="AR342" s="116"/>
      <c r="AS342" s="116"/>
      <c r="AT342" s="116"/>
      <c r="AU342" s="116"/>
      <c r="AV342" s="116"/>
      <c r="AW342" s="116"/>
      <c r="AX342" s="116"/>
      <c r="AY342" s="116"/>
      <c r="AZ342" s="116"/>
      <c r="BA342" s="116"/>
      <c r="BB342" s="116"/>
      <c r="BC342" s="116"/>
      <c r="BD342" s="116"/>
      <c r="BE342" s="116"/>
      <c r="BF342" s="116"/>
      <c r="BG342" s="116"/>
      <c r="BH342" s="116"/>
      <c r="BI342" s="116"/>
      <c r="BJ342" s="116"/>
      <c r="BK342" s="116"/>
      <c r="BL342" s="116"/>
      <c r="BM342" s="116"/>
      <c r="BN342" s="116"/>
      <c r="BO342" s="116"/>
      <c r="BP342" s="116"/>
      <c r="BQ342" s="116"/>
      <c r="BR342" s="116"/>
      <c r="BS342" s="116"/>
      <c r="BT342" s="116"/>
      <c r="BU342" s="116"/>
      <c r="BV342" s="116"/>
      <c r="BW342" s="116"/>
      <c r="BX342" s="116"/>
      <c r="BY342" s="116"/>
      <c r="BZ342" s="116"/>
      <c r="CA342" s="116"/>
      <c r="CB342" s="116"/>
      <c r="CC342" s="116"/>
      <c r="CD342" s="116"/>
      <c r="CE342" s="116"/>
      <c r="CF342" s="116"/>
      <c r="CG342" s="116"/>
      <c r="CH342" s="116"/>
      <c r="CI342" s="116"/>
      <c r="CJ342" s="116"/>
      <c r="CK342" s="116"/>
      <c r="CL342" s="116"/>
      <c r="CM342" s="116"/>
      <c r="CN342" s="116"/>
      <c r="CO342" s="116"/>
      <c r="CP342" s="116"/>
      <c r="CQ342" s="116"/>
      <c r="CR342" s="116"/>
      <c r="CS342" s="116"/>
      <c r="CT342" s="116"/>
      <c r="CU342" s="116"/>
      <c r="CV342" s="116"/>
      <c r="CW342" s="116"/>
      <c r="CX342" s="116"/>
      <c r="CY342" s="116"/>
      <c r="CZ342" s="116"/>
      <c r="DA342" s="116"/>
      <c r="DB342" s="116"/>
      <c r="DC342" s="116"/>
      <c r="DD342" s="116"/>
      <c r="DE342" s="116"/>
      <c r="DF342" s="116"/>
      <c r="DG342" s="116"/>
      <c r="DH342" s="116"/>
      <c r="DI342" s="116"/>
      <c r="DJ342" s="116"/>
      <c r="DK342" s="116"/>
      <c r="DL342" s="116"/>
      <c r="DM342" s="116"/>
      <c r="DN342" s="116"/>
      <c r="DO342" s="116"/>
      <c r="DP342" s="116"/>
      <c r="DQ342" s="116"/>
      <c r="DR342" s="116"/>
      <c r="DS342" s="116"/>
      <c r="DT342" s="116"/>
      <c r="DU342" s="116"/>
      <c r="DV342" s="116"/>
      <c r="DW342" s="116"/>
      <c r="DX342" s="116"/>
      <c r="DY342" s="116"/>
      <c r="DZ342" s="116"/>
      <c r="EA342" s="116"/>
      <c r="EB342" s="116"/>
      <c r="EC342" s="116"/>
      <c r="ED342" s="116"/>
      <c r="EE342" s="116"/>
      <c r="EF342" s="116"/>
      <c r="EG342" s="116"/>
      <c r="EH342" s="116"/>
      <c r="EI342" s="116"/>
      <c r="EJ342" s="116"/>
      <c r="EK342" s="116"/>
      <c r="EL342" s="116"/>
      <c r="EM342" s="116"/>
      <c r="EN342" s="116"/>
      <c r="EO342" s="116"/>
      <c r="EP342" s="116"/>
      <c r="EQ342" s="116"/>
      <c r="ER342" s="116"/>
    </row>
    <row r="343" spans="2:148" s="232" customFormat="1">
      <c r="B343" s="233"/>
      <c r="E343" s="233"/>
      <c r="I343" s="233"/>
      <c r="J343" s="116"/>
      <c r="K343" s="116"/>
      <c r="L343" s="116"/>
      <c r="M343" s="116"/>
      <c r="N343" s="116"/>
      <c r="O343" s="116"/>
      <c r="P343" s="116"/>
      <c r="Q343" s="116"/>
      <c r="R343" s="116"/>
      <c r="S343" s="116"/>
      <c r="T343" s="116"/>
      <c r="U343" s="116"/>
      <c r="V343" s="116"/>
      <c r="W343" s="116"/>
      <c r="X343" s="116"/>
      <c r="Y343" s="116"/>
      <c r="Z343" s="116"/>
      <c r="AA343" s="116"/>
      <c r="AB343" s="116"/>
      <c r="AC343" s="116"/>
      <c r="AD343" s="116"/>
      <c r="AE343" s="116"/>
      <c r="AF343" s="116"/>
      <c r="AG343" s="116"/>
      <c r="AH343" s="116"/>
      <c r="AI343" s="116"/>
      <c r="AJ343" s="116"/>
      <c r="AK343" s="116"/>
      <c r="AL343" s="116"/>
      <c r="AM343" s="116"/>
      <c r="AN343" s="116"/>
      <c r="AO343" s="116"/>
      <c r="AP343" s="116"/>
      <c r="AQ343" s="116"/>
      <c r="AR343" s="116"/>
      <c r="AS343" s="116"/>
      <c r="AT343" s="116"/>
      <c r="AU343" s="116"/>
      <c r="AV343" s="116"/>
      <c r="AW343" s="116"/>
      <c r="AX343" s="116"/>
      <c r="AY343" s="116"/>
      <c r="AZ343" s="116"/>
      <c r="BA343" s="116"/>
      <c r="BB343" s="116"/>
      <c r="BC343" s="116"/>
      <c r="BD343" s="116"/>
      <c r="BE343" s="116"/>
      <c r="BF343" s="116"/>
      <c r="BG343" s="116"/>
      <c r="BH343" s="116"/>
      <c r="BI343" s="116"/>
      <c r="BJ343" s="116"/>
      <c r="BK343" s="116"/>
      <c r="BL343" s="116"/>
      <c r="BM343" s="116"/>
      <c r="BN343" s="116"/>
      <c r="BO343" s="116"/>
      <c r="BP343" s="116"/>
      <c r="BQ343" s="116"/>
      <c r="BR343" s="116"/>
      <c r="BS343" s="116"/>
      <c r="BT343" s="116"/>
      <c r="BU343" s="116"/>
      <c r="BV343" s="116"/>
      <c r="BW343" s="116"/>
      <c r="BX343" s="116"/>
      <c r="BY343" s="116"/>
      <c r="BZ343" s="116"/>
      <c r="CA343" s="116"/>
      <c r="CB343" s="116"/>
      <c r="CC343" s="116"/>
      <c r="CD343" s="116"/>
      <c r="CE343" s="116"/>
      <c r="CF343" s="116"/>
      <c r="CG343" s="116"/>
      <c r="CH343" s="116"/>
      <c r="CI343" s="116"/>
      <c r="CJ343" s="116"/>
      <c r="CK343" s="116"/>
      <c r="CL343" s="116"/>
      <c r="CM343" s="116"/>
      <c r="CN343" s="116"/>
      <c r="CO343" s="116"/>
      <c r="CP343" s="116"/>
      <c r="CQ343" s="116"/>
      <c r="CR343" s="116"/>
      <c r="CS343" s="116"/>
      <c r="CT343" s="116"/>
      <c r="CU343" s="116"/>
      <c r="CV343" s="116"/>
      <c r="CW343" s="116"/>
      <c r="CX343" s="116"/>
      <c r="CY343" s="116"/>
      <c r="CZ343" s="116"/>
      <c r="DA343" s="116"/>
      <c r="DB343" s="116"/>
      <c r="DC343" s="116"/>
      <c r="DD343" s="116"/>
      <c r="DE343" s="116"/>
      <c r="DF343" s="116"/>
      <c r="DG343" s="116"/>
      <c r="DH343" s="116"/>
      <c r="DI343" s="116"/>
      <c r="DJ343" s="116"/>
      <c r="DK343" s="116"/>
      <c r="DL343" s="116"/>
      <c r="DM343" s="116"/>
      <c r="DN343" s="116"/>
      <c r="DO343" s="116"/>
      <c r="DP343" s="116"/>
      <c r="DQ343" s="116"/>
      <c r="DR343" s="116"/>
      <c r="DS343" s="116"/>
      <c r="DT343" s="116"/>
      <c r="DU343" s="116"/>
      <c r="DV343" s="116"/>
      <c r="DW343" s="116"/>
      <c r="DX343" s="116"/>
      <c r="DY343" s="116"/>
      <c r="DZ343" s="116"/>
      <c r="EA343" s="116"/>
      <c r="EB343" s="116"/>
      <c r="EC343" s="116"/>
      <c r="ED343" s="116"/>
      <c r="EE343" s="116"/>
      <c r="EF343" s="116"/>
      <c r="EG343" s="116"/>
      <c r="EH343" s="116"/>
      <c r="EI343" s="116"/>
      <c r="EJ343" s="116"/>
      <c r="EK343" s="116"/>
      <c r="EL343" s="116"/>
      <c r="EM343" s="116"/>
      <c r="EN343" s="116"/>
      <c r="EO343" s="116"/>
      <c r="EP343" s="116"/>
      <c r="EQ343" s="116"/>
      <c r="ER343" s="116"/>
    </row>
    <row r="344" spans="2:148" s="232" customFormat="1">
      <c r="B344" s="233"/>
      <c r="E344" s="233"/>
      <c r="I344" s="233"/>
      <c r="J344" s="116"/>
      <c r="K344" s="116"/>
      <c r="L344" s="116"/>
      <c r="M344" s="116"/>
      <c r="N344" s="116"/>
      <c r="O344" s="116"/>
      <c r="P344" s="116"/>
      <c r="Q344" s="116"/>
      <c r="R344" s="116"/>
      <c r="S344" s="116"/>
      <c r="T344" s="116"/>
      <c r="U344" s="116"/>
      <c r="V344" s="116"/>
      <c r="W344" s="116"/>
      <c r="X344" s="116"/>
      <c r="Y344" s="116"/>
      <c r="Z344" s="116"/>
      <c r="AA344" s="116"/>
      <c r="AB344" s="116"/>
      <c r="AC344" s="116"/>
      <c r="AD344" s="116"/>
      <c r="AE344" s="116"/>
      <c r="AF344" s="116"/>
      <c r="AG344" s="116"/>
      <c r="AH344" s="116"/>
      <c r="AI344" s="116"/>
      <c r="AJ344" s="116"/>
      <c r="AK344" s="116"/>
      <c r="AL344" s="116"/>
      <c r="AM344" s="116"/>
      <c r="AN344" s="116"/>
      <c r="AO344" s="116"/>
      <c r="AP344" s="116"/>
      <c r="AQ344" s="116"/>
      <c r="AR344" s="116"/>
      <c r="AS344" s="116"/>
      <c r="AT344" s="116"/>
      <c r="AU344" s="116"/>
      <c r="AV344" s="116"/>
      <c r="AW344" s="116"/>
      <c r="AX344" s="116"/>
      <c r="AY344" s="116"/>
      <c r="AZ344" s="116"/>
      <c r="BA344" s="116"/>
      <c r="BB344" s="116"/>
      <c r="BC344" s="116"/>
      <c r="BD344" s="116"/>
      <c r="BE344" s="116"/>
      <c r="BF344" s="116"/>
      <c r="BG344" s="116"/>
      <c r="BH344" s="116"/>
      <c r="BI344" s="116"/>
      <c r="BJ344" s="116"/>
      <c r="BK344" s="116"/>
      <c r="BL344" s="116"/>
      <c r="BM344" s="116"/>
      <c r="BN344" s="116"/>
      <c r="BO344" s="116"/>
      <c r="BP344" s="116"/>
      <c r="BQ344" s="116"/>
      <c r="BR344" s="116"/>
      <c r="BS344" s="116"/>
      <c r="BT344" s="116"/>
      <c r="BU344" s="116"/>
      <c r="BV344" s="116"/>
      <c r="BW344" s="116"/>
      <c r="BX344" s="116"/>
      <c r="BY344" s="116"/>
      <c r="BZ344" s="116"/>
      <c r="CA344" s="116"/>
      <c r="CB344" s="116"/>
      <c r="CC344" s="116"/>
      <c r="CD344" s="116"/>
      <c r="CE344" s="116"/>
      <c r="CF344" s="116"/>
      <c r="CG344" s="116"/>
      <c r="CH344" s="116"/>
      <c r="CI344" s="116"/>
      <c r="CJ344" s="116"/>
      <c r="CK344" s="116"/>
      <c r="CL344" s="116"/>
      <c r="CM344" s="116"/>
      <c r="CN344" s="116"/>
      <c r="CO344" s="116"/>
      <c r="CP344" s="116"/>
      <c r="CQ344" s="116"/>
      <c r="CR344" s="116"/>
      <c r="CS344" s="116"/>
      <c r="CT344" s="116"/>
      <c r="CU344" s="116"/>
      <c r="CV344" s="116"/>
      <c r="CW344" s="116"/>
      <c r="CX344" s="116"/>
      <c r="CY344" s="116"/>
      <c r="CZ344" s="116"/>
      <c r="DA344" s="116"/>
      <c r="DB344" s="116"/>
      <c r="DC344" s="116"/>
      <c r="DD344" s="116"/>
      <c r="DE344" s="116"/>
      <c r="DF344" s="116"/>
      <c r="DG344" s="116"/>
      <c r="DH344" s="116"/>
      <c r="DI344" s="116"/>
      <c r="DJ344" s="116"/>
      <c r="DK344" s="116"/>
      <c r="DL344" s="116"/>
      <c r="DM344" s="116"/>
      <c r="DN344" s="116"/>
      <c r="DO344" s="116"/>
      <c r="DP344" s="116"/>
      <c r="DQ344" s="116"/>
      <c r="DR344" s="116"/>
      <c r="DS344" s="116"/>
      <c r="DT344" s="116"/>
      <c r="DU344" s="116"/>
      <c r="DV344" s="116"/>
      <c r="DW344" s="116"/>
      <c r="DX344" s="116"/>
      <c r="DY344" s="116"/>
      <c r="DZ344" s="116"/>
      <c r="EA344" s="116"/>
      <c r="EB344" s="116"/>
      <c r="EC344" s="116"/>
      <c r="ED344" s="116"/>
      <c r="EE344" s="116"/>
      <c r="EF344" s="116"/>
      <c r="EG344" s="116"/>
      <c r="EH344" s="116"/>
      <c r="EI344" s="116"/>
      <c r="EJ344" s="116"/>
      <c r="EK344" s="116"/>
      <c r="EL344" s="116"/>
      <c r="EM344" s="116"/>
      <c r="EN344" s="116"/>
      <c r="EO344" s="116"/>
      <c r="EP344" s="116"/>
      <c r="EQ344" s="116"/>
      <c r="ER344" s="116"/>
    </row>
    <row r="345" spans="2:148" s="232" customFormat="1">
      <c r="B345" s="233"/>
      <c r="E345" s="233"/>
      <c r="I345" s="233"/>
      <c r="J345" s="116"/>
      <c r="K345" s="116"/>
      <c r="L345" s="116"/>
      <c r="M345" s="116"/>
      <c r="N345" s="116"/>
      <c r="O345" s="116"/>
      <c r="P345" s="116"/>
      <c r="Q345" s="116"/>
      <c r="R345" s="116"/>
      <c r="S345" s="116"/>
      <c r="T345" s="116"/>
      <c r="U345" s="116"/>
      <c r="V345" s="116"/>
      <c r="W345" s="116"/>
      <c r="X345" s="116"/>
      <c r="Y345" s="116"/>
      <c r="Z345" s="116"/>
      <c r="AA345" s="116"/>
      <c r="AB345" s="116"/>
      <c r="AC345" s="116"/>
      <c r="AD345" s="116"/>
      <c r="AE345" s="116"/>
      <c r="AF345" s="116"/>
      <c r="AG345" s="116"/>
      <c r="AH345" s="116"/>
      <c r="AI345" s="116"/>
      <c r="AJ345" s="116"/>
      <c r="AK345" s="116"/>
      <c r="AL345" s="116"/>
      <c r="AM345" s="116"/>
      <c r="AN345" s="116"/>
      <c r="AO345" s="116"/>
      <c r="AP345" s="116"/>
      <c r="AQ345" s="116"/>
      <c r="AR345" s="116"/>
      <c r="AS345" s="116"/>
      <c r="AT345" s="116"/>
      <c r="AU345" s="116"/>
      <c r="AV345" s="116"/>
      <c r="AW345" s="116"/>
      <c r="AX345" s="116"/>
      <c r="AY345" s="116"/>
      <c r="AZ345" s="116"/>
      <c r="BA345" s="116"/>
      <c r="BB345" s="116"/>
      <c r="BC345" s="116"/>
      <c r="BD345" s="116"/>
      <c r="BE345" s="116"/>
      <c r="BF345" s="116"/>
      <c r="BG345" s="116"/>
      <c r="BH345" s="116"/>
      <c r="BI345" s="116"/>
      <c r="BJ345" s="116"/>
      <c r="BK345" s="116"/>
      <c r="BL345" s="116"/>
      <c r="BM345" s="116"/>
      <c r="BN345" s="116"/>
      <c r="BO345" s="116"/>
      <c r="BP345" s="116"/>
      <c r="BQ345" s="116"/>
      <c r="BR345" s="116"/>
      <c r="BS345" s="116"/>
      <c r="BT345" s="116"/>
      <c r="BU345" s="116"/>
      <c r="BV345" s="116"/>
      <c r="BW345" s="116"/>
      <c r="BX345" s="116"/>
      <c r="BY345" s="116"/>
      <c r="BZ345" s="116"/>
      <c r="CA345" s="116"/>
      <c r="CB345" s="116"/>
      <c r="CC345" s="116"/>
      <c r="CD345" s="116"/>
      <c r="CE345" s="116"/>
      <c r="CF345" s="116"/>
      <c r="CG345" s="116"/>
      <c r="CH345" s="116"/>
      <c r="CI345" s="116"/>
      <c r="CJ345" s="116"/>
      <c r="CK345" s="116"/>
      <c r="CL345" s="116"/>
      <c r="CM345" s="116"/>
      <c r="CN345" s="116"/>
      <c r="CO345" s="116"/>
      <c r="CP345" s="116"/>
      <c r="CQ345" s="116"/>
      <c r="CR345" s="116"/>
      <c r="CS345" s="116"/>
      <c r="CT345" s="116"/>
      <c r="CU345" s="116"/>
      <c r="CV345" s="116"/>
      <c r="CW345" s="116"/>
      <c r="CX345" s="116"/>
      <c r="CY345" s="116"/>
      <c r="CZ345" s="116"/>
      <c r="DA345" s="116"/>
      <c r="DB345" s="116"/>
      <c r="DC345" s="116"/>
      <c r="DD345" s="116"/>
      <c r="DE345" s="116"/>
      <c r="DF345" s="116"/>
      <c r="DG345" s="116"/>
      <c r="DH345" s="116"/>
      <c r="DI345" s="116"/>
      <c r="DJ345" s="116"/>
      <c r="DK345" s="116"/>
      <c r="DL345" s="116"/>
      <c r="DM345" s="116"/>
      <c r="DN345" s="116"/>
      <c r="DO345" s="116"/>
      <c r="DP345" s="116"/>
      <c r="DQ345" s="116"/>
      <c r="DR345" s="116"/>
      <c r="DS345" s="116"/>
      <c r="DT345" s="116"/>
      <c r="DU345" s="116"/>
      <c r="DV345" s="116"/>
      <c r="DW345" s="116"/>
      <c r="DX345" s="116"/>
      <c r="DY345" s="116"/>
      <c r="DZ345" s="116"/>
      <c r="EA345" s="116"/>
      <c r="EB345" s="116"/>
      <c r="EC345" s="116"/>
      <c r="ED345" s="116"/>
      <c r="EE345" s="116"/>
      <c r="EF345" s="116"/>
      <c r="EG345" s="116"/>
      <c r="EH345" s="116"/>
      <c r="EI345" s="116"/>
      <c r="EJ345" s="116"/>
      <c r="EK345" s="116"/>
      <c r="EL345" s="116"/>
      <c r="EM345" s="116"/>
      <c r="EN345" s="116"/>
      <c r="EO345" s="116"/>
      <c r="EP345" s="116"/>
      <c r="EQ345" s="116"/>
      <c r="ER345" s="116"/>
    </row>
    <row r="346" spans="2:148" s="232" customFormat="1">
      <c r="B346" s="233"/>
      <c r="E346" s="233"/>
      <c r="I346" s="233"/>
      <c r="J346" s="116"/>
      <c r="K346" s="116"/>
      <c r="L346" s="116"/>
      <c r="M346" s="116"/>
      <c r="N346" s="116"/>
      <c r="O346" s="116"/>
      <c r="P346" s="116"/>
      <c r="Q346" s="116"/>
      <c r="R346" s="116"/>
      <c r="S346" s="116"/>
      <c r="T346" s="116"/>
      <c r="U346" s="116"/>
      <c r="V346" s="116"/>
      <c r="W346" s="116"/>
      <c r="X346" s="116"/>
      <c r="Y346" s="116"/>
      <c r="Z346" s="116"/>
      <c r="AA346" s="116"/>
      <c r="AB346" s="116"/>
      <c r="AC346" s="116"/>
      <c r="AD346" s="116"/>
      <c r="AE346" s="116"/>
      <c r="AF346" s="116"/>
      <c r="AG346" s="116"/>
      <c r="AH346" s="116"/>
      <c r="AI346" s="116"/>
      <c r="AJ346" s="116"/>
      <c r="AK346" s="116"/>
      <c r="AL346" s="116"/>
      <c r="AM346" s="116"/>
      <c r="AN346" s="116"/>
      <c r="AO346" s="116"/>
      <c r="AP346" s="116"/>
      <c r="AQ346" s="116"/>
      <c r="AR346" s="116"/>
      <c r="AS346" s="116"/>
      <c r="AT346" s="116"/>
      <c r="AU346" s="116"/>
      <c r="AV346" s="116"/>
      <c r="AW346" s="116"/>
      <c r="AX346" s="116"/>
      <c r="AY346" s="116"/>
      <c r="AZ346" s="116"/>
      <c r="BA346" s="116"/>
      <c r="BB346" s="116"/>
      <c r="BC346" s="116"/>
      <c r="BD346" s="116"/>
      <c r="BE346" s="116"/>
      <c r="BF346" s="116"/>
      <c r="BG346" s="116"/>
      <c r="BH346" s="116"/>
      <c r="BI346" s="116"/>
      <c r="BJ346" s="116"/>
      <c r="BK346" s="116"/>
      <c r="BL346" s="116"/>
      <c r="BM346" s="116"/>
      <c r="BN346" s="116"/>
      <c r="BO346" s="116"/>
      <c r="BP346" s="116"/>
      <c r="BQ346" s="116"/>
      <c r="BR346" s="116"/>
      <c r="BS346" s="116"/>
      <c r="BT346" s="116"/>
      <c r="BU346" s="116"/>
      <c r="BV346" s="116"/>
      <c r="BW346" s="116"/>
      <c r="BX346" s="116"/>
      <c r="BY346" s="116"/>
      <c r="BZ346" s="116"/>
      <c r="CA346" s="116"/>
      <c r="CB346" s="116"/>
      <c r="CC346" s="116"/>
      <c r="CD346" s="116"/>
      <c r="CE346" s="116"/>
      <c r="CF346" s="116"/>
      <c r="CG346" s="116"/>
      <c r="CH346" s="116"/>
      <c r="CI346" s="116"/>
      <c r="CJ346" s="116"/>
      <c r="CK346" s="116"/>
      <c r="CL346" s="116"/>
      <c r="CM346" s="116"/>
      <c r="CN346" s="116"/>
      <c r="CO346" s="116"/>
      <c r="CP346" s="116"/>
      <c r="CQ346" s="116"/>
      <c r="CR346" s="116"/>
      <c r="CS346" s="116"/>
      <c r="CT346" s="116"/>
      <c r="CU346" s="116"/>
      <c r="CV346" s="116"/>
      <c r="CW346" s="116"/>
      <c r="CX346" s="116"/>
      <c r="CY346" s="116"/>
      <c r="CZ346" s="116"/>
      <c r="DA346" s="116"/>
      <c r="DB346" s="116"/>
      <c r="DC346" s="116"/>
      <c r="DD346" s="116"/>
      <c r="DE346" s="116"/>
      <c r="DF346" s="116"/>
      <c r="DG346" s="116"/>
      <c r="DH346" s="116"/>
      <c r="DI346" s="116"/>
      <c r="DJ346" s="116"/>
      <c r="DK346" s="116"/>
      <c r="DL346" s="116"/>
      <c r="DM346" s="116"/>
      <c r="DN346" s="116"/>
      <c r="DO346" s="116"/>
      <c r="DP346" s="116"/>
      <c r="DQ346" s="116"/>
      <c r="DR346" s="116"/>
      <c r="DS346" s="116"/>
      <c r="DT346" s="116"/>
      <c r="DU346" s="116"/>
      <c r="DV346" s="116"/>
      <c r="DW346" s="116"/>
      <c r="DX346" s="116"/>
      <c r="DY346" s="116"/>
      <c r="DZ346" s="116"/>
      <c r="EA346" s="116"/>
      <c r="EB346" s="116"/>
      <c r="EC346" s="116"/>
      <c r="ED346" s="116"/>
      <c r="EE346" s="116"/>
      <c r="EF346" s="116"/>
      <c r="EG346" s="116"/>
      <c r="EH346" s="116"/>
      <c r="EI346" s="116"/>
      <c r="EJ346" s="116"/>
      <c r="EK346" s="116"/>
      <c r="EL346" s="116"/>
      <c r="EM346" s="116"/>
      <c r="EN346" s="116"/>
      <c r="EO346" s="116"/>
      <c r="EP346" s="116"/>
      <c r="EQ346" s="116"/>
      <c r="ER346" s="116"/>
    </row>
    <row r="347" spans="2:148" s="232" customFormat="1">
      <c r="B347" s="233"/>
      <c r="E347" s="233"/>
      <c r="I347" s="233"/>
      <c r="J347" s="116"/>
      <c r="K347" s="116"/>
      <c r="L347" s="116"/>
      <c r="M347" s="116"/>
      <c r="N347" s="116"/>
      <c r="O347" s="116"/>
      <c r="P347" s="116"/>
      <c r="Q347" s="116"/>
      <c r="R347" s="116"/>
      <c r="S347" s="116"/>
      <c r="T347" s="116"/>
      <c r="U347" s="116"/>
      <c r="V347" s="116"/>
      <c r="W347" s="116"/>
      <c r="X347" s="116"/>
      <c r="Y347" s="116"/>
      <c r="Z347" s="116"/>
      <c r="AA347" s="116"/>
      <c r="AB347" s="116"/>
      <c r="AC347" s="116"/>
      <c r="AD347" s="116"/>
      <c r="AE347" s="116"/>
      <c r="AF347" s="116"/>
      <c r="AG347" s="116"/>
      <c r="AH347" s="116"/>
      <c r="AI347" s="116"/>
      <c r="AJ347" s="116"/>
      <c r="AK347" s="116"/>
      <c r="AL347" s="116"/>
      <c r="AM347" s="116"/>
      <c r="AN347" s="116"/>
      <c r="AO347" s="116"/>
      <c r="AP347" s="116"/>
      <c r="AQ347" s="116"/>
      <c r="AR347" s="116"/>
      <c r="AS347" s="116"/>
      <c r="AT347" s="116"/>
      <c r="AU347" s="116"/>
      <c r="AV347" s="116"/>
      <c r="AW347" s="116"/>
      <c r="AX347" s="116"/>
      <c r="AY347" s="116"/>
      <c r="AZ347" s="116"/>
      <c r="BA347" s="116"/>
      <c r="BB347" s="116"/>
      <c r="BC347" s="116"/>
      <c r="BD347" s="116"/>
      <c r="BE347" s="116"/>
      <c r="BF347" s="116"/>
      <c r="BG347" s="116"/>
      <c r="BH347" s="116"/>
      <c r="BI347" s="116"/>
      <c r="BJ347" s="116"/>
      <c r="BK347" s="116"/>
      <c r="BL347" s="116"/>
      <c r="BM347" s="116"/>
      <c r="BN347" s="116"/>
      <c r="BO347" s="116"/>
      <c r="BP347" s="116"/>
      <c r="BQ347" s="116"/>
      <c r="BR347" s="116"/>
      <c r="BS347" s="116"/>
      <c r="BT347" s="116"/>
      <c r="BU347" s="116"/>
      <c r="BV347" s="116"/>
      <c r="BW347" s="116"/>
      <c r="BX347" s="116"/>
      <c r="BY347" s="116"/>
      <c r="BZ347" s="116"/>
      <c r="CA347" s="116"/>
      <c r="CB347" s="116"/>
      <c r="CC347" s="116"/>
      <c r="CD347" s="116"/>
      <c r="CE347" s="116"/>
      <c r="CF347" s="116"/>
      <c r="CG347" s="116"/>
      <c r="CH347" s="116"/>
      <c r="CI347" s="116"/>
      <c r="CJ347" s="116"/>
      <c r="CK347" s="116"/>
      <c r="CL347" s="116"/>
      <c r="CM347" s="116"/>
      <c r="CN347" s="116"/>
      <c r="CO347" s="116"/>
      <c r="CP347" s="116"/>
      <c r="CQ347" s="116"/>
      <c r="CR347" s="116"/>
      <c r="CS347" s="116"/>
      <c r="CT347" s="116"/>
      <c r="CU347" s="116"/>
      <c r="CV347" s="116"/>
      <c r="CW347" s="116"/>
      <c r="CX347" s="116"/>
      <c r="CY347" s="116"/>
      <c r="CZ347" s="116"/>
      <c r="DA347" s="116"/>
      <c r="DB347" s="116"/>
      <c r="DC347" s="116"/>
      <c r="DD347" s="116"/>
      <c r="DE347" s="116"/>
      <c r="DF347" s="116"/>
      <c r="DG347" s="116"/>
      <c r="DH347" s="116"/>
      <c r="DI347" s="116"/>
      <c r="DJ347" s="116"/>
      <c r="DK347" s="116"/>
      <c r="DL347" s="116"/>
      <c r="DM347" s="116"/>
      <c r="DN347" s="116"/>
      <c r="DO347" s="116"/>
      <c r="DP347" s="116"/>
      <c r="DQ347" s="116"/>
      <c r="DR347" s="116"/>
      <c r="DS347" s="116"/>
      <c r="DT347" s="116"/>
      <c r="DU347" s="116"/>
      <c r="DV347" s="116"/>
      <c r="DW347" s="116"/>
      <c r="DX347" s="116"/>
      <c r="DY347" s="116"/>
      <c r="DZ347" s="116"/>
      <c r="EA347" s="116"/>
      <c r="EB347" s="116"/>
      <c r="EC347" s="116"/>
      <c r="ED347" s="116"/>
      <c r="EE347" s="116"/>
      <c r="EF347" s="116"/>
      <c r="EG347" s="116"/>
      <c r="EH347" s="116"/>
      <c r="EI347" s="116"/>
      <c r="EJ347" s="116"/>
      <c r="EK347" s="116"/>
      <c r="EL347" s="116"/>
      <c r="EM347" s="116"/>
      <c r="EN347" s="116"/>
      <c r="EO347" s="116"/>
      <c r="EP347" s="116"/>
      <c r="EQ347" s="116"/>
      <c r="ER347" s="116"/>
    </row>
    <row r="348" spans="2:148" s="232" customFormat="1">
      <c r="B348" s="233"/>
      <c r="E348" s="233"/>
      <c r="I348" s="233"/>
      <c r="J348" s="116"/>
      <c r="K348" s="116"/>
      <c r="L348" s="116"/>
      <c r="M348" s="116"/>
      <c r="N348" s="116"/>
      <c r="O348" s="116"/>
      <c r="P348" s="116"/>
      <c r="Q348" s="116"/>
      <c r="R348" s="116"/>
      <c r="S348" s="116"/>
      <c r="T348" s="116"/>
      <c r="U348" s="116"/>
      <c r="V348" s="116"/>
      <c r="W348" s="116"/>
      <c r="X348" s="116"/>
      <c r="Y348" s="116"/>
      <c r="Z348" s="116"/>
      <c r="AA348" s="116"/>
      <c r="AB348" s="116"/>
      <c r="AC348" s="116"/>
      <c r="AD348" s="116"/>
      <c r="AE348" s="116"/>
      <c r="AF348" s="116"/>
      <c r="AG348" s="116"/>
      <c r="AH348" s="116"/>
      <c r="AI348" s="116"/>
      <c r="AJ348" s="116"/>
      <c r="AK348" s="116"/>
      <c r="AL348" s="116"/>
      <c r="AM348" s="116"/>
      <c r="AN348" s="116"/>
      <c r="AO348" s="116"/>
      <c r="AP348" s="116"/>
      <c r="AQ348" s="116"/>
      <c r="AR348" s="116"/>
      <c r="AS348" s="116"/>
      <c r="AT348" s="116"/>
      <c r="AU348" s="116"/>
      <c r="AV348" s="116"/>
      <c r="AW348" s="116"/>
      <c r="AX348" s="116"/>
      <c r="AY348" s="116"/>
      <c r="AZ348" s="116"/>
      <c r="BA348" s="116"/>
      <c r="BB348" s="116"/>
      <c r="BC348" s="116"/>
      <c r="BD348" s="116"/>
      <c r="BE348" s="116"/>
      <c r="BF348" s="116"/>
      <c r="BG348" s="116"/>
      <c r="BH348" s="116"/>
      <c r="BI348" s="116"/>
      <c r="BJ348" s="116"/>
      <c r="BK348" s="116"/>
      <c r="BL348" s="116"/>
      <c r="BM348" s="116"/>
      <c r="BN348" s="116"/>
      <c r="BO348" s="116"/>
      <c r="BP348" s="116"/>
      <c r="BQ348" s="116"/>
      <c r="BR348" s="116"/>
      <c r="BS348" s="116"/>
      <c r="BT348" s="116"/>
      <c r="BU348" s="116"/>
      <c r="BV348" s="116"/>
      <c r="BW348" s="116"/>
      <c r="BX348" s="116"/>
      <c r="BY348" s="116"/>
      <c r="BZ348" s="116"/>
      <c r="CA348" s="116"/>
      <c r="CB348" s="116"/>
      <c r="CC348" s="116"/>
      <c r="CD348" s="116"/>
      <c r="CE348" s="116"/>
      <c r="CF348" s="116"/>
      <c r="CG348" s="116"/>
      <c r="CH348" s="116"/>
      <c r="CI348" s="116"/>
      <c r="CJ348" s="116"/>
      <c r="CK348" s="116"/>
      <c r="CL348" s="116"/>
      <c r="CM348" s="116"/>
      <c r="CN348" s="116"/>
      <c r="CO348" s="116"/>
      <c r="CP348" s="116"/>
      <c r="CQ348" s="116"/>
      <c r="CR348" s="116"/>
      <c r="CS348" s="116"/>
      <c r="CT348" s="116"/>
      <c r="CU348" s="116"/>
      <c r="CV348" s="116"/>
      <c r="CW348" s="116"/>
      <c r="CX348" s="116"/>
      <c r="CY348" s="116"/>
      <c r="CZ348" s="116"/>
      <c r="DA348" s="116"/>
      <c r="DB348" s="116"/>
      <c r="DC348" s="116"/>
      <c r="DD348" s="116"/>
      <c r="DE348" s="116"/>
      <c r="DF348" s="116"/>
      <c r="DG348" s="116"/>
      <c r="DH348" s="116"/>
      <c r="DI348" s="116"/>
      <c r="DJ348" s="116"/>
      <c r="DK348" s="116"/>
      <c r="DL348" s="116"/>
      <c r="DM348" s="116"/>
      <c r="DN348" s="116"/>
      <c r="DO348" s="116"/>
      <c r="DP348" s="116"/>
      <c r="DQ348" s="116"/>
      <c r="DR348" s="116"/>
      <c r="DS348" s="116"/>
      <c r="DT348" s="116"/>
      <c r="DU348" s="116"/>
      <c r="DV348" s="116"/>
      <c r="DW348" s="116"/>
      <c r="DX348" s="116"/>
      <c r="DY348" s="116"/>
      <c r="DZ348" s="116"/>
      <c r="EA348" s="116"/>
      <c r="EB348" s="116"/>
      <c r="EC348" s="116"/>
      <c r="ED348" s="116"/>
      <c r="EE348" s="116"/>
      <c r="EF348" s="116"/>
      <c r="EG348" s="116"/>
      <c r="EH348" s="116"/>
      <c r="EI348" s="116"/>
      <c r="EJ348" s="116"/>
      <c r="EK348" s="116"/>
      <c r="EL348" s="116"/>
      <c r="EM348" s="116"/>
      <c r="EN348" s="116"/>
      <c r="EO348" s="116"/>
      <c r="EP348" s="116"/>
      <c r="EQ348" s="116"/>
      <c r="ER348" s="116"/>
    </row>
    <row r="349" spans="2:148" s="232" customFormat="1">
      <c r="B349" s="233"/>
      <c r="E349" s="233"/>
      <c r="I349" s="233"/>
      <c r="J349" s="116"/>
      <c r="K349" s="116"/>
      <c r="L349" s="116"/>
      <c r="M349" s="116"/>
      <c r="N349" s="116"/>
      <c r="O349" s="116"/>
      <c r="P349" s="116"/>
      <c r="Q349" s="116"/>
      <c r="R349" s="116"/>
      <c r="S349" s="116"/>
      <c r="T349" s="116"/>
      <c r="U349" s="116"/>
      <c r="V349" s="116"/>
      <c r="W349" s="116"/>
      <c r="X349" s="116"/>
      <c r="Y349" s="116"/>
      <c r="Z349" s="116"/>
      <c r="AA349" s="116"/>
      <c r="AB349" s="116"/>
      <c r="AC349" s="116"/>
      <c r="AD349" s="116"/>
      <c r="AE349" s="116"/>
      <c r="AF349" s="116"/>
      <c r="AG349" s="116"/>
      <c r="AH349" s="116"/>
      <c r="AI349" s="116"/>
      <c r="AJ349" s="116"/>
      <c r="AK349" s="116"/>
      <c r="AL349" s="116"/>
      <c r="AM349" s="116"/>
      <c r="AN349" s="116"/>
      <c r="AO349" s="116"/>
      <c r="AP349" s="116"/>
      <c r="AQ349" s="116"/>
      <c r="AR349" s="116"/>
      <c r="AS349" s="116"/>
      <c r="AT349" s="116"/>
      <c r="AU349" s="116"/>
      <c r="AV349" s="116"/>
      <c r="AW349" s="116"/>
      <c r="AX349" s="116"/>
      <c r="AY349" s="116"/>
      <c r="AZ349" s="116"/>
      <c r="BA349" s="116"/>
      <c r="BB349" s="116"/>
      <c r="BC349" s="116"/>
      <c r="BD349" s="116"/>
      <c r="BE349" s="116"/>
      <c r="BF349" s="116"/>
      <c r="BG349" s="116"/>
      <c r="BH349" s="116"/>
      <c r="BI349" s="116"/>
      <c r="BJ349" s="116"/>
      <c r="BK349" s="116"/>
      <c r="BL349" s="116"/>
      <c r="BM349" s="116"/>
      <c r="BN349" s="116"/>
      <c r="BO349" s="116"/>
      <c r="BP349" s="116"/>
      <c r="BQ349" s="116"/>
      <c r="BR349" s="116"/>
      <c r="BS349" s="116"/>
      <c r="BT349" s="116"/>
      <c r="BU349" s="116"/>
      <c r="BV349" s="116"/>
      <c r="BW349" s="116"/>
      <c r="BX349" s="116"/>
      <c r="BY349" s="116"/>
      <c r="BZ349" s="116"/>
      <c r="CA349" s="116"/>
      <c r="CB349" s="116"/>
      <c r="CC349" s="116"/>
      <c r="CD349" s="116"/>
      <c r="CE349" s="116"/>
      <c r="CF349" s="116"/>
      <c r="CG349" s="116"/>
      <c r="CH349" s="116"/>
      <c r="CI349" s="116"/>
      <c r="CJ349" s="116"/>
      <c r="CK349" s="116"/>
      <c r="CL349" s="116"/>
      <c r="CM349" s="116"/>
      <c r="CN349" s="116"/>
      <c r="CO349" s="116"/>
      <c r="CP349" s="116"/>
      <c r="CQ349" s="116"/>
      <c r="CR349" s="116"/>
      <c r="CS349" s="116"/>
      <c r="CT349" s="116"/>
      <c r="CU349" s="116"/>
      <c r="CV349" s="116"/>
      <c r="CW349" s="116"/>
      <c r="CX349" s="116"/>
      <c r="CY349" s="116"/>
      <c r="CZ349" s="116"/>
      <c r="DA349" s="116"/>
      <c r="DB349" s="116"/>
      <c r="DC349" s="116"/>
      <c r="DD349" s="116"/>
      <c r="DE349" s="116"/>
      <c r="DF349" s="116"/>
      <c r="DG349" s="116"/>
      <c r="DH349" s="116"/>
      <c r="DI349" s="116"/>
      <c r="DJ349" s="116"/>
      <c r="DK349" s="116"/>
      <c r="DL349" s="116"/>
      <c r="DM349" s="116"/>
      <c r="DN349" s="116"/>
      <c r="DO349" s="116"/>
      <c r="DP349" s="116"/>
      <c r="DQ349" s="116"/>
      <c r="DR349" s="116"/>
      <c r="DS349" s="116"/>
      <c r="DT349" s="116"/>
      <c r="DU349" s="116"/>
      <c r="DV349" s="116"/>
      <c r="DW349" s="116"/>
      <c r="DX349" s="116"/>
      <c r="DY349" s="116"/>
      <c r="DZ349" s="116"/>
      <c r="EA349" s="116"/>
      <c r="EB349" s="116"/>
      <c r="EC349" s="116"/>
      <c r="ED349" s="116"/>
      <c r="EE349" s="116"/>
      <c r="EF349" s="116"/>
      <c r="EG349" s="116"/>
      <c r="EH349" s="116"/>
      <c r="EI349" s="116"/>
      <c r="EJ349" s="116"/>
      <c r="EK349" s="116"/>
      <c r="EL349" s="116"/>
      <c r="EM349" s="116"/>
      <c r="EN349" s="116"/>
      <c r="EO349" s="116"/>
      <c r="EP349" s="116"/>
      <c r="EQ349" s="116"/>
      <c r="ER349" s="116"/>
    </row>
    <row r="350" spans="2:148" s="232" customFormat="1">
      <c r="B350" s="233"/>
      <c r="E350" s="233"/>
      <c r="I350" s="233"/>
      <c r="J350" s="116"/>
      <c r="K350" s="116"/>
      <c r="L350" s="116"/>
      <c r="M350" s="116"/>
      <c r="N350" s="116"/>
      <c r="O350" s="116"/>
      <c r="P350" s="116"/>
      <c r="Q350" s="116"/>
      <c r="R350" s="116"/>
      <c r="S350" s="116"/>
      <c r="T350" s="116"/>
      <c r="U350" s="116"/>
      <c r="V350" s="116"/>
      <c r="W350" s="116"/>
      <c r="X350" s="116"/>
      <c r="Y350" s="116"/>
      <c r="Z350" s="116"/>
      <c r="AA350" s="116"/>
      <c r="AB350" s="116"/>
      <c r="AC350" s="116"/>
      <c r="AD350" s="116"/>
      <c r="AE350" s="116"/>
      <c r="AF350" s="116"/>
      <c r="AG350" s="116"/>
      <c r="AH350" s="116"/>
      <c r="AI350" s="116"/>
      <c r="AJ350" s="116"/>
      <c r="AK350" s="116"/>
      <c r="AL350" s="116"/>
      <c r="AM350" s="116"/>
      <c r="AN350" s="116"/>
      <c r="AO350" s="116"/>
      <c r="AP350" s="116"/>
      <c r="AQ350" s="116"/>
      <c r="AR350" s="116"/>
      <c r="AS350" s="116"/>
      <c r="AT350" s="116"/>
      <c r="AU350" s="116"/>
      <c r="AV350" s="116"/>
      <c r="AW350" s="116"/>
      <c r="AX350" s="116"/>
      <c r="AY350" s="116"/>
      <c r="AZ350" s="116"/>
      <c r="BA350" s="116"/>
      <c r="BB350" s="116"/>
      <c r="BC350" s="116"/>
      <c r="BD350" s="116"/>
      <c r="BE350" s="116"/>
      <c r="BF350" s="116"/>
      <c r="BG350" s="116"/>
      <c r="BH350" s="116"/>
      <c r="BI350" s="116"/>
      <c r="BJ350" s="116"/>
      <c r="BK350" s="116"/>
      <c r="BL350" s="116"/>
      <c r="BM350" s="116"/>
      <c r="BN350" s="116"/>
      <c r="BO350" s="116"/>
      <c r="BP350" s="116"/>
      <c r="BQ350" s="116"/>
      <c r="BR350" s="116"/>
      <c r="BS350" s="116"/>
      <c r="BT350" s="116"/>
      <c r="BU350" s="116"/>
      <c r="BV350" s="116"/>
      <c r="BW350" s="116"/>
      <c r="BX350" s="116"/>
      <c r="BY350" s="116"/>
      <c r="BZ350" s="116"/>
      <c r="CA350" s="116"/>
      <c r="CB350" s="116"/>
      <c r="CC350" s="116"/>
      <c r="CD350" s="116"/>
      <c r="CE350" s="116"/>
      <c r="CF350" s="116"/>
      <c r="CG350" s="116"/>
      <c r="CH350" s="116"/>
      <c r="CI350" s="116"/>
      <c r="CJ350" s="116"/>
      <c r="CK350" s="116"/>
      <c r="CL350" s="116"/>
      <c r="CM350" s="116"/>
      <c r="CN350" s="116"/>
      <c r="CO350" s="116"/>
      <c r="CP350" s="116"/>
      <c r="CQ350" s="116"/>
      <c r="CR350" s="116"/>
      <c r="CS350" s="116"/>
      <c r="CT350" s="116"/>
      <c r="CU350" s="116"/>
      <c r="CV350" s="116"/>
      <c r="CW350" s="116"/>
      <c r="CX350" s="116"/>
      <c r="CY350" s="116"/>
      <c r="CZ350" s="116"/>
      <c r="DA350" s="116"/>
      <c r="DB350" s="116"/>
      <c r="DC350" s="116"/>
      <c r="DD350" s="116"/>
      <c r="DE350" s="116"/>
      <c r="DF350" s="116"/>
      <c r="DG350" s="116"/>
      <c r="DH350" s="116"/>
      <c r="DI350" s="116"/>
      <c r="DJ350" s="116"/>
      <c r="DK350" s="116"/>
      <c r="DL350" s="116"/>
      <c r="DM350" s="116"/>
      <c r="DN350" s="116"/>
      <c r="DO350" s="116"/>
      <c r="DP350" s="116"/>
      <c r="DQ350" s="116"/>
      <c r="DR350" s="116"/>
      <c r="DS350" s="116"/>
      <c r="DT350" s="116"/>
      <c r="DU350" s="116"/>
      <c r="DV350" s="116"/>
      <c r="DW350" s="116"/>
      <c r="DX350" s="116"/>
      <c r="DY350" s="116"/>
      <c r="DZ350" s="116"/>
      <c r="EA350" s="116"/>
      <c r="EB350" s="116"/>
      <c r="EC350" s="116"/>
      <c r="ED350" s="116"/>
      <c r="EE350" s="116"/>
      <c r="EF350" s="116"/>
      <c r="EG350" s="116"/>
      <c r="EH350" s="116"/>
      <c r="EI350" s="116"/>
      <c r="EJ350" s="116"/>
      <c r="EK350" s="116"/>
      <c r="EL350" s="116"/>
      <c r="EM350" s="116"/>
      <c r="EN350" s="116"/>
      <c r="EO350" s="116"/>
      <c r="EP350" s="116"/>
      <c r="EQ350" s="116"/>
      <c r="ER350" s="116"/>
    </row>
    <row r="351" spans="2:148" s="232" customFormat="1">
      <c r="B351" s="233"/>
      <c r="E351" s="233"/>
      <c r="I351" s="233"/>
      <c r="J351" s="116"/>
      <c r="K351" s="116"/>
      <c r="L351" s="116"/>
      <c r="M351" s="116"/>
      <c r="N351" s="116"/>
      <c r="O351" s="116"/>
      <c r="P351" s="116"/>
      <c r="Q351" s="116"/>
      <c r="R351" s="116"/>
      <c r="S351" s="116"/>
      <c r="T351" s="116"/>
      <c r="U351" s="116"/>
      <c r="V351" s="116"/>
      <c r="W351" s="116"/>
      <c r="X351" s="116"/>
      <c r="Y351" s="116"/>
      <c r="Z351" s="116"/>
      <c r="AA351" s="116"/>
      <c r="AB351" s="116"/>
      <c r="AC351" s="116"/>
      <c r="AD351" s="116"/>
      <c r="AE351" s="116"/>
      <c r="AF351" s="116"/>
      <c r="AG351" s="116"/>
      <c r="AH351" s="116"/>
      <c r="AI351" s="116"/>
      <c r="AJ351" s="116"/>
      <c r="AK351" s="116"/>
      <c r="AL351" s="116"/>
      <c r="AM351" s="116"/>
      <c r="AN351" s="116"/>
      <c r="AO351" s="116"/>
      <c r="AP351" s="116"/>
      <c r="AQ351" s="116"/>
      <c r="AR351" s="116"/>
      <c r="AS351" s="116"/>
      <c r="AT351" s="116"/>
      <c r="AU351" s="116"/>
      <c r="AV351" s="116"/>
      <c r="AW351" s="116"/>
      <c r="AX351" s="116"/>
      <c r="AY351" s="116"/>
      <c r="AZ351" s="116"/>
      <c r="BA351" s="116"/>
      <c r="BB351" s="116"/>
      <c r="BC351" s="116"/>
      <c r="BD351" s="116"/>
      <c r="BE351" s="116"/>
      <c r="BF351" s="116"/>
      <c r="BG351" s="116"/>
      <c r="BH351" s="116"/>
      <c r="BI351" s="116"/>
      <c r="BJ351" s="116"/>
      <c r="BK351" s="116"/>
      <c r="BL351" s="116"/>
      <c r="BM351" s="116"/>
      <c r="BN351" s="116"/>
      <c r="BO351" s="116"/>
      <c r="BP351" s="116"/>
      <c r="BQ351" s="116"/>
      <c r="BR351" s="116"/>
      <c r="BS351" s="116"/>
      <c r="BT351" s="116"/>
      <c r="BU351" s="116"/>
      <c r="BV351" s="116"/>
      <c r="BW351" s="116"/>
      <c r="BX351" s="116"/>
      <c r="BY351" s="116"/>
      <c r="BZ351" s="116"/>
      <c r="CA351" s="116"/>
      <c r="CB351" s="116"/>
      <c r="CC351" s="116"/>
      <c r="CD351" s="116"/>
      <c r="CE351" s="116"/>
      <c r="CF351" s="116"/>
      <c r="CG351" s="116"/>
      <c r="CH351" s="116"/>
      <c r="CI351" s="116"/>
      <c r="CJ351" s="116"/>
      <c r="CK351" s="116"/>
      <c r="CL351" s="116"/>
      <c r="CM351" s="116"/>
      <c r="CN351" s="116"/>
      <c r="CO351" s="116"/>
      <c r="CP351" s="116"/>
      <c r="CQ351" s="116"/>
      <c r="CR351" s="116"/>
      <c r="CS351" s="116"/>
      <c r="CT351" s="116"/>
      <c r="CU351" s="116"/>
      <c r="CV351" s="116"/>
      <c r="CW351" s="116"/>
      <c r="CX351" s="116"/>
      <c r="CY351" s="116"/>
      <c r="CZ351" s="116"/>
      <c r="DA351" s="116"/>
      <c r="DB351" s="116"/>
      <c r="DC351" s="116"/>
      <c r="DD351" s="116"/>
      <c r="DE351" s="116"/>
      <c r="DF351" s="116"/>
      <c r="DG351" s="116"/>
      <c r="DH351" s="116"/>
      <c r="DI351" s="116"/>
      <c r="DJ351" s="116"/>
      <c r="DK351" s="116"/>
      <c r="DL351" s="116"/>
      <c r="DM351" s="116"/>
      <c r="DN351" s="116"/>
      <c r="DO351" s="116"/>
      <c r="DP351" s="116"/>
      <c r="DQ351" s="116"/>
      <c r="DR351" s="116"/>
      <c r="DS351" s="116"/>
      <c r="DT351" s="116"/>
      <c r="DU351" s="116"/>
      <c r="DV351" s="116"/>
      <c r="DW351" s="116"/>
      <c r="DX351" s="116"/>
      <c r="DY351" s="116"/>
      <c r="DZ351" s="116"/>
      <c r="EA351" s="116"/>
      <c r="EB351" s="116"/>
      <c r="EC351" s="116"/>
      <c r="ED351" s="116"/>
      <c r="EE351" s="116"/>
      <c r="EF351" s="116"/>
      <c r="EG351" s="116"/>
      <c r="EH351" s="116"/>
      <c r="EI351" s="116"/>
      <c r="EJ351" s="116"/>
      <c r="EK351" s="116"/>
      <c r="EL351" s="116"/>
      <c r="EM351" s="116"/>
      <c r="EN351" s="116"/>
      <c r="EO351" s="116"/>
      <c r="EP351" s="116"/>
      <c r="EQ351" s="116"/>
      <c r="ER351" s="116"/>
    </row>
    <row r="352" spans="2:148" s="232" customFormat="1">
      <c r="B352" s="233"/>
      <c r="E352" s="233"/>
      <c r="I352" s="233"/>
      <c r="J352" s="116"/>
      <c r="K352" s="116"/>
      <c r="L352" s="116"/>
      <c r="M352" s="116"/>
      <c r="N352" s="116"/>
      <c r="O352" s="116"/>
      <c r="P352" s="116"/>
      <c r="Q352" s="116"/>
      <c r="R352" s="116"/>
      <c r="S352" s="116"/>
      <c r="T352" s="116"/>
      <c r="U352" s="116"/>
      <c r="V352" s="116"/>
      <c r="W352" s="116"/>
      <c r="X352" s="116"/>
      <c r="Y352" s="116"/>
      <c r="Z352" s="116"/>
      <c r="AA352" s="116"/>
      <c r="AB352" s="116"/>
      <c r="AC352" s="116"/>
      <c r="AD352" s="116"/>
      <c r="AE352" s="116"/>
      <c r="AF352" s="116"/>
      <c r="AG352" s="116"/>
      <c r="AH352" s="116"/>
      <c r="AI352" s="116"/>
      <c r="AJ352" s="116"/>
      <c r="AK352" s="116"/>
      <c r="AL352" s="116"/>
      <c r="AM352" s="116"/>
      <c r="AN352" s="116"/>
      <c r="AO352" s="116"/>
      <c r="AP352" s="116"/>
      <c r="AQ352" s="116"/>
      <c r="AR352" s="116"/>
      <c r="AS352" s="116"/>
      <c r="AT352" s="116"/>
      <c r="AU352" s="116"/>
      <c r="AV352" s="116"/>
      <c r="AW352" s="116"/>
      <c r="AX352" s="116"/>
      <c r="AY352" s="116"/>
      <c r="AZ352" s="116"/>
      <c r="BA352" s="116"/>
      <c r="BB352" s="116"/>
      <c r="BC352" s="116"/>
      <c r="BD352" s="116"/>
      <c r="BE352" s="116"/>
      <c r="BF352" s="116"/>
      <c r="BG352" s="116"/>
      <c r="BH352" s="116"/>
      <c r="BI352" s="116"/>
      <c r="BJ352" s="116"/>
      <c r="BK352" s="116"/>
      <c r="BL352" s="116"/>
      <c r="BM352" s="116"/>
      <c r="BN352" s="116"/>
      <c r="BO352" s="116"/>
      <c r="BP352" s="116"/>
      <c r="BQ352" s="116"/>
      <c r="BR352" s="116"/>
      <c r="BS352" s="116"/>
      <c r="BT352" s="116"/>
      <c r="BU352" s="116"/>
      <c r="BV352" s="116"/>
      <c r="BW352" s="116"/>
      <c r="BX352" s="116"/>
      <c r="BY352" s="116"/>
      <c r="BZ352" s="116"/>
      <c r="CA352" s="116"/>
      <c r="CB352" s="116"/>
      <c r="CC352" s="116"/>
      <c r="CD352" s="116"/>
      <c r="CE352" s="116"/>
      <c r="CF352" s="116"/>
      <c r="CG352" s="116"/>
      <c r="CH352" s="116"/>
      <c r="CI352" s="116"/>
      <c r="CJ352" s="116"/>
      <c r="CK352" s="116"/>
      <c r="CL352" s="116"/>
      <c r="CM352" s="116"/>
      <c r="CN352" s="116"/>
      <c r="CO352" s="116"/>
      <c r="CP352" s="116"/>
      <c r="CQ352" s="116"/>
      <c r="CR352" s="116"/>
      <c r="CS352" s="116"/>
      <c r="CT352" s="116"/>
      <c r="CU352" s="116"/>
      <c r="CV352" s="116"/>
      <c r="CW352" s="116"/>
      <c r="CX352" s="116"/>
      <c r="CY352" s="116"/>
      <c r="CZ352" s="116"/>
      <c r="DA352" s="116"/>
      <c r="DB352" s="116"/>
      <c r="DC352" s="116"/>
      <c r="DD352" s="116"/>
      <c r="DE352" s="116"/>
      <c r="DF352" s="116"/>
      <c r="DG352" s="116"/>
      <c r="DH352" s="116"/>
      <c r="DI352" s="116"/>
      <c r="DJ352" s="116"/>
      <c r="DK352" s="116"/>
      <c r="DL352" s="116"/>
      <c r="DM352" s="116"/>
      <c r="DN352" s="116"/>
      <c r="DO352" s="116"/>
      <c r="DP352" s="116"/>
      <c r="DQ352" s="116"/>
      <c r="DR352" s="116"/>
      <c r="DS352" s="116"/>
      <c r="DT352" s="116"/>
      <c r="DU352" s="116"/>
      <c r="DV352" s="116"/>
      <c r="DW352" s="116"/>
      <c r="DX352" s="116"/>
      <c r="DY352" s="116"/>
      <c r="DZ352" s="116"/>
      <c r="EA352" s="116"/>
      <c r="EB352" s="116"/>
      <c r="EC352" s="116"/>
      <c r="ED352" s="116"/>
      <c r="EE352" s="116"/>
      <c r="EF352" s="116"/>
      <c r="EG352" s="116"/>
      <c r="EH352" s="116"/>
      <c r="EI352" s="116"/>
      <c r="EJ352" s="116"/>
      <c r="EK352" s="116"/>
      <c r="EL352" s="116"/>
      <c r="EM352" s="116"/>
      <c r="EN352" s="116"/>
      <c r="EO352" s="116"/>
      <c r="EP352" s="116"/>
      <c r="EQ352" s="116"/>
      <c r="ER352" s="116"/>
    </row>
    <row r="353" spans="2:148" s="232" customFormat="1">
      <c r="B353" s="233"/>
      <c r="E353" s="233"/>
      <c r="I353" s="233"/>
      <c r="J353" s="116"/>
      <c r="K353" s="116"/>
      <c r="L353" s="116"/>
      <c r="M353" s="116"/>
      <c r="N353" s="116"/>
      <c r="O353" s="116"/>
      <c r="P353" s="116"/>
      <c r="Q353" s="116"/>
      <c r="R353" s="116"/>
      <c r="S353" s="116"/>
      <c r="T353" s="116"/>
      <c r="U353" s="116"/>
      <c r="V353" s="116"/>
      <c r="W353" s="116"/>
      <c r="X353" s="116"/>
      <c r="Y353" s="116"/>
      <c r="Z353" s="116"/>
      <c r="AA353" s="116"/>
      <c r="AB353" s="116"/>
      <c r="AC353" s="116"/>
      <c r="AD353" s="116"/>
      <c r="AE353" s="116"/>
      <c r="AF353" s="116"/>
      <c r="AG353" s="116"/>
      <c r="AH353" s="116"/>
      <c r="AI353" s="116"/>
      <c r="AJ353" s="116"/>
      <c r="AK353" s="116"/>
      <c r="AL353" s="116"/>
      <c r="AM353" s="116"/>
      <c r="AN353" s="116"/>
      <c r="AO353" s="116"/>
      <c r="AP353" s="116"/>
      <c r="AQ353" s="116"/>
      <c r="AR353" s="116"/>
      <c r="AS353" s="116"/>
      <c r="AT353" s="116"/>
      <c r="AU353" s="116"/>
      <c r="AV353" s="116"/>
      <c r="AW353" s="116"/>
      <c r="AX353" s="116"/>
      <c r="AY353" s="116"/>
      <c r="AZ353" s="116"/>
      <c r="BA353" s="116"/>
      <c r="BB353" s="116"/>
      <c r="BC353" s="116"/>
      <c r="BD353" s="116"/>
      <c r="BE353" s="116"/>
      <c r="BF353" s="116"/>
      <c r="BG353" s="116"/>
      <c r="BH353" s="116"/>
      <c r="BI353" s="116"/>
      <c r="BJ353" s="116"/>
      <c r="BK353" s="116"/>
      <c r="BL353" s="116"/>
      <c r="BM353" s="116"/>
      <c r="BN353" s="116"/>
      <c r="BO353" s="116"/>
      <c r="BP353" s="116"/>
      <c r="BQ353" s="116"/>
      <c r="BR353" s="116"/>
      <c r="BS353" s="116"/>
      <c r="BT353" s="116"/>
      <c r="BU353" s="116"/>
      <c r="BV353" s="116"/>
      <c r="BW353" s="116"/>
      <c r="BX353" s="116"/>
      <c r="BY353" s="116"/>
      <c r="BZ353" s="116"/>
      <c r="CA353" s="116"/>
      <c r="CB353" s="116"/>
      <c r="CC353" s="116"/>
      <c r="CD353" s="116"/>
      <c r="CE353" s="116"/>
      <c r="CF353" s="116"/>
      <c r="CG353" s="116"/>
      <c r="CH353" s="116"/>
      <c r="CI353" s="116"/>
      <c r="CJ353" s="116"/>
      <c r="CK353" s="116"/>
      <c r="CL353" s="116"/>
      <c r="CM353" s="116"/>
      <c r="CN353" s="116"/>
      <c r="CO353" s="116"/>
      <c r="CP353" s="116"/>
      <c r="CQ353" s="116"/>
      <c r="CR353" s="116"/>
      <c r="CS353" s="116"/>
      <c r="CT353" s="116"/>
      <c r="CU353" s="116"/>
      <c r="CV353" s="116"/>
      <c r="CW353" s="116"/>
      <c r="CX353" s="116"/>
      <c r="CY353" s="116"/>
      <c r="CZ353" s="116"/>
      <c r="DA353" s="116"/>
      <c r="DB353" s="116"/>
      <c r="DC353" s="116"/>
      <c r="DD353" s="116"/>
      <c r="DE353" s="116"/>
      <c r="DF353" s="116"/>
      <c r="DG353" s="116"/>
      <c r="DH353" s="116"/>
      <c r="DI353" s="116"/>
      <c r="DJ353" s="116"/>
      <c r="DK353" s="116"/>
      <c r="DL353" s="116"/>
      <c r="DM353" s="116"/>
      <c r="DN353" s="116"/>
      <c r="DO353" s="116"/>
      <c r="DP353" s="116"/>
      <c r="DQ353" s="116"/>
      <c r="DR353" s="116"/>
      <c r="DS353" s="116"/>
      <c r="DT353" s="116"/>
      <c r="DU353" s="116"/>
      <c r="DV353" s="116"/>
      <c r="DW353" s="116"/>
      <c r="DX353" s="116"/>
      <c r="DY353" s="116"/>
      <c r="DZ353" s="116"/>
      <c r="EA353" s="116"/>
      <c r="EB353" s="116"/>
      <c r="EC353" s="116"/>
      <c r="ED353" s="116"/>
      <c r="EE353" s="116"/>
      <c r="EF353" s="116"/>
      <c r="EG353" s="116"/>
      <c r="EH353" s="116"/>
      <c r="EI353" s="116"/>
      <c r="EJ353" s="116"/>
      <c r="EK353" s="116"/>
      <c r="EL353" s="116"/>
      <c r="EM353" s="116"/>
      <c r="EN353" s="116"/>
      <c r="EO353" s="116"/>
      <c r="EP353" s="116"/>
      <c r="EQ353" s="116"/>
      <c r="ER353" s="116"/>
    </row>
    <row r="354" spans="2:148" s="232" customFormat="1">
      <c r="B354" s="233"/>
      <c r="E354" s="233"/>
      <c r="I354" s="233"/>
      <c r="J354" s="116"/>
      <c r="K354" s="116"/>
      <c r="L354" s="116"/>
      <c r="M354" s="116"/>
      <c r="N354" s="116"/>
      <c r="O354" s="116"/>
      <c r="P354" s="116"/>
      <c r="Q354" s="116"/>
      <c r="R354" s="116"/>
      <c r="S354" s="116"/>
      <c r="T354" s="116"/>
      <c r="U354" s="116"/>
      <c r="V354" s="116"/>
      <c r="W354" s="116"/>
      <c r="X354" s="116"/>
      <c r="Y354" s="116"/>
      <c r="Z354" s="116"/>
      <c r="AA354" s="116"/>
      <c r="AB354" s="116"/>
      <c r="AC354" s="116"/>
      <c r="AD354" s="116"/>
      <c r="AE354" s="116"/>
      <c r="AF354" s="116"/>
      <c r="AG354" s="116"/>
      <c r="AH354" s="116"/>
      <c r="AI354" s="116"/>
      <c r="AJ354" s="116"/>
      <c r="AK354" s="116"/>
      <c r="AL354" s="116"/>
      <c r="AM354" s="116"/>
      <c r="AN354" s="116"/>
      <c r="AO354" s="116"/>
      <c r="AP354" s="116"/>
      <c r="AQ354" s="116"/>
      <c r="AR354" s="116"/>
      <c r="AS354" s="116"/>
      <c r="AT354" s="116"/>
      <c r="AU354" s="116"/>
      <c r="AV354" s="116"/>
      <c r="AW354" s="116"/>
      <c r="AX354" s="116"/>
      <c r="AY354" s="116"/>
      <c r="AZ354" s="116"/>
      <c r="BA354" s="116"/>
      <c r="BB354" s="116"/>
      <c r="BC354" s="116"/>
      <c r="BD354" s="116"/>
      <c r="BE354" s="116"/>
      <c r="BF354" s="116"/>
      <c r="BG354" s="116"/>
      <c r="BH354" s="116"/>
      <c r="BI354" s="116"/>
      <c r="BJ354" s="116"/>
      <c r="BK354" s="116"/>
      <c r="BL354" s="116"/>
      <c r="BM354" s="116"/>
      <c r="BN354" s="116"/>
      <c r="BO354" s="116"/>
      <c r="BP354" s="116"/>
      <c r="BQ354" s="116"/>
      <c r="BR354" s="116"/>
      <c r="BS354" s="116"/>
      <c r="BT354" s="116"/>
      <c r="BU354" s="116"/>
      <c r="BV354" s="116"/>
      <c r="BW354" s="116"/>
      <c r="BX354" s="116"/>
      <c r="BY354" s="116"/>
      <c r="BZ354" s="116"/>
      <c r="CA354" s="116"/>
      <c r="CB354" s="116"/>
      <c r="CC354" s="116"/>
      <c r="CD354" s="116"/>
      <c r="CE354" s="116"/>
      <c r="CF354" s="116"/>
      <c r="CG354" s="116"/>
      <c r="CH354" s="116"/>
      <c r="CI354" s="116"/>
      <c r="CJ354" s="116"/>
      <c r="CK354" s="116"/>
      <c r="CL354" s="116"/>
      <c r="CM354" s="116"/>
      <c r="CN354" s="116"/>
      <c r="CO354" s="116"/>
      <c r="CP354" s="116"/>
      <c r="CQ354" s="116"/>
      <c r="CR354" s="116"/>
      <c r="CS354" s="116"/>
      <c r="CT354" s="116"/>
      <c r="CU354" s="116"/>
      <c r="CV354" s="116"/>
      <c r="CW354" s="116"/>
      <c r="CX354" s="116"/>
      <c r="CY354" s="116"/>
      <c r="CZ354" s="116"/>
      <c r="DA354" s="116"/>
      <c r="DB354" s="116"/>
      <c r="DC354" s="116"/>
      <c r="DD354" s="116"/>
      <c r="DE354" s="116"/>
      <c r="DF354" s="116"/>
      <c r="DG354" s="116"/>
      <c r="DH354" s="116"/>
      <c r="DI354" s="116"/>
      <c r="DJ354" s="116"/>
      <c r="DK354" s="116"/>
      <c r="DL354" s="116"/>
      <c r="DM354" s="116"/>
      <c r="DN354" s="116"/>
      <c r="DO354" s="116"/>
      <c r="DP354" s="116"/>
      <c r="DQ354" s="116"/>
      <c r="DR354" s="116"/>
      <c r="DS354" s="116"/>
      <c r="DT354" s="116"/>
      <c r="DU354" s="116"/>
      <c r="DV354" s="116"/>
      <c r="DW354" s="116"/>
      <c r="DX354" s="116"/>
      <c r="DY354" s="116"/>
      <c r="DZ354" s="116"/>
      <c r="EA354" s="116"/>
      <c r="EB354" s="116"/>
      <c r="EC354" s="116"/>
      <c r="ED354" s="116"/>
      <c r="EE354" s="116"/>
      <c r="EF354" s="116"/>
      <c r="EG354" s="116"/>
      <c r="EH354" s="116"/>
      <c r="EI354" s="116"/>
      <c r="EJ354" s="116"/>
      <c r="EK354" s="116"/>
      <c r="EL354" s="116"/>
      <c r="EM354" s="116"/>
      <c r="EN354" s="116"/>
      <c r="EO354" s="116"/>
      <c r="EP354" s="116"/>
      <c r="EQ354" s="116"/>
      <c r="ER354" s="116"/>
    </row>
    <row r="355" spans="2:148" s="232" customFormat="1">
      <c r="B355" s="233"/>
      <c r="E355" s="233"/>
      <c r="I355" s="233"/>
      <c r="J355" s="116"/>
      <c r="K355" s="116"/>
      <c r="L355" s="116"/>
      <c r="M355" s="116"/>
      <c r="N355" s="116"/>
      <c r="O355" s="116"/>
      <c r="P355" s="116"/>
      <c r="Q355" s="116"/>
      <c r="R355" s="116"/>
      <c r="S355" s="116"/>
      <c r="T355" s="116"/>
      <c r="U355" s="116"/>
      <c r="V355" s="116"/>
      <c r="W355" s="116"/>
      <c r="X355" s="116"/>
      <c r="Y355" s="116"/>
      <c r="Z355" s="116"/>
      <c r="AA355" s="116"/>
      <c r="AB355" s="116"/>
      <c r="AC355" s="116"/>
      <c r="AD355" s="116"/>
      <c r="AE355" s="116"/>
      <c r="AF355" s="116"/>
      <c r="AG355" s="116"/>
      <c r="AH355" s="116"/>
      <c r="AI355" s="116"/>
      <c r="AJ355" s="116"/>
      <c r="AK355" s="116"/>
      <c r="AL355" s="116"/>
      <c r="AM355" s="116"/>
      <c r="AN355" s="116"/>
      <c r="AO355" s="116"/>
      <c r="AP355" s="116"/>
      <c r="AQ355" s="116"/>
      <c r="AR355" s="116"/>
      <c r="AS355" s="116"/>
      <c r="AT355" s="116"/>
      <c r="AU355" s="116"/>
      <c r="AV355" s="116"/>
      <c r="AW355" s="116"/>
      <c r="AX355" s="116"/>
      <c r="AY355" s="116"/>
      <c r="AZ355" s="116"/>
      <c r="BA355" s="116"/>
      <c r="BB355" s="116"/>
      <c r="BC355" s="116"/>
      <c r="BD355" s="116"/>
      <c r="BE355" s="116"/>
      <c r="BF355" s="116"/>
      <c r="BG355" s="116"/>
      <c r="BH355" s="116"/>
      <c r="BI355" s="116"/>
      <c r="BJ355" s="116"/>
      <c r="BK355" s="116"/>
      <c r="BL355" s="116"/>
      <c r="BM355" s="116"/>
      <c r="BN355" s="116"/>
      <c r="BO355" s="116"/>
      <c r="BP355" s="116"/>
      <c r="BQ355" s="116"/>
      <c r="BR355" s="116"/>
      <c r="BS355" s="116"/>
      <c r="BT355" s="116"/>
      <c r="BU355" s="116"/>
      <c r="BV355" s="116"/>
      <c r="BW355" s="116"/>
      <c r="BX355" s="116"/>
      <c r="BY355" s="116"/>
      <c r="BZ355" s="116"/>
      <c r="CA355" s="116"/>
      <c r="CB355" s="116"/>
      <c r="CC355" s="116"/>
      <c r="CD355" s="116"/>
      <c r="CE355" s="116"/>
      <c r="CF355" s="116"/>
      <c r="CG355" s="116"/>
      <c r="CH355" s="116"/>
      <c r="CI355" s="116"/>
      <c r="CJ355" s="116"/>
      <c r="CK355" s="116"/>
      <c r="CL355" s="116"/>
      <c r="CM355" s="116"/>
      <c r="CN355" s="116"/>
      <c r="CO355" s="116"/>
      <c r="CP355" s="116"/>
      <c r="CQ355" s="116"/>
      <c r="CR355" s="116"/>
      <c r="CS355" s="116"/>
      <c r="CT355" s="116"/>
      <c r="CU355" s="116"/>
      <c r="CV355" s="116"/>
      <c r="CW355" s="116"/>
      <c r="CX355" s="116"/>
      <c r="CY355" s="116"/>
      <c r="CZ355" s="116"/>
      <c r="DA355" s="116"/>
      <c r="DB355" s="116"/>
      <c r="DC355" s="116"/>
      <c r="DD355" s="116"/>
      <c r="DE355" s="116"/>
      <c r="DF355" s="116"/>
      <c r="DG355" s="116"/>
      <c r="DH355" s="116"/>
      <c r="DI355" s="116"/>
      <c r="DJ355" s="116"/>
      <c r="DK355" s="116"/>
      <c r="DL355" s="116"/>
      <c r="DM355" s="116"/>
      <c r="DN355" s="116"/>
      <c r="DO355" s="116"/>
      <c r="DP355" s="116"/>
      <c r="DQ355" s="116"/>
      <c r="DR355" s="116"/>
      <c r="DS355" s="116"/>
      <c r="DT355" s="116"/>
      <c r="DU355" s="116"/>
      <c r="DV355" s="116"/>
      <c r="DW355" s="116"/>
      <c r="DX355" s="116"/>
      <c r="DY355" s="116"/>
      <c r="DZ355" s="116"/>
      <c r="EA355" s="116"/>
      <c r="EB355" s="116"/>
      <c r="EC355" s="116"/>
      <c r="ED355" s="116"/>
      <c r="EE355" s="116"/>
      <c r="EF355" s="116"/>
      <c r="EG355" s="116"/>
      <c r="EH355" s="116"/>
      <c r="EI355" s="116"/>
      <c r="EJ355" s="116"/>
      <c r="EK355" s="116"/>
      <c r="EL355" s="116"/>
      <c r="EM355" s="116"/>
      <c r="EN355" s="116"/>
      <c r="EO355" s="116"/>
      <c r="EP355" s="116"/>
      <c r="EQ355" s="116"/>
      <c r="ER355" s="116"/>
    </row>
  </sheetData>
  <mergeCells count="6">
    <mergeCell ref="I5:I6"/>
    <mergeCell ref="G5:H6"/>
    <mergeCell ref="A5:A6"/>
    <mergeCell ref="B5:D5"/>
    <mergeCell ref="E5:E6"/>
    <mergeCell ref="F5:F6"/>
  </mergeCells>
  <hyperlinks>
    <hyperlink ref="C6" r:id="rId1"/>
    <hyperlink ref="E5:E6" r:id="rId2" display="Automatic Appropriations"/>
  </hyperlinks>
  <printOptions gridLines="1"/>
  <pageMargins left="1.77" right="0.24" top="0.46" bottom="0.32" header="0.17" footer="0.17"/>
  <pageSetup paperSize="9" scale="70" orientation="portrait" r:id="rId3"/>
  <headerFooter alignWithMargins="0">
    <oddFooter>&amp;C&amp;P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H101"/>
  <sheetViews>
    <sheetView zoomScale="96" zoomScaleNormal="96" workbookViewId="0">
      <pane xSplit="1" ySplit="5" topLeftCell="B64" activePane="bottomRight" state="frozen"/>
      <selection pane="topRight" activeCell="B1" sqref="B1"/>
      <selection pane="bottomLeft" activeCell="A7" sqref="A7"/>
      <selection pane="bottomRight" activeCell="L75" sqref="L75"/>
    </sheetView>
  </sheetViews>
  <sheetFormatPr defaultRowHeight="12.75"/>
  <cols>
    <col min="1" max="1" width="15.42578125" style="233" customWidth="1"/>
    <col min="2" max="2" width="11.85546875" style="233" customWidth="1"/>
    <col min="3" max="3" width="12.140625" style="233" customWidth="1"/>
    <col min="4" max="4" width="11.5703125" style="233" customWidth="1"/>
    <col min="5" max="5" width="12" style="233" customWidth="1"/>
    <col min="6" max="6" width="13.5703125" style="233" customWidth="1"/>
    <col min="7" max="7" width="12" style="233" customWidth="1"/>
    <col min="8" max="8" width="12.28515625" style="233" customWidth="1"/>
    <col min="9" max="16384" width="9.140625" style="5"/>
  </cols>
  <sheetData>
    <row r="1" spans="1:8" s="345" customFormat="1">
      <c r="A1" s="350" t="str">
        <f>[3]SUM!A1</f>
        <v>CY 2018 ALLOTMENT RELEASES</v>
      </c>
      <c r="B1" s="350"/>
      <c r="C1" s="350"/>
      <c r="H1" s="347"/>
    </row>
    <row r="2" spans="1:8" s="345" customFormat="1">
      <c r="A2" s="369" t="s">
        <v>301</v>
      </c>
      <c r="B2" s="369"/>
      <c r="C2" s="369"/>
      <c r="E2" s="1"/>
    </row>
    <row r="3" spans="1:8" s="345" customFormat="1">
      <c r="A3" s="350" t="str">
        <f>[3]SUM!A3</f>
        <v>JANUARY 1-FEBRUARY 28, 2018</v>
      </c>
      <c r="B3" s="350"/>
      <c r="C3" s="350"/>
      <c r="E3" s="370"/>
      <c r="G3" s="371"/>
    </row>
    <row r="4" spans="1:8" s="345" customFormat="1">
      <c r="A4" s="350" t="s">
        <v>1</v>
      </c>
      <c r="B4" s="350"/>
      <c r="C4" s="350"/>
    </row>
    <row r="5" spans="1:8" s="377" customFormat="1" ht="62.25" customHeight="1">
      <c r="A5" s="372" t="s">
        <v>2</v>
      </c>
      <c r="B5" s="373" t="s">
        <v>135</v>
      </c>
      <c r="C5" s="373" t="s">
        <v>302</v>
      </c>
      <c r="D5" s="373" t="s">
        <v>149</v>
      </c>
      <c r="E5" s="374" t="s">
        <v>303</v>
      </c>
      <c r="F5" s="375" t="s">
        <v>153</v>
      </c>
      <c r="G5" s="373" t="s">
        <v>155</v>
      </c>
      <c r="H5" s="376" t="s">
        <v>40</v>
      </c>
    </row>
    <row r="6" spans="1:8" ht="15" hidden="1" customHeight="1">
      <c r="A6" s="205" t="s">
        <v>257</v>
      </c>
      <c r="B6" s="43">
        <f>'[3]NEW GAA'!H7</f>
        <v>0</v>
      </c>
      <c r="C6" s="43">
        <f>'[3]NEW GAA'!L7</f>
        <v>0</v>
      </c>
      <c r="D6" s="378">
        <f>'[3]NEW GAA'!O7</f>
        <v>0</v>
      </c>
      <c r="E6" s="42">
        <f>'[3]NEW GAA'!P7</f>
        <v>0</v>
      </c>
      <c r="F6" s="43">
        <f>'[3]NEW GAA'!U7</f>
        <v>0</v>
      </c>
      <c r="G6" s="43">
        <f>'[3]NEW GAA'!X7</f>
        <v>0</v>
      </c>
      <c r="H6" s="378">
        <f t="shared" ref="H6:H11" si="0">SUM(B6:G6)</f>
        <v>0</v>
      </c>
    </row>
    <row r="7" spans="1:8" ht="15" customHeight="1">
      <c r="A7" s="20" t="s">
        <v>258</v>
      </c>
      <c r="B7" s="43">
        <f>'[3]NEW GAA'!H8</f>
        <v>0</v>
      </c>
      <c r="C7" s="43">
        <f>'[3]NEW GAA'!L8</f>
        <v>0</v>
      </c>
      <c r="D7" s="42">
        <f>'[3]NEW GAA'!O8</f>
        <v>0</v>
      </c>
      <c r="E7" s="42">
        <f>'[3]NEW GAA'!P8</f>
        <v>0</v>
      </c>
      <c r="F7" s="43">
        <f>'[3]NEW GAA'!U8</f>
        <v>0</v>
      </c>
      <c r="G7" s="43">
        <f>'[3]NEW GAA'!X8</f>
        <v>784</v>
      </c>
      <c r="H7" s="42">
        <f t="shared" si="0"/>
        <v>784</v>
      </c>
    </row>
    <row r="8" spans="1:8" ht="15" customHeight="1">
      <c r="A8" s="20" t="s">
        <v>259</v>
      </c>
      <c r="B8" s="43">
        <f>'[3]NEW GAA'!H9</f>
        <v>0</v>
      </c>
      <c r="C8" s="43">
        <f>'[3]NEW GAA'!L9</f>
        <v>0</v>
      </c>
      <c r="D8" s="42">
        <f>'[3]NEW GAA'!O9</f>
        <v>0</v>
      </c>
      <c r="E8" s="42">
        <f>'[3]NEW GAA'!P9</f>
        <v>0</v>
      </c>
      <c r="F8" s="43">
        <f>'[3]NEW GAA'!U9</f>
        <v>0</v>
      </c>
      <c r="G8" s="43">
        <f>'[3]NEW GAA'!X9</f>
        <v>1302</v>
      </c>
      <c r="H8" s="42">
        <f t="shared" si="0"/>
        <v>1302</v>
      </c>
    </row>
    <row r="9" spans="1:8" ht="15" customHeight="1">
      <c r="A9" s="20" t="s">
        <v>260</v>
      </c>
      <c r="B9" s="43">
        <f>'[3]NEW GAA'!H10</f>
        <v>0</v>
      </c>
      <c r="C9" s="43">
        <f>'[3]NEW GAA'!L10</f>
        <v>0</v>
      </c>
      <c r="D9" s="42">
        <f>'[3]NEW GAA'!O10</f>
        <v>0</v>
      </c>
      <c r="E9" s="42">
        <f>'[3]NEW GAA'!R10</f>
        <v>0</v>
      </c>
      <c r="F9" s="43">
        <f>'[3]NEW GAA'!U10</f>
        <v>0</v>
      </c>
      <c r="G9" s="43">
        <f>'[3]NEW GAA'!X10</f>
        <v>1110</v>
      </c>
      <c r="H9" s="42">
        <f t="shared" si="0"/>
        <v>1110</v>
      </c>
    </row>
    <row r="10" spans="1:8" ht="15" customHeight="1">
      <c r="A10" s="20" t="s">
        <v>261</v>
      </c>
      <c r="B10" s="43">
        <f>'[3]NEW GAA'!H11</f>
        <v>0</v>
      </c>
      <c r="C10" s="43">
        <f>'[3]NEW GAA'!L11</f>
        <v>0</v>
      </c>
      <c r="D10" s="42">
        <f>'[3]NEW GAA'!O11</f>
        <v>0</v>
      </c>
      <c r="E10" s="42">
        <f>'[3]NEW GAA'!P11</f>
        <v>0</v>
      </c>
      <c r="F10" s="43">
        <f>'[3]NEW GAA'!U11</f>
        <v>0</v>
      </c>
      <c r="G10" s="43">
        <f>'[3]NEW GAA'!X11</f>
        <v>8198</v>
      </c>
      <c r="H10" s="42">
        <f t="shared" si="0"/>
        <v>8198</v>
      </c>
    </row>
    <row r="11" spans="1:8" ht="15" customHeight="1">
      <c r="A11" s="20" t="s">
        <v>262</v>
      </c>
      <c r="B11" s="43">
        <f>'[3]NEW GAA'!H12</f>
        <v>0</v>
      </c>
      <c r="C11" s="43">
        <f>'[3]NEW GAA'!L12</f>
        <v>0</v>
      </c>
      <c r="D11" s="42">
        <f>'[3]NEW GAA'!O12</f>
        <v>0</v>
      </c>
      <c r="E11" s="42">
        <f>'[3]NEW GAA'!P12</f>
        <v>0</v>
      </c>
      <c r="F11" s="43">
        <f>'[3]NEW GAA'!U12</f>
        <v>0</v>
      </c>
      <c r="G11" s="43">
        <f>'[3]NEW GAA'!X12</f>
        <v>1329</v>
      </c>
      <c r="H11" s="42">
        <f t="shared" si="0"/>
        <v>1329</v>
      </c>
    </row>
    <row r="12" spans="1:8" ht="15" customHeight="1">
      <c r="A12" s="85" t="s">
        <v>263</v>
      </c>
      <c r="B12" s="42">
        <f t="shared" ref="B12:H12" si="1">SUM(B13:B14)</f>
        <v>0</v>
      </c>
      <c r="C12" s="62">
        <f t="shared" si="1"/>
        <v>0</v>
      </c>
      <c r="D12" s="42">
        <f t="shared" si="1"/>
        <v>0</v>
      </c>
      <c r="E12" s="42">
        <f t="shared" si="1"/>
        <v>1938348</v>
      </c>
      <c r="F12" s="43">
        <f>SUM(F13:F14)</f>
        <v>0</v>
      </c>
      <c r="G12" s="43">
        <f t="shared" si="1"/>
        <v>132522</v>
      </c>
      <c r="H12" s="42">
        <f t="shared" si="1"/>
        <v>2070870</v>
      </c>
    </row>
    <row r="13" spans="1:8" ht="15" hidden="1" customHeight="1">
      <c r="A13" s="85" t="s">
        <v>264</v>
      </c>
      <c r="B13" s="43">
        <f>'[3]NEW GAA'!H14</f>
        <v>0</v>
      </c>
      <c r="C13" s="43">
        <f>'[3]NEW GAA'!L14</f>
        <v>0</v>
      </c>
      <c r="D13" s="42">
        <f>'[3]NEW GAA'!O14</f>
        <v>0</v>
      </c>
      <c r="E13" s="42">
        <f>'[3]NEW GAA'!P14</f>
        <v>499</v>
      </c>
      <c r="F13" s="43">
        <f>'[3]NEW GAA'!U14</f>
        <v>0</v>
      </c>
      <c r="G13" s="43">
        <f>'[3]NEW GAA'!X14</f>
        <v>0</v>
      </c>
      <c r="H13" s="42">
        <f t="shared" ref="H13:H19" si="2">SUM(B13:G13)</f>
        <v>499</v>
      </c>
    </row>
    <row r="14" spans="1:8" ht="15" hidden="1" customHeight="1">
      <c r="A14" s="85" t="s">
        <v>265</v>
      </c>
      <c r="B14" s="43">
        <f>'[3]NEW GAA'!H15</f>
        <v>0</v>
      </c>
      <c r="C14" s="43">
        <f>'[3]NEW GAA'!L15</f>
        <v>0</v>
      </c>
      <c r="D14" s="42">
        <f>'[3]NEW GAA'!O15</f>
        <v>0</v>
      </c>
      <c r="E14" s="42">
        <f>'[3]NEW GAA'!P15</f>
        <v>1937849</v>
      </c>
      <c r="F14" s="43">
        <f>'[3]NEW GAA'!U15</f>
        <v>0</v>
      </c>
      <c r="G14" s="43">
        <f>'[3]NEW GAA'!X15</f>
        <v>132522</v>
      </c>
      <c r="H14" s="42">
        <f t="shared" si="2"/>
        <v>2070371</v>
      </c>
    </row>
    <row r="15" spans="1:8" ht="15" customHeight="1">
      <c r="A15" s="85" t="s">
        <v>266</v>
      </c>
      <c r="B15" s="43">
        <f>'[3]NEW GAA'!H16</f>
        <v>0</v>
      </c>
      <c r="C15" s="43">
        <f>'[3]NEW GAA'!L16</f>
        <v>0</v>
      </c>
      <c r="D15" s="42">
        <f>'[3]NEW GAA'!O16</f>
        <v>0</v>
      </c>
      <c r="E15" s="42">
        <f>'[3]NEW GAA'!P16</f>
        <v>74598</v>
      </c>
      <c r="F15" s="43">
        <f>'[3]NEW GAA'!U16</f>
        <v>0</v>
      </c>
      <c r="G15" s="43">
        <f>'[3]NEW GAA'!X16</f>
        <v>72066</v>
      </c>
      <c r="H15" s="42">
        <f t="shared" si="2"/>
        <v>146664</v>
      </c>
    </row>
    <row r="16" spans="1:8" ht="15" customHeight="1">
      <c r="A16" s="85" t="s">
        <v>267</v>
      </c>
      <c r="B16" s="43">
        <f>'[3]NEW GAA'!H17</f>
        <v>0</v>
      </c>
      <c r="C16" s="43">
        <f>'[3]NEW GAA'!L17</f>
        <v>0</v>
      </c>
      <c r="D16" s="42">
        <f>'[3]NEW GAA'!O17</f>
        <v>0</v>
      </c>
      <c r="E16" s="42">
        <f>'[3]NEW GAA'!P17</f>
        <v>0</v>
      </c>
      <c r="F16" s="43">
        <f>'[3]NEW GAA'!U17</f>
        <v>0</v>
      </c>
      <c r="G16" s="43">
        <f>'[3]NEW GAA'!X17</f>
        <v>25</v>
      </c>
      <c r="H16" s="42">
        <f t="shared" si="2"/>
        <v>25</v>
      </c>
    </row>
    <row r="17" spans="1:8" ht="15" customHeight="1">
      <c r="A17" s="85" t="s">
        <v>268</v>
      </c>
      <c r="B17" s="43">
        <f>'[3]NEW GAA'!H18</f>
        <v>0</v>
      </c>
      <c r="C17" s="43">
        <f>'[3]NEW GAA'!L18</f>
        <v>0</v>
      </c>
      <c r="D17" s="42">
        <f>'[3]NEW GAA'!O18</f>
        <v>0</v>
      </c>
      <c r="E17" s="42">
        <f>'[3]NEW GAA'!P18</f>
        <v>0</v>
      </c>
      <c r="F17" s="43">
        <f>'[3]NEW GAA'!U18</f>
        <v>0</v>
      </c>
      <c r="G17" s="43">
        <f>'[3]NEW GAA'!X18</f>
        <v>11358</v>
      </c>
      <c r="H17" s="42">
        <f t="shared" si="2"/>
        <v>11358</v>
      </c>
    </row>
    <row r="18" spans="1:8" ht="15" customHeight="1">
      <c r="A18" s="85" t="s">
        <v>269</v>
      </c>
      <c r="B18" s="43">
        <f>'[3]NEW GAA'!H19</f>
        <v>0</v>
      </c>
      <c r="C18" s="43">
        <f>'[3]NEW GAA'!L19</f>
        <v>0</v>
      </c>
      <c r="D18" s="42">
        <f>'[3]NEW GAA'!O19</f>
        <v>0</v>
      </c>
      <c r="E18" s="42">
        <f>'[3]NEW GAA'!P19</f>
        <v>0</v>
      </c>
      <c r="F18" s="43">
        <f>'[3]NEW GAA'!U19</f>
        <v>0</v>
      </c>
      <c r="G18" s="43">
        <f>'[3]NEW GAA'!X19</f>
        <v>15012</v>
      </c>
      <c r="H18" s="42">
        <f t="shared" si="2"/>
        <v>15012</v>
      </c>
    </row>
    <row r="19" spans="1:8" ht="15" customHeight="1">
      <c r="A19" s="85" t="s">
        <v>270</v>
      </c>
      <c r="B19" s="43">
        <f>'[3]NEW GAA'!H20</f>
        <v>0</v>
      </c>
      <c r="C19" s="43">
        <f>'[3]NEW GAA'!L20</f>
        <v>0</v>
      </c>
      <c r="D19" s="42">
        <f>'[3]NEW GAA'!O20</f>
        <v>0</v>
      </c>
      <c r="E19" s="42">
        <f>'[3]NEW GAA'!P20</f>
        <v>0</v>
      </c>
      <c r="F19" s="43">
        <f>'[3]NEW GAA'!U20</f>
        <v>0</v>
      </c>
      <c r="G19" s="43">
        <f>'[3]NEW GAA'!X20</f>
        <v>10350</v>
      </c>
      <c r="H19" s="42">
        <f t="shared" si="2"/>
        <v>10350</v>
      </c>
    </row>
    <row r="20" spans="1:8" ht="15" customHeight="1">
      <c r="A20" s="85" t="s">
        <v>271</v>
      </c>
      <c r="B20" s="43">
        <f t="shared" ref="B20:H20" si="3">SUM(B21:B22)</f>
        <v>0</v>
      </c>
      <c r="C20" s="43">
        <f t="shared" si="3"/>
        <v>0</v>
      </c>
      <c r="D20" s="42">
        <f t="shared" si="3"/>
        <v>0</v>
      </c>
      <c r="E20" s="42">
        <f t="shared" si="3"/>
        <v>647674</v>
      </c>
      <c r="F20" s="43">
        <f>SUM(F21:F22)</f>
        <v>0</v>
      </c>
      <c r="G20" s="43">
        <f t="shared" si="3"/>
        <v>41634</v>
      </c>
      <c r="H20" s="42">
        <f t="shared" si="3"/>
        <v>689308</v>
      </c>
    </row>
    <row r="21" spans="1:8" ht="15" hidden="1" customHeight="1">
      <c r="A21" s="85" t="s">
        <v>264</v>
      </c>
      <c r="B21" s="43">
        <f>'[3]NEW GAA'!H22</f>
        <v>0</v>
      </c>
      <c r="C21" s="43">
        <f>'[3]NEW GAA'!L22</f>
        <v>0</v>
      </c>
      <c r="D21" s="42">
        <f>'[3]NEW GAA'!O22</f>
        <v>0</v>
      </c>
      <c r="E21" s="42">
        <f>'[3]NEW GAA'!P22</f>
        <v>600750</v>
      </c>
      <c r="F21" s="43">
        <f>'[3]NEW GAA'!U22</f>
        <v>0</v>
      </c>
      <c r="G21" s="43">
        <f>'[3]NEW GAA'!X22</f>
        <v>11489</v>
      </c>
      <c r="H21" s="42">
        <f>SUM(B21:G21)</f>
        <v>612239</v>
      </c>
    </row>
    <row r="22" spans="1:8" ht="15" hidden="1" customHeight="1">
      <c r="A22" s="85" t="s">
        <v>265</v>
      </c>
      <c r="B22" s="43">
        <f>'[3]NEW GAA'!H23</f>
        <v>0</v>
      </c>
      <c r="C22" s="43">
        <f>'[3]NEW GAA'!L23</f>
        <v>0</v>
      </c>
      <c r="D22" s="42">
        <f>'[3]NEW GAA'!O23</f>
        <v>0</v>
      </c>
      <c r="E22" s="42">
        <f>'[3]NEW GAA'!P23</f>
        <v>46924</v>
      </c>
      <c r="F22" s="43">
        <f>'[3]NEW GAA'!U23</f>
        <v>0</v>
      </c>
      <c r="G22" s="43">
        <f>'[3]NEW GAA'!X23</f>
        <v>30145</v>
      </c>
      <c r="H22" s="42">
        <f>SUM(B22:G22)</f>
        <v>77069</v>
      </c>
    </row>
    <row r="23" spans="1:8" ht="15" hidden="1" customHeight="1">
      <c r="A23" s="85" t="s">
        <v>272</v>
      </c>
      <c r="B23" s="43"/>
      <c r="C23" s="43"/>
      <c r="D23" s="42"/>
      <c r="E23" s="42">
        <f>'[3]NEW GAA'!P24</f>
        <v>0</v>
      </c>
      <c r="F23" s="43"/>
      <c r="G23" s="43">
        <f>'[3]NEW GAA'!X24</f>
        <v>0</v>
      </c>
      <c r="H23" s="42">
        <f>SUM(B23:G23)</f>
        <v>0</v>
      </c>
    </row>
    <row r="24" spans="1:8" ht="15" customHeight="1">
      <c r="A24" s="85" t="s">
        <v>273</v>
      </c>
      <c r="B24" s="43">
        <f>'[3]NEW GAA'!H25</f>
        <v>0</v>
      </c>
      <c r="C24" s="43">
        <f>'[3]NEW GAA'!L25</f>
        <v>341786</v>
      </c>
      <c r="D24" s="42">
        <f>'[3]NEW GAA'!O25</f>
        <v>0</v>
      </c>
      <c r="E24" s="42">
        <f>'[3]NEW GAA'!P25</f>
        <v>34621825</v>
      </c>
      <c r="F24" s="43">
        <f>'[3]NEW GAA'!U25</f>
        <v>0</v>
      </c>
      <c r="G24" s="43">
        <f>'[3]NEW GAA'!X25</f>
        <v>8358165</v>
      </c>
      <c r="H24" s="42">
        <f>SUM(B24:G24)</f>
        <v>43321776</v>
      </c>
    </row>
    <row r="25" spans="1:8" ht="15" customHeight="1">
      <c r="A25" s="85" t="s">
        <v>274</v>
      </c>
      <c r="B25" s="43">
        <f>'[3]NEW GAA'!H26</f>
        <v>0</v>
      </c>
      <c r="C25" s="43">
        <f>'[3]NEW GAA'!L26</f>
        <v>0</v>
      </c>
      <c r="D25" s="42">
        <f>'[3]NEW GAA'!O26</f>
        <v>0</v>
      </c>
      <c r="E25" s="42">
        <f>'[3]NEW GAA'!P26</f>
        <v>0</v>
      </c>
      <c r="F25" s="43">
        <f>'[3]NEW GAA'!U26</f>
        <v>0</v>
      </c>
      <c r="G25" s="43">
        <f>'[3]NEW GAA'!X26</f>
        <v>188617</v>
      </c>
      <c r="H25" s="42">
        <f>SUM(B25:G25)</f>
        <v>188617</v>
      </c>
    </row>
    <row r="26" spans="1:8" ht="15" customHeight="1">
      <c r="A26" s="85" t="s">
        <v>275</v>
      </c>
      <c r="B26" s="43">
        <f t="shared" ref="B26:E26" si="4">+B27+B28</f>
        <v>0</v>
      </c>
      <c r="C26" s="43">
        <f t="shared" si="4"/>
        <v>0</v>
      </c>
      <c r="D26" s="42">
        <f t="shared" si="4"/>
        <v>0</v>
      </c>
      <c r="E26" s="42">
        <f t="shared" si="4"/>
        <v>0</v>
      </c>
      <c r="F26" s="43">
        <f>+F27+F28</f>
        <v>0</v>
      </c>
      <c r="G26" s="43">
        <f>+G27+G28</f>
        <v>48722</v>
      </c>
      <c r="H26" s="42">
        <f>+H27+H28</f>
        <v>48722</v>
      </c>
    </row>
    <row r="27" spans="1:8" ht="15" hidden="1" customHeight="1">
      <c r="A27" s="85" t="s">
        <v>264</v>
      </c>
      <c r="B27" s="43">
        <f>'[3]NEW GAA'!H28</f>
        <v>0</v>
      </c>
      <c r="C27" s="43">
        <f>'[3]NEW GAA'!L28</f>
        <v>0</v>
      </c>
      <c r="D27" s="42">
        <f>'[3]NEW GAA'!O28</f>
        <v>0</v>
      </c>
      <c r="E27" s="42">
        <f>'[3]NEW GAA'!P28</f>
        <v>0</v>
      </c>
      <c r="F27" s="43">
        <f>'[3]NEW GAA'!U28</f>
        <v>0</v>
      </c>
      <c r="G27" s="43">
        <f>'[3]NEW GAA'!X28</f>
        <v>48722</v>
      </c>
      <c r="H27" s="42">
        <f>SUM(B27:G27)</f>
        <v>48722</v>
      </c>
    </row>
    <row r="28" spans="1:8" ht="15" hidden="1" customHeight="1">
      <c r="A28" s="85" t="s">
        <v>265</v>
      </c>
      <c r="B28" s="43">
        <f>'[3]NEW GAA'!H29</f>
        <v>0</v>
      </c>
      <c r="C28" s="43">
        <f>'[3]NEW GAA'!L29</f>
        <v>0</v>
      </c>
      <c r="D28" s="42">
        <f>'[3]NEW GAA'!O29</f>
        <v>0</v>
      </c>
      <c r="E28" s="42">
        <f>'[3]NEW GAA'!P29</f>
        <v>0</v>
      </c>
      <c r="F28" s="43">
        <f>'[3]NEW GAA'!U29</f>
        <v>0</v>
      </c>
      <c r="G28" s="43">
        <f>'[3]NEW GAA'!X29</f>
        <v>0</v>
      </c>
      <c r="H28" s="42">
        <f>SUM(B28:G28)</f>
        <v>0</v>
      </c>
    </row>
    <row r="29" spans="1:8" ht="15" customHeight="1">
      <c r="A29" s="85" t="s">
        <v>276</v>
      </c>
      <c r="B29" s="43">
        <f>'[3]NEW GAA'!H30</f>
        <v>0</v>
      </c>
      <c r="C29" s="43">
        <f>'[3]NEW GAA'!L30</f>
        <v>0</v>
      </c>
      <c r="D29" s="42">
        <f>'[3]NEW GAA'!O30</f>
        <v>150000</v>
      </c>
      <c r="E29" s="42">
        <f>'[3]NEW GAA'!P30</f>
        <v>0</v>
      </c>
      <c r="F29" s="43">
        <f>'[3]NEW GAA'!U30</f>
        <v>0</v>
      </c>
      <c r="G29" s="43">
        <f>'[3]NEW GAA'!X30</f>
        <v>12010750</v>
      </c>
      <c r="H29" s="42">
        <f>SUM(B29:G29)</f>
        <v>12160750</v>
      </c>
    </row>
    <row r="30" spans="1:8" ht="15" customHeight="1">
      <c r="A30" s="85" t="s">
        <v>277</v>
      </c>
      <c r="B30" s="43">
        <f t="shared" ref="B30:H30" si="5">+B31+B32</f>
        <v>0</v>
      </c>
      <c r="C30" s="43">
        <f t="shared" si="5"/>
        <v>0</v>
      </c>
      <c r="D30" s="42">
        <f t="shared" si="5"/>
        <v>0</v>
      </c>
      <c r="E30" s="42">
        <f t="shared" si="5"/>
        <v>25599</v>
      </c>
      <c r="F30" s="43">
        <f>+F31+F32</f>
        <v>78990</v>
      </c>
      <c r="G30" s="42">
        <f t="shared" si="5"/>
        <v>14097</v>
      </c>
      <c r="H30" s="42">
        <f t="shared" si="5"/>
        <v>118686</v>
      </c>
    </row>
    <row r="31" spans="1:8" ht="15" hidden="1" customHeight="1">
      <c r="A31" s="85" t="s">
        <v>264</v>
      </c>
      <c r="B31" s="43">
        <f>'[3]NEW GAA'!H32</f>
        <v>0</v>
      </c>
      <c r="C31" s="43">
        <f>'[3]NEW GAA'!L32</f>
        <v>0</v>
      </c>
      <c r="D31" s="42">
        <f>'[3]NEW GAA'!O32</f>
        <v>0</v>
      </c>
      <c r="E31" s="42">
        <f>'[3]NEW GAA'!P32</f>
        <v>0</v>
      </c>
      <c r="F31" s="43">
        <f>'[3]NEW GAA'!U32</f>
        <v>78990</v>
      </c>
      <c r="G31" s="43">
        <f>'[3]NEW GAA'!X32</f>
        <v>1540</v>
      </c>
      <c r="H31" s="42">
        <f t="shared" ref="H31:H47" si="6">SUM(B31:G31)</f>
        <v>80530</v>
      </c>
    </row>
    <row r="32" spans="1:8" ht="15" hidden="1" customHeight="1">
      <c r="A32" s="85" t="s">
        <v>265</v>
      </c>
      <c r="B32" s="43">
        <f>'[3]NEW GAA'!H33</f>
        <v>0</v>
      </c>
      <c r="C32" s="43">
        <f>'[3]NEW GAA'!L33</f>
        <v>0</v>
      </c>
      <c r="D32" s="42">
        <f>'[3]NEW GAA'!O33</f>
        <v>0</v>
      </c>
      <c r="E32" s="42">
        <f>'[3]NEW GAA'!P33</f>
        <v>25599</v>
      </c>
      <c r="F32" s="43">
        <f>'[3]NEW GAA'!U33</f>
        <v>0</v>
      </c>
      <c r="G32" s="43">
        <f>'[3]NEW GAA'!X33</f>
        <v>12557</v>
      </c>
      <c r="H32" s="42">
        <f t="shared" si="6"/>
        <v>38156</v>
      </c>
    </row>
    <row r="33" spans="1:8" ht="15" customHeight="1">
      <c r="A33" s="85" t="s">
        <v>278</v>
      </c>
      <c r="B33" s="43">
        <f>'[3]NEW GAA'!H34</f>
        <v>0</v>
      </c>
      <c r="C33" s="43">
        <f>'[3]NEW GAA'!L34</f>
        <v>0</v>
      </c>
      <c r="D33" s="42">
        <f>'[3]NEW GAA'!O34</f>
        <v>0</v>
      </c>
      <c r="E33" s="42">
        <f>'[3]NEW GAA'!P34</f>
        <v>0</v>
      </c>
      <c r="F33" s="43">
        <f>'[3]NEW GAA'!U34</f>
        <v>0</v>
      </c>
      <c r="G33" s="43">
        <f>'[3]NEW GAA'!X34</f>
        <v>3906</v>
      </c>
      <c r="H33" s="42">
        <f t="shared" si="6"/>
        <v>3906</v>
      </c>
    </row>
    <row r="34" spans="1:8" ht="15" customHeight="1">
      <c r="A34" s="85" t="s">
        <v>279</v>
      </c>
      <c r="B34" s="43">
        <f>'[3]NEW GAA'!H35</f>
        <v>0</v>
      </c>
      <c r="C34" s="43">
        <f>'[3]NEW GAA'!L35</f>
        <v>0</v>
      </c>
      <c r="D34" s="42">
        <f>'[3]NEW GAA'!O35</f>
        <v>0</v>
      </c>
      <c r="E34" s="42">
        <f>'[3]NEW GAA'!P35</f>
        <v>0</v>
      </c>
      <c r="F34" s="43">
        <f>'[3]NEW GAA'!U35</f>
        <v>0</v>
      </c>
      <c r="G34" s="43">
        <f>'[3]NEW GAA'!X35</f>
        <v>10732</v>
      </c>
      <c r="H34" s="42">
        <f t="shared" si="6"/>
        <v>10732</v>
      </c>
    </row>
    <row r="35" spans="1:8" ht="15" customHeight="1">
      <c r="A35" s="85" t="s">
        <v>280</v>
      </c>
      <c r="B35" s="43">
        <f>'[3]NEW GAA'!H36</f>
        <v>0</v>
      </c>
      <c r="C35" s="43">
        <f>'[3]NEW GAA'!L36</f>
        <v>0</v>
      </c>
      <c r="D35" s="42">
        <f>'[3]NEW GAA'!O36</f>
        <v>0</v>
      </c>
      <c r="E35" s="42">
        <f>'[3]NEW GAA'!P36</f>
        <v>0</v>
      </c>
      <c r="F35" s="43">
        <f>'[3]NEW GAA'!U36</f>
        <v>0</v>
      </c>
      <c r="G35" s="43">
        <f>'[3]NEW GAA'!X36</f>
        <v>118</v>
      </c>
      <c r="H35" s="42">
        <f t="shared" si="6"/>
        <v>118</v>
      </c>
    </row>
    <row r="36" spans="1:8" ht="15" customHeight="1">
      <c r="A36" s="85" t="s">
        <v>281</v>
      </c>
      <c r="B36" s="43">
        <f>'[3]NEW GAA'!H37</f>
        <v>0</v>
      </c>
      <c r="C36" s="43">
        <f>'[3]NEW GAA'!L37</f>
        <v>0</v>
      </c>
      <c r="D36" s="42">
        <f>'[3]NEW GAA'!O37</f>
        <v>0</v>
      </c>
      <c r="E36" s="42">
        <f>'[3]NEW GAA'!P37</f>
        <v>0</v>
      </c>
      <c r="F36" s="43">
        <f>'[3]NEW GAA'!U37</f>
        <v>0</v>
      </c>
      <c r="G36" s="43">
        <f>'[3]NEW GAA'!X37</f>
        <v>1195</v>
      </c>
      <c r="H36" s="42">
        <f t="shared" si="6"/>
        <v>1195</v>
      </c>
    </row>
    <row r="37" spans="1:8" ht="15" customHeight="1">
      <c r="A37" s="85" t="s">
        <v>282</v>
      </c>
      <c r="B37" s="43">
        <f>'[3]NEW GAA'!H38</f>
        <v>0</v>
      </c>
      <c r="C37" s="43">
        <f>'[3]NEW GAA'!L38</f>
        <v>0</v>
      </c>
      <c r="D37" s="42">
        <f>'[3]NEW GAA'!O38</f>
        <v>0</v>
      </c>
      <c r="E37" s="42">
        <f>'[3]NEW GAA'!P38</f>
        <v>4816</v>
      </c>
      <c r="F37" s="43">
        <f>'[3]NEW GAA'!U38</f>
        <v>0</v>
      </c>
      <c r="G37" s="43">
        <f>'[3]NEW GAA'!X38</f>
        <v>205524</v>
      </c>
      <c r="H37" s="42">
        <f t="shared" si="6"/>
        <v>210340</v>
      </c>
    </row>
    <row r="38" spans="1:8" ht="15" customHeight="1">
      <c r="A38" s="85" t="s">
        <v>283</v>
      </c>
      <c r="B38" s="43">
        <f>'[3]NEW GAA'!H39</f>
        <v>0</v>
      </c>
      <c r="C38" s="43">
        <f>'[3]NEW GAA'!L39</f>
        <v>0</v>
      </c>
      <c r="D38" s="42">
        <f>'[3]NEW GAA'!O39</f>
        <v>0</v>
      </c>
      <c r="E38" s="42">
        <f>'[3]NEW GAA'!P39</f>
        <v>0</v>
      </c>
      <c r="F38" s="43">
        <f>'[3]NEW GAA'!U39</f>
        <v>0</v>
      </c>
      <c r="G38" s="43">
        <f>'[3]NEW GAA'!X39</f>
        <v>1781</v>
      </c>
      <c r="H38" s="42">
        <f t="shared" si="6"/>
        <v>1781</v>
      </c>
    </row>
    <row r="39" spans="1:8" ht="15" customHeight="1">
      <c r="A39" s="85" t="s">
        <v>284</v>
      </c>
      <c r="B39" s="43">
        <f>'[3]NEW GAA'!H40</f>
        <v>0</v>
      </c>
      <c r="C39" s="43">
        <f>'[3]NEW GAA'!L40</f>
        <v>0</v>
      </c>
      <c r="D39" s="42">
        <f>'[3]NEW GAA'!O40</f>
        <v>0</v>
      </c>
      <c r="E39" s="42">
        <f>'[3]NEW GAA'!P40</f>
        <v>0</v>
      </c>
      <c r="F39" s="43">
        <f>'[3]NEW GAA'!U40</f>
        <v>0</v>
      </c>
      <c r="G39" s="43">
        <f>'[3]NEW GAA'!X40</f>
        <v>1595</v>
      </c>
      <c r="H39" s="42">
        <f t="shared" si="6"/>
        <v>1595</v>
      </c>
    </row>
    <row r="40" spans="1:8" ht="15" customHeight="1">
      <c r="A40" s="85" t="s">
        <v>285</v>
      </c>
      <c r="B40" s="43">
        <f>'[3]NEW GAA'!H41</f>
        <v>0</v>
      </c>
      <c r="C40" s="43">
        <f>'[3]NEW GAA'!L41</f>
        <v>0</v>
      </c>
      <c r="D40" s="42">
        <f>'[3]NEW GAA'!O41</f>
        <v>0</v>
      </c>
      <c r="E40" s="42">
        <f>'[3]NEW GAA'!P41</f>
        <v>6403</v>
      </c>
      <c r="F40" s="43">
        <f>'[3]NEW GAA'!U41</f>
        <v>0</v>
      </c>
      <c r="G40" s="43">
        <f>'[3]NEW GAA'!X41</f>
        <v>67929</v>
      </c>
      <c r="H40" s="42">
        <f t="shared" si="6"/>
        <v>74332</v>
      </c>
    </row>
    <row r="41" spans="1:8" ht="15" hidden="1" customHeight="1">
      <c r="A41" s="85" t="s">
        <v>286</v>
      </c>
      <c r="B41" s="43">
        <f>'[3]NEW GAA'!H42</f>
        <v>0</v>
      </c>
      <c r="C41" s="43">
        <f>'[3]NEW GAA'!L42</f>
        <v>0</v>
      </c>
      <c r="D41" s="42">
        <f>'[3]NEW GAA'!O42</f>
        <v>0</v>
      </c>
      <c r="E41" s="42">
        <f>'[3]NEW GAA'!P42</f>
        <v>0</v>
      </c>
      <c r="F41" s="43">
        <f>'[3]NEW GAA'!U42</f>
        <v>0</v>
      </c>
      <c r="G41" s="43">
        <f>'[3]NEW GAA'!X42</f>
        <v>0</v>
      </c>
      <c r="H41" s="42">
        <f t="shared" si="6"/>
        <v>0</v>
      </c>
    </row>
    <row r="42" spans="1:8" ht="15" customHeight="1">
      <c r="A42" s="85" t="s">
        <v>287</v>
      </c>
      <c r="B42" s="43">
        <f>'[3]NEW GAA'!H43</f>
        <v>0</v>
      </c>
      <c r="C42" s="43">
        <f>'[3]NEW GAA'!L43</f>
        <v>0</v>
      </c>
      <c r="D42" s="42">
        <f>'[3]NEW GAA'!O43</f>
        <v>0</v>
      </c>
      <c r="E42" s="42">
        <f>'[3]NEW GAA'!P43</f>
        <v>0</v>
      </c>
      <c r="F42" s="43">
        <f>'[3]NEW GAA'!U43</f>
        <v>0</v>
      </c>
      <c r="G42" s="43">
        <f>'[3]NEW GAA'!X43</f>
        <v>189933</v>
      </c>
      <c r="H42" s="42">
        <f t="shared" si="6"/>
        <v>189933</v>
      </c>
    </row>
    <row r="43" spans="1:8" ht="15" customHeight="1">
      <c r="A43" s="85" t="s">
        <v>288</v>
      </c>
      <c r="B43" s="43">
        <f>'[3]NEW GAA'!H44</f>
        <v>0</v>
      </c>
      <c r="C43" s="43">
        <f>'[3]NEW GAA'!L44</f>
        <v>0</v>
      </c>
      <c r="D43" s="42">
        <f>'[3]NEW GAA'!O44</f>
        <v>0</v>
      </c>
      <c r="E43" s="42">
        <f>'[3]NEW GAA'!P44</f>
        <v>0</v>
      </c>
      <c r="F43" s="43">
        <f>'[3]NEW GAA'!U44</f>
        <v>0</v>
      </c>
      <c r="G43" s="43">
        <f>'[3]NEW GAA'!X44</f>
        <v>22245</v>
      </c>
      <c r="H43" s="42">
        <f t="shared" si="6"/>
        <v>22245</v>
      </c>
    </row>
    <row r="44" spans="1:8" ht="15" customHeight="1">
      <c r="A44" s="85" t="s">
        <v>289</v>
      </c>
      <c r="B44" s="43">
        <f>'[3]NEW GAA'!H45</f>
        <v>0</v>
      </c>
      <c r="C44" s="43">
        <f>'[3]NEW GAA'!L45</f>
        <v>0</v>
      </c>
      <c r="D44" s="42">
        <f>'[3]NEW GAA'!O45</f>
        <v>0</v>
      </c>
      <c r="E44" s="42">
        <f>'[3]NEW GAA'!P45</f>
        <v>0</v>
      </c>
      <c r="F44" s="43">
        <f>'[3]NEW GAA'!U45</f>
        <v>0</v>
      </c>
      <c r="G44" s="43">
        <f>'[3]NEW GAA'!X45</f>
        <v>19860</v>
      </c>
      <c r="H44" s="42">
        <f t="shared" si="6"/>
        <v>19860</v>
      </c>
    </row>
    <row r="45" spans="1:8" ht="15" customHeight="1">
      <c r="A45" s="85" t="s">
        <v>290</v>
      </c>
      <c r="B45" s="43">
        <f>'[3]NEW GAA'!H46</f>
        <v>0</v>
      </c>
      <c r="C45" s="43">
        <f>'[3]NEW GAA'!L46</f>
        <v>0</v>
      </c>
      <c r="D45" s="42">
        <f>'[3]NEW GAA'!O46</f>
        <v>0</v>
      </c>
      <c r="E45" s="42">
        <f>'[3]NEW GAA'!P46</f>
        <v>0</v>
      </c>
      <c r="F45" s="43">
        <f>'[3]NEW GAA'!U46</f>
        <v>0</v>
      </c>
      <c r="G45" s="43">
        <f>'[3]NEW GAA'!X46</f>
        <v>16207</v>
      </c>
      <c r="H45" s="42">
        <f t="shared" si="6"/>
        <v>16207</v>
      </c>
    </row>
    <row r="46" spans="1:8" ht="15" customHeight="1">
      <c r="A46" s="85" t="s">
        <v>291</v>
      </c>
      <c r="B46" s="43">
        <f>'[3]NEW GAA'!H47</f>
        <v>0</v>
      </c>
      <c r="C46" s="43">
        <f>'[3]NEW GAA'!L47</f>
        <v>0</v>
      </c>
      <c r="D46" s="42">
        <f>'[3]NEW GAA'!O47</f>
        <v>0</v>
      </c>
      <c r="E46" s="42">
        <f>'[3]NEW GAA'!P47</f>
        <v>0</v>
      </c>
      <c r="F46" s="43">
        <f>'[3]NEW GAA'!U47</f>
        <v>0</v>
      </c>
      <c r="G46" s="43">
        <f>'[3]NEW GAA'!X47</f>
        <v>1732</v>
      </c>
      <c r="H46" s="42">
        <f t="shared" si="6"/>
        <v>1732</v>
      </c>
    </row>
    <row r="47" spans="1:8" ht="15" customHeight="1">
      <c r="A47" s="85" t="s">
        <v>292</v>
      </c>
      <c r="B47" s="43">
        <f>'[3]NEW GAA'!H48</f>
        <v>0</v>
      </c>
      <c r="C47" s="43">
        <f>'[3]NEW GAA'!L48</f>
        <v>0</v>
      </c>
      <c r="D47" s="42">
        <f>'[3]NEW GAA'!O48</f>
        <v>0</v>
      </c>
      <c r="E47" s="42">
        <f>'[3]NEW GAA'!P48</f>
        <v>0</v>
      </c>
      <c r="F47" s="43">
        <f>'[3]NEW GAA'!U48</f>
        <v>0</v>
      </c>
      <c r="G47" s="43">
        <f>'[3]NEW GAA'!X48</f>
        <v>871</v>
      </c>
      <c r="H47" s="42">
        <f t="shared" si="6"/>
        <v>871</v>
      </c>
    </row>
    <row r="48" spans="1:8" ht="15" hidden="1" customHeight="1">
      <c r="A48" s="85"/>
      <c r="B48" s="43"/>
      <c r="C48" s="43"/>
      <c r="D48" s="42"/>
      <c r="E48" s="42"/>
      <c r="F48" s="43"/>
      <c r="G48" s="43"/>
      <c r="H48" s="42"/>
    </row>
    <row r="49" spans="1:8" ht="15" customHeight="1">
      <c r="A49" s="85" t="s">
        <v>293</v>
      </c>
      <c r="B49" s="52">
        <f>SUM(B50:B53)+SUM(B56:B69)+SUM(B74:B90)</f>
        <v>0</v>
      </c>
      <c r="C49" s="52">
        <f t="shared" ref="C49:H49" si="7">SUM(C50:C53)+SUM(C56:C69)+SUM(C74:C90)</f>
        <v>0</v>
      </c>
      <c r="D49" s="52">
        <f t="shared" si="7"/>
        <v>0</v>
      </c>
      <c r="E49" s="52">
        <f t="shared" si="7"/>
        <v>22153</v>
      </c>
      <c r="F49" s="52">
        <f>SUM(F50:F53)+SUM(F56:F69)+SUM(F74:F90)</f>
        <v>0</v>
      </c>
      <c r="G49" s="52">
        <f t="shared" si="7"/>
        <v>38124</v>
      </c>
      <c r="H49" s="51">
        <f t="shared" si="7"/>
        <v>60277</v>
      </c>
    </row>
    <row r="50" spans="1:8" ht="15" hidden="1" customHeight="1">
      <c r="A50" s="85" t="s">
        <v>91</v>
      </c>
      <c r="B50" s="43">
        <f>'[3]NEW GAA'!H51</f>
        <v>0</v>
      </c>
      <c r="C50" s="43">
        <f>'[3]NEW GAA'!L51</f>
        <v>0</v>
      </c>
      <c r="D50" s="42">
        <f>'[3]NEW GAA'!O51</f>
        <v>0</v>
      </c>
      <c r="E50" s="42">
        <f>'[3]NEW GAA'!P51</f>
        <v>0</v>
      </c>
      <c r="F50" s="43">
        <f>'[3]NEW GAA'!U51</f>
        <v>0</v>
      </c>
      <c r="G50" s="43">
        <f>'[3]NEW GAA'!X51</f>
        <v>0</v>
      </c>
      <c r="H50" s="42">
        <f>SUM(B50:G50)</f>
        <v>0</v>
      </c>
    </row>
    <row r="51" spans="1:8" ht="15" hidden="1" customHeight="1">
      <c r="A51" s="85" t="s">
        <v>92</v>
      </c>
      <c r="B51" s="43">
        <f>'[3]NEW GAA'!H52</f>
        <v>0</v>
      </c>
      <c r="C51" s="43">
        <f>'[3]NEW GAA'!L52</f>
        <v>0</v>
      </c>
      <c r="D51" s="42">
        <f>'[3]NEW GAA'!O52</f>
        <v>0</v>
      </c>
      <c r="E51" s="42">
        <f>'[3]NEW GAA'!P52</f>
        <v>0</v>
      </c>
      <c r="F51" s="43">
        <f>'[3]NEW GAA'!U52</f>
        <v>0</v>
      </c>
      <c r="G51" s="43">
        <f>'[3]NEW GAA'!X52</f>
        <v>0</v>
      </c>
      <c r="H51" s="42">
        <f>SUM(B51:G51)</f>
        <v>0</v>
      </c>
    </row>
    <row r="52" spans="1:8" ht="15" hidden="1" customHeight="1">
      <c r="A52" s="85" t="s">
        <v>93</v>
      </c>
      <c r="B52" s="43">
        <f>'[3]NEW GAA'!H53</f>
        <v>0</v>
      </c>
      <c r="C52" s="43">
        <f>'[3]NEW GAA'!L53</f>
        <v>0</v>
      </c>
      <c r="D52" s="42">
        <f>'[3]NEW GAA'!O53</f>
        <v>0</v>
      </c>
      <c r="E52" s="42">
        <f>'[3]NEW GAA'!P53</f>
        <v>0</v>
      </c>
      <c r="F52" s="43">
        <f>'[3]NEW GAA'!U53</f>
        <v>0</v>
      </c>
      <c r="G52" s="43">
        <f>'[3]NEW GAA'!X53</f>
        <v>0</v>
      </c>
      <c r="H52" s="42">
        <f>SUM(B52:G52)</f>
        <v>0</v>
      </c>
    </row>
    <row r="53" spans="1:8" ht="15" customHeight="1">
      <c r="A53" s="85" t="s">
        <v>94</v>
      </c>
      <c r="B53" s="43">
        <f t="shared" ref="B53:H53" si="8">+B54+B55</f>
        <v>0</v>
      </c>
      <c r="C53" s="43">
        <f t="shared" si="8"/>
        <v>0</v>
      </c>
      <c r="D53" s="42">
        <f t="shared" si="8"/>
        <v>0</v>
      </c>
      <c r="E53" s="43">
        <f t="shared" si="8"/>
        <v>0</v>
      </c>
      <c r="F53" s="43">
        <f>+F54+F55</f>
        <v>0</v>
      </c>
      <c r="G53" s="43">
        <f t="shared" si="8"/>
        <v>1341</v>
      </c>
      <c r="H53" s="42">
        <f t="shared" si="8"/>
        <v>1341</v>
      </c>
    </row>
    <row r="54" spans="1:8" ht="15" hidden="1" customHeight="1">
      <c r="A54" s="85" t="s">
        <v>95</v>
      </c>
      <c r="B54" s="43">
        <f>'[3]NEW GAA'!H55</f>
        <v>0</v>
      </c>
      <c r="C54" s="43">
        <f>'[3]NEW GAA'!L55</f>
        <v>0</v>
      </c>
      <c r="D54" s="42">
        <f>'[3]NEW GAA'!O55</f>
        <v>0</v>
      </c>
      <c r="E54" s="42">
        <f>'[3]NEW GAA'!P55</f>
        <v>0</v>
      </c>
      <c r="F54" s="43">
        <f>'[3]NEW GAA'!U55</f>
        <v>0</v>
      </c>
      <c r="G54" s="43">
        <f>'[3]NEW GAA'!X55</f>
        <v>293</v>
      </c>
      <c r="H54" s="42">
        <f t="shared" ref="H54:H68" si="9">SUM(B54:G54)</f>
        <v>293</v>
      </c>
    </row>
    <row r="55" spans="1:8" ht="15" hidden="1" customHeight="1">
      <c r="A55" s="85" t="s">
        <v>96</v>
      </c>
      <c r="B55" s="43">
        <f>'[3]NEW GAA'!H56</f>
        <v>0</v>
      </c>
      <c r="C55" s="43">
        <f>'[3]NEW GAA'!L56</f>
        <v>0</v>
      </c>
      <c r="D55" s="42">
        <f>'[3]NEW GAA'!O56</f>
        <v>0</v>
      </c>
      <c r="E55" s="42">
        <f>'[3]NEW GAA'!P56</f>
        <v>0</v>
      </c>
      <c r="F55" s="43">
        <f>'[3]NEW GAA'!U56</f>
        <v>0</v>
      </c>
      <c r="G55" s="43">
        <f>'[3]NEW GAA'!X56</f>
        <v>1048</v>
      </c>
      <c r="H55" s="42">
        <f t="shared" si="9"/>
        <v>1048</v>
      </c>
    </row>
    <row r="56" spans="1:8" ht="15" hidden="1" customHeight="1">
      <c r="A56" s="85" t="s">
        <v>97</v>
      </c>
      <c r="B56" s="43">
        <f>'[3]NEW GAA'!H57</f>
        <v>0</v>
      </c>
      <c r="C56" s="43">
        <f>'[3]NEW GAA'!L57</f>
        <v>0</v>
      </c>
      <c r="D56" s="42">
        <f>'[3]NEW GAA'!O57</f>
        <v>0</v>
      </c>
      <c r="E56" s="42">
        <f>'[3]NEW GAA'!P57</f>
        <v>0</v>
      </c>
      <c r="F56" s="43">
        <f>'[3]NEW GAA'!U57</f>
        <v>0</v>
      </c>
      <c r="G56" s="43">
        <f>'[3]NEW GAA'!X57</f>
        <v>0</v>
      </c>
      <c r="H56" s="42">
        <f t="shared" si="9"/>
        <v>0</v>
      </c>
    </row>
    <row r="57" spans="1:8" ht="15" hidden="1" customHeight="1">
      <c r="A57" s="85" t="s">
        <v>98</v>
      </c>
      <c r="B57" s="43"/>
      <c r="C57" s="43"/>
      <c r="D57" s="42"/>
      <c r="E57" s="42">
        <f>'[3]NEW GAA'!P58</f>
        <v>0</v>
      </c>
      <c r="F57" s="43"/>
      <c r="G57" s="43">
        <f>'[3]NEW GAA'!X58</f>
        <v>0</v>
      </c>
      <c r="H57" s="42">
        <f t="shared" si="9"/>
        <v>0</v>
      </c>
    </row>
    <row r="58" spans="1:8" ht="15" hidden="1" customHeight="1">
      <c r="A58" s="85" t="s">
        <v>99</v>
      </c>
      <c r="B58" s="43">
        <f>'[3]NEW GAA'!H59</f>
        <v>0</v>
      </c>
      <c r="C58" s="43">
        <f>'[3]NEW GAA'!L59</f>
        <v>0</v>
      </c>
      <c r="D58" s="42">
        <f>'[3]NEW GAA'!O59</f>
        <v>0</v>
      </c>
      <c r="E58" s="42">
        <f>'[3]NEW GAA'!P59</f>
        <v>0</v>
      </c>
      <c r="F58" s="43">
        <f>'[3]NEW GAA'!U59</f>
        <v>0</v>
      </c>
      <c r="G58" s="43">
        <f>'[3]NEW GAA'!X59</f>
        <v>0</v>
      </c>
      <c r="H58" s="42">
        <f t="shared" si="9"/>
        <v>0</v>
      </c>
    </row>
    <row r="59" spans="1:8" ht="15" customHeight="1">
      <c r="A59" s="85" t="s">
        <v>100</v>
      </c>
      <c r="B59" s="43">
        <f>'[3]NEW GAA'!H60</f>
        <v>0</v>
      </c>
      <c r="C59" s="43">
        <f>'[3]NEW GAA'!L60</f>
        <v>0</v>
      </c>
      <c r="D59" s="42">
        <f>'[3]NEW GAA'!O60</f>
        <v>0</v>
      </c>
      <c r="E59" s="42">
        <f>'[3]NEW GAA'!P60</f>
        <v>0</v>
      </c>
      <c r="F59" s="43">
        <f>'[3]NEW GAA'!U60</f>
        <v>0</v>
      </c>
      <c r="G59" s="43">
        <f>'[3]NEW GAA'!X60</f>
        <v>8802</v>
      </c>
      <c r="H59" s="42">
        <f t="shared" si="9"/>
        <v>8802</v>
      </c>
    </row>
    <row r="60" spans="1:8" ht="15" hidden="1" customHeight="1">
      <c r="A60" s="85" t="s">
        <v>101</v>
      </c>
      <c r="B60" s="43">
        <f>'[3]NEW GAA'!H61</f>
        <v>0</v>
      </c>
      <c r="C60" s="43">
        <f>'[3]NEW GAA'!L61</f>
        <v>0</v>
      </c>
      <c r="D60" s="42">
        <f>'[3]NEW GAA'!O61</f>
        <v>0</v>
      </c>
      <c r="E60" s="42">
        <f>'[3]NEW GAA'!P61</f>
        <v>0</v>
      </c>
      <c r="F60" s="43">
        <f>'[3]NEW GAA'!U61</f>
        <v>0</v>
      </c>
      <c r="G60" s="43">
        <f>'[3]NEW GAA'!X61</f>
        <v>0</v>
      </c>
      <c r="H60" s="42">
        <f t="shared" si="9"/>
        <v>0</v>
      </c>
    </row>
    <row r="61" spans="1:8" ht="15" customHeight="1">
      <c r="A61" s="85" t="s">
        <v>102</v>
      </c>
      <c r="B61" s="43">
        <f>'[3]NEW GAA'!H62</f>
        <v>0</v>
      </c>
      <c r="C61" s="43">
        <f>'[3]NEW GAA'!L62</f>
        <v>0</v>
      </c>
      <c r="D61" s="42">
        <f>'[3]NEW GAA'!O62</f>
        <v>0</v>
      </c>
      <c r="E61" s="42">
        <f>'[3]NEW GAA'!P62</f>
        <v>0</v>
      </c>
      <c r="F61" s="43">
        <f>'[3]NEW GAA'!U62</f>
        <v>0</v>
      </c>
      <c r="G61" s="43">
        <f>'[3]NEW GAA'!X62</f>
        <v>311</v>
      </c>
      <c r="H61" s="42">
        <f t="shared" si="9"/>
        <v>311</v>
      </c>
    </row>
    <row r="62" spans="1:8" ht="15" hidden="1" customHeight="1">
      <c r="A62" s="85" t="s">
        <v>103</v>
      </c>
      <c r="B62" s="43">
        <f>'[3]NEW GAA'!H63</f>
        <v>0</v>
      </c>
      <c r="C62" s="43">
        <f>'[3]NEW GAA'!L63</f>
        <v>0</v>
      </c>
      <c r="D62" s="42">
        <f>'[3]NEW GAA'!O63</f>
        <v>0</v>
      </c>
      <c r="E62" s="42">
        <f>'[3]NEW GAA'!P63</f>
        <v>0</v>
      </c>
      <c r="F62" s="43">
        <f>'[3]NEW GAA'!U63</f>
        <v>0</v>
      </c>
      <c r="G62" s="43">
        <f>'[3]NEW GAA'!X63</f>
        <v>0</v>
      </c>
      <c r="H62" s="42">
        <f t="shared" si="9"/>
        <v>0</v>
      </c>
    </row>
    <row r="63" spans="1:8" ht="15" hidden="1" customHeight="1">
      <c r="A63" s="85" t="s">
        <v>104</v>
      </c>
      <c r="B63" s="43">
        <f>'[3]NEW GAA'!H64</f>
        <v>0</v>
      </c>
      <c r="C63" s="43">
        <f>'[3]NEW GAA'!L64</f>
        <v>0</v>
      </c>
      <c r="D63" s="42">
        <f>'[3]NEW GAA'!O64</f>
        <v>0</v>
      </c>
      <c r="E63" s="42">
        <f>'[3]NEW GAA'!P64</f>
        <v>0</v>
      </c>
      <c r="F63" s="43">
        <f>'[3]NEW GAA'!U64</f>
        <v>0</v>
      </c>
      <c r="G63" s="43">
        <f>'[3]NEW GAA'!X64</f>
        <v>0</v>
      </c>
      <c r="H63" s="42">
        <f t="shared" si="9"/>
        <v>0</v>
      </c>
    </row>
    <row r="64" spans="1:8" ht="15" customHeight="1">
      <c r="A64" s="85" t="s">
        <v>105</v>
      </c>
      <c r="B64" s="43">
        <f>'[3]NEW GAA'!H65</f>
        <v>0</v>
      </c>
      <c r="C64" s="43">
        <f>'[3]NEW GAA'!L65</f>
        <v>0</v>
      </c>
      <c r="D64" s="42">
        <f>'[3]NEW GAA'!O65</f>
        <v>0</v>
      </c>
      <c r="E64" s="42">
        <f>'[3]NEW GAA'!P65</f>
        <v>3109</v>
      </c>
      <c r="F64" s="43">
        <f>'[3]NEW GAA'!U65</f>
        <v>0</v>
      </c>
      <c r="G64" s="43">
        <f>'[3]NEW GAA'!X65</f>
        <v>1828</v>
      </c>
      <c r="H64" s="42">
        <f t="shared" si="9"/>
        <v>4937</v>
      </c>
    </row>
    <row r="65" spans="1:8" ht="15" customHeight="1">
      <c r="A65" s="85" t="s">
        <v>106</v>
      </c>
      <c r="B65" s="43">
        <f>'[3]NEW GAA'!H66</f>
        <v>0</v>
      </c>
      <c r="C65" s="43">
        <f>'[3]NEW GAA'!L66</f>
        <v>0</v>
      </c>
      <c r="D65" s="42">
        <f>'[3]NEW GAA'!O66</f>
        <v>0</v>
      </c>
      <c r="E65" s="42">
        <f>'[3]NEW GAA'!P66</f>
        <v>0</v>
      </c>
      <c r="F65" s="43">
        <f>'[3]NEW GAA'!U66</f>
        <v>0</v>
      </c>
      <c r="G65" s="43">
        <f>'[3]NEW GAA'!X66</f>
        <v>116</v>
      </c>
      <c r="H65" s="42">
        <f t="shared" si="9"/>
        <v>116</v>
      </c>
    </row>
    <row r="66" spans="1:8" ht="15" hidden="1" customHeight="1">
      <c r="A66" s="85" t="s">
        <v>107</v>
      </c>
      <c r="B66" s="43">
        <f>'[3]NEW GAA'!H67</f>
        <v>0</v>
      </c>
      <c r="C66" s="43">
        <f>'[3]NEW GAA'!L67</f>
        <v>0</v>
      </c>
      <c r="D66" s="42">
        <f>'[3]NEW GAA'!O67</f>
        <v>0</v>
      </c>
      <c r="E66" s="42">
        <f>'[3]NEW GAA'!P67</f>
        <v>0</v>
      </c>
      <c r="F66" s="43">
        <f>'[3]NEW GAA'!U67</f>
        <v>0</v>
      </c>
      <c r="G66" s="43">
        <f>'[3]NEW GAA'!X67</f>
        <v>0</v>
      </c>
      <c r="H66" s="42">
        <f t="shared" si="9"/>
        <v>0</v>
      </c>
    </row>
    <row r="67" spans="1:8" ht="15" hidden="1" customHeight="1">
      <c r="A67" s="85" t="s">
        <v>108</v>
      </c>
      <c r="B67" s="43">
        <f>'[3]NEW GAA'!H68</f>
        <v>0</v>
      </c>
      <c r="C67" s="43">
        <f>'[3]NEW GAA'!L68</f>
        <v>0</v>
      </c>
      <c r="D67" s="42">
        <f>'[3]NEW GAA'!O68</f>
        <v>0</v>
      </c>
      <c r="E67" s="42">
        <f>'[3]NEW GAA'!P68</f>
        <v>0</v>
      </c>
      <c r="F67" s="43">
        <f>'[3]NEW GAA'!U68</f>
        <v>0</v>
      </c>
      <c r="G67" s="43">
        <f>'[3]NEW GAA'!X68</f>
        <v>0</v>
      </c>
      <c r="H67" s="42">
        <f t="shared" si="9"/>
        <v>0</v>
      </c>
    </row>
    <row r="68" spans="1:8" ht="15" hidden="1" customHeight="1">
      <c r="A68" s="85" t="s">
        <v>109</v>
      </c>
      <c r="B68" s="43">
        <f>'[3]NEW GAA'!H69</f>
        <v>0</v>
      </c>
      <c r="C68" s="43">
        <f>'[3]NEW GAA'!L69</f>
        <v>0</v>
      </c>
      <c r="D68" s="42">
        <f>'[3]NEW GAA'!O69</f>
        <v>0</v>
      </c>
      <c r="E68" s="42">
        <f>'[3]NEW GAA'!P69</f>
        <v>0</v>
      </c>
      <c r="F68" s="43">
        <f>'[3]NEW GAA'!U69</f>
        <v>0</v>
      </c>
      <c r="G68" s="43">
        <f>'[3]NEW GAA'!X69</f>
        <v>0</v>
      </c>
      <c r="H68" s="42">
        <f t="shared" si="9"/>
        <v>0</v>
      </c>
    </row>
    <row r="69" spans="1:8" ht="15" customHeight="1">
      <c r="A69" s="145" t="s">
        <v>110</v>
      </c>
      <c r="B69" s="52">
        <f t="shared" ref="B69:H69" si="10">SUM(B70:B73)</f>
        <v>0</v>
      </c>
      <c r="C69" s="52">
        <f t="shared" si="10"/>
        <v>0</v>
      </c>
      <c r="D69" s="51">
        <f t="shared" si="10"/>
        <v>0</v>
      </c>
      <c r="E69" s="52">
        <f t="shared" si="10"/>
        <v>0</v>
      </c>
      <c r="F69" s="52">
        <f>SUM(F70:F73)</f>
        <v>0</v>
      </c>
      <c r="G69" s="52">
        <f t="shared" si="10"/>
        <v>301</v>
      </c>
      <c r="H69" s="51">
        <f t="shared" si="10"/>
        <v>301</v>
      </c>
    </row>
    <row r="70" spans="1:8" ht="15" hidden="1" customHeight="1">
      <c r="A70" s="145" t="s">
        <v>111</v>
      </c>
      <c r="B70" s="43">
        <f>'[3]NEW GAA'!H71</f>
        <v>0</v>
      </c>
      <c r="C70" s="43">
        <f>'[3]NEW GAA'!L71</f>
        <v>0</v>
      </c>
      <c r="D70" s="42">
        <f>'[3]NEW GAA'!O71</f>
        <v>0</v>
      </c>
      <c r="E70" s="42">
        <f>'[3]NEW GAA'!P71</f>
        <v>0</v>
      </c>
      <c r="F70" s="43">
        <f>'[3]NEW GAA'!U71</f>
        <v>0</v>
      </c>
      <c r="G70" s="43">
        <f>'[3]NEW GAA'!X71</f>
        <v>0</v>
      </c>
      <c r="H70" s="42">
        <f t="shared" ref="H70:H89" si="11">SUM(B70:G70)</f>
        <v>0</v>
      </c>
    </row>
    <row r="71" spans="1:8" ht="15" customHeight="1">
      <c r="A71" s="145" t="s">
        <v>112</v>
      </c>
      <c r="B71" s="43">
        <f>'[3]NEW GAA'!H72</f>
        <v>0</v>
      </c>
      <c r="C71" s="43">
        <f>'[3]NEW GAA'!L72</f>
        <v>0</v>
      </c>
      <c r="D71" s="42">
        <f>'[3]NEW GAA'!O72</f>
        <v>0</v>
      </c>
      <c r="E71" s="42">
        <f>'[3]NEW GAA'!P72</f>
        <v>0</v>
      </c>
      <c r="F71" s="43">
        <f>'[3]NEW GAA'!U72</f>
        <v>0</v>
      </c>
      <c r="G71" s="43">
        <f>'[3]NEW GAA'!X72</f>
        <v>301</v>
      </c>
      <c r="H71" s="42">
        <f t="shared" si="11"/>
        <v>301</v>
      </c>
    </row>
    <row r="72" spans="1:8" ht="15" hidden="1" customHeight="1">
      <c r="A72" s="145" t="s">
        <v>113</v>
      </c>
      <c r="B72" s="43">
        <f>'[3]NEW GAA'!H73</f>
        <v>0</v>
      </c>
      <c r="C72" s="43">
        <f>'[3]NEW GAA'!L73</f>
        <v>0</v>
      </c>
      <c r="D72" s="42">
        <f>'[3]NEW GAA'!O73</f>
        <v>0</v>
      </c>
      <c r="E72" s="42">
        <f>'[3]NEW GAA'!P73</f>
        <v>0</v>
      </c>
      <c r="F72" s="43">
        <f>'[3]NEW GAA'!U73</f>
        <v>0</v>
      </c>
      <c r="G72" s="43">
        <f>'[3]NEW GAA'!X73</f>
        <v>0</v>
      </c>
      <c r="H72" s="42">
        <f t="shared" si="11"/>
        <v>0</v>
      </c>
    </row>
    <row r="73" spans="1:8" ht="15" hidden="1" customHeight="1">
      <c r="A73" s="145" t="s">
        <v>114</v>
      </c>
      <c r="B73" s="43">
        <f>'[3]NEW GAA'!H74</f>
        <v>0</v>
      </c>
      <c r="C73" s="43">
        <f>'[3]NEW GAA'!L74</f>
        <v>0</v>
      </c>
      <c r="D73" s="42">
        <f>'[3]NEW GAA'!O74</f>
        <v>0</v>
      </c>
      <c r="E73" s="42">
        <f>'[3]NEW GAA'!P74</f>
        <v>0</v>
      </c>
      <c r="F73" s="43">
        <f>'[3]NEW GAA'!U74</f>
        <v>0</v>
      </c>
      <c r="G73" s="43">
        <f>'[3]NEW GAA'!X74</f>
        <v>0</v>
      </c>
      <c r="H73" s="42">
        <f t="shared" si="11"/>
        <v>0</v>
      </c>
    </row>
    <row r="74" spans="1:8" ht="15" customHeight="1">
      <c r="A74" s="145" t="s">
        <v>115</v>
      </c>
      <c r="B74" s="43">
        <f>'[3]NEW GAA'!H75</f>
        <v>0</v>
      </c>
      <c r="C74" s="43">
        <f>'[3]NEW GAA'!L75</f>
        <v>0</v>
      </c>
      <c r="D74" s="42">
        <f>'[3]NEW GAA'!O75</f>
        <v>0</v>
      </c>
      <c r="E74" s="42">
        <f>'[3]NEW GAA'!P75</f>
        <v>13067</v>
      </c>
      <c r="F74" s="43">
        <f>'[3]NEW GAA'!U75</f>
        <v>0</v>
      </c>
      <c r="G74" s="43">
        <f>'[3]NEW GAA'!X75</f>
        <v>308</v>
      </c>
      <c r="H74" s="42">
        <f t="shared" si="11"/>
        <v>13375</v>
      </c>
    </row>
    <row r="75" spans="1:8" ht="15" customHeight="1">
      <c r="A75" s="145" t="s">
        <v>116</v>
      </c>
      <c r="B75" s="43">
        <f>'[3]NEW GAA'!H76</f>
        <v>0</v>
      </c>
      <c r="C75" s="43">
        <f>'[3]NEW GAA'!L76</f>
        <v>0</v>
      </c>
      <c r="D75" s="42">
        <f>'[3]NEW GAA'!O76</f>
        <v>0</v>
      </c>
      <c r="E75" s="42">
        <f>'[3]NEW GAA'!P76</f>
        <v>0</v>
      </c>
      <c r="F75" s="43">
        <f>'[3]NEW GAA'!U76</f>
        <v>0</v>
      </c>
      <c r="G75" s="43">
        <f>'[3]NEW GAA'!X76</f>
        <v>10110</v>
      </c>
      <c r="H75" s="42">
        <f t="shared" si="11"/>
        <v>10110</v>
      </c>
    </row>
    <row r="76" spans="1:8" ht="15" customHeight="1">
      <c r="A76" s="145" t="s">
        <v>117</v>
      </c>
      <c r="B76" s="43">
        <f>'[3]NEW GAA'!H77</f>
        <v>0</v>
      </c>
      <c r="C76" s="43">
        <f>'[3]NEW GAA'!L77</f>
        <v>0</v>
      </c>
      <c r="D76" s="42">
        <f>'[3]NEW GAA'!O77</f>
        <v>0</v>
      </c>
      <c r="E76" s="42">
        <f>'[3]NEW GAA'!P77</f>
        <v>0</v>
      </c>
      <c r="F76" s="43">
        <f>'[3]NEW GAA'!U77</f>
        <v>0</v>
      </c>
      <c r="G76" s="43">
        <f>'[3]NEW GAA'!X77</f>
        <v>3064</v>
      </c>
      <c r="H76" s="42">
        <f t="shared" si="11"/>
        <v>3064</v>
      </c>
    </row>
    <row r="77" spans="1:8" ht="15" hidden="1" customHeight="1">
      <c r="A77" s="145" t="s">
        <v>118</v>
      </c>
      <c r="B77" s="43">
        <f>'[3]NEW GAA'!H78</f>
        <v>0</v>
      </c>
      <c r="C77" s="43">
        <f>'[3]NEW GAA'!L78</f>
        <v>0</v>
      </c>
      <c r="D77" s="42">
        <f>'[3]NEW GAA'!O78</f>
        <v>0</v>
      </c>
      <c r="E77" s="42">
        <f>'[3]NEW GAA'!P78</f>
        <v>0</v>
      </c>
      <c r="F77" s="43">
        <f>'[3]NEW GAA'!U78</f>
        <v>0</v>
      </c>
      <c r="G77" s="43">
        <f>'[3]NEW GAA'!X78</f>
        <v>0</v>
      </c>
      <c r="H77" s="42">
        <f t="shared" si="11"/>
        <v>0</v>
      </c>
    </row>
    <row r="78" spans="1:8" ht="15" hidden="1" customHeight="1">
      <c r="A78" s="145" t="s">
        <v>119</v>
      </c>
      <c r="B78" s="43">
        <f>'[3]NEW GAA'!H79</f>
        <v>0</v>
      </c>
      <c r="C78" s="43">
        <f>'[3]NEW GAA'!L79</f>
        <v>0</v>
      </c>
      <c r="D78" s="42">
        <f>'[3]NEW GAA'!O79</f>
        <v>0</v>
      </c>
      <c r="E78" s="42">
        <f>'[3]NEW GAA'!P79</f>
        <v>0</v>
      </c>
      <c r="F78" s="43">
        <f>'[3]NEW GAA'!U79</f>
        <v>0</v>
      </c>
      <c r="G78" s="43">
        <f>'[3]NEW GAA'!X79</f>
        <v>0</v>
      </c>
      <c r="H78" s="42">
        <f t="shared" si="11"/>
        <v>0</v>
      </c>
    </row>
    <row r="79" spans="1:8" ht="15" hidden="1" customHeight="1">
      <c r="A79" s="145" t="s">
        <v>120</v>
      </c>
      <c r="B79" s="43">
        <f>'[3]NEW GAA'!H80</f>
        <v>0</v>
      </c>
      <c r="C79" s="43">
        <f>'[3]NEW GAA'!L80</f>
        <v>0</v>
      </c>
      <c r="D79" s="42">
        <f>'[3]NEW GAA'!O80</f>
        <v>0</v>
      </c>
      <c r="E79" s="42">
        <f>'[3]NEW GAA'!P80</f>
        <v>0</v>
      </c>
      <c r="F79" s="43">
        <f>'[3]NEW GAA'!U80</f>
        <v>0</v>
      </c>
      <c r="G79" s="43">
        <f>'[3]NEW GAA'!X80</f>
        <v>0</v>
      </c>
      <c r="H79" s="42">
        <f t="shared" si="11"/>
        <v>0</v>
      </c>
    </row>
    <row r="80" spans="1:8" ht="15" hidden="1" customHeight="1">
      <c r="A80" s="145" t="s">
        <v>294</v>
      </c>
      <c r="B80" s="43">
        <f>'[3]NEW GAA'!H81</f>
        <v>0</v>
      </c>
      <c r="C80" s="43">
        <f>'[3]NEW GAA'!L81</f>
        <v>0</v>
      </c>
      <c r="D80" s="42">
        <f>'[3]NEW GAA'!O81</f>
        <v>0</v>
      </c>
      <c r="E80" s="42">
        <f>'[3]NEW GAA'!P81</f>
        <v>0</v>
      </c>
      <c r="F80" s="43">
        <f>'[3]NEW GAA'!U81</f>
        <v>0</v>
      </c>
      <c r="G80" s="43">
        <f>'[3]NEW GAA'!X81</f>
        <v>0</v>
      </c>
      <c r="H80" s="42">
        <f t="shared" si="11"/>
        <v>0</v>
      </c>
    </row>
    <row r="81" spans="1:8" ht="15" hidden="1" customHeight="1">
      <c r="A81" s="145" t="s">
        <v>179</v>
      </c>
      <c r="B81" s="43">
        <f>'[3]NEW GAA'!H82</f>
        <v>0</v>
      </c>
      <c r="C81" s="43">
        <f>'[3]NEW GAA'!L82</f>
        <v>0</v>
      </c>
      <c r="D81" s="42">
        <f>'[3]NEW GAA'!O82</f>
        <v>0</v>
      </c>
      <c r="E81" s="42">
        <f>'[3]NEW GAA'!P82</f>
        <v>0</v>
      </c>
      <c r="F81" s="43">
        <f>'[3]NEW GAA'!U82</f>
        <v>0</v>
      </c>
      <c r="G81" s="43">
        <f>'[3]NEW GAA'!X82</f>
        <v>0</v>
      </c>
      <c r="H81" s="42">
        <f t="shared" si="11"/>
        <v>0</v>
      </c>
    </row>
    <row r="82" spans="1:8" ht="15" hidden="1" customHeight="1">
      <c r="A82" s="145" t="s">
        <v>180</v>
      </c>
      <c r="B82" s="43">
        <f>'[3]NEW GAA'!H83</f>
        <v>0</v>
      </c>
      <c r="C82" s="43">
        <f>'[3]NEW GAA'!L83</f>
        <v>0</v>
      </c>
      <c r="D82" s="42">
        <f>'[3]NEW GAA'!O83</f>
        <v>0</v>
      </c>
      <c r="E82" s="42">
        <f>'[3]NEW GAA'!P83</f>
        <v>0</v>
      </c>
      <c r="F82" s="43">
        <f>'[3]NEW GAA'!U83</f>
        <v>0</v>
      </c>
      <c r="G82" s="43">
        <f>'[3]NEW GAA'!X83</f>
        <v>0</v>
      </c>
      <c r="H82" s="42">
        <f t="shared" si="11"/>
        <v>0</v>
      </c>
    </row>
    <row r="83" spans="1:8" ht="15" hidden="1" customHeight="1">
      <c r="A83" s="145" t="s">
        <v>181</v>
      </c>
      <c r="B83" s="43">
        <f>'[3]NEW GAA'!H84</f>
        <v>0</v>
      </c>
      <c r="C83" s="43">
        <f>'[3]NEW GAA'!L84</f>
        <v>0</v>
      </c>
      <c r="D83" s="42">
        <f>'[3]NEW GAA'!O84</f>
        <v>0</v>
      </c>
      <c r="E83" s="42">
        <f>'[3]NEW GAA'!P84</f>
        <v>0</v>
      </c>
      <c r="F83" s="43">
        <f>'[3]NEW GAA'!U84</f>
        <v>0</v>
      </c>
      <c r="G83" s="43">
        <f>'[3]NEW GAA'!X84</f>
        <v>0</v>
      </c>
      <c r="H83" s="42">
        <f t="shared" si="11"/>
        <v>0</v>
      </c>
    </row>
    <row r="84" spans="1:8" ht="15" customHeight="1">
      <c r="A84" s="145" t="s">
        <v>182</v>
      </c>
      <c r="B84" s="43">
        <f>'[3]NEW GAA'!H85</f>
        <v>0</v>
      </c>
      <c r="C84" s="43">
        <f>'[3]NEW GAA'!L85</f>
        <v>0</v>
      </c>
      <c r="D84" s="42">
        <f>'[3]NEW GAA'!O85</f>
        <v>0</v>
      </c>
      <c r="E84" s="42">
        <f>'[3]NEW GAA'!P85</f>
        <v>0</v>
      </c>
      <c r="F84" s="43">
        <f>'[3]NEW GAA'!U85</f>
        <v>0</v>
      </c>
      <c r="G84" s="43">
        <f>'[3]NEW GAA'!X85</f>
        <v>961</v>
      </c>
      <c r="H84" s="42">
        <f t="shared" si="11"/>
        <v>961</v>
      </c>
    </row>
    <row r="85" spans="1:8" ht="15" hidden="1" customHeight="1">
      <c r="A85" s="145" t="s">
        <v>183</v>
      </c>
      <c r="B85" s="43">
        <f>'[3]NEW GAA'!H86</f>
        <v>0</v>
      </c>
      <c r="C85" s="43">
        <f>'[3]NEW GAA'!L86</f>
        <v>0</v>
      </c>
      <c r="D85" s="42">
        <f>'[3]NEW GAA'!O86</f>
        <v>0</v>
      </c>
      <c r="E85" s="42">
        <f>'[3]NEW GAA'!P86</f>
        <v>0</v>
      </c>
      <c r="F85" s="43">
        <f>'[3]NEW GAA'!U86</f>
        <v>0</v>
      </c>
      <c r="G85" s="43">
        <f>'[3]NEW GAA'!X86</f>
        <v>0</v>
      </c>
      <c r="H85" s="42">
        <f t="shared" si="11"/>
        <v>0</v>
      </c>
    </row>
    <row r="86" spans="1:8" ht="15" customHeight="1">
      <c r="A86" s="145" t="s">
        <v>184</v>
      </c>
      <c r="B86" s="43">
        <f>'[3]NEW GAA'!H87</f>
        <v>0</v>
      </c>
      <c r="C86" s="43">
        <f>'[3]NEW GAA'!L87</f>
        <v>0</v>
      </c>
      <c r="D86" s="42">
        <f>'[3]NEW GAA'!O87</f>
        <v>0</v>
      </c>
      <c r="E86" s="42">
        <f>'[3]NEW GAA'!P87</f>
        <v>227</v>
      </c>
      <c r="F86" s="43">
        <f>'[3]NEW GAA'!U87</f>
        <v>0</v>
      </c>
      <c r="G86" s="43">
        <f>'[3]NEW GAA'!X87</f>
        <v>0</v>
      </c>
      <c r="H86" s="42">
        <f t="shared" si="11"/>
        <v>227</v>
      </c>
    </row>
    <row r="87" spans="1:8" ht="15" hidden="1" customHeight="1">
      <c r="A87" s="145" t="s">
        <v>185</v>
      </c>
      <c r="B87" s="43">
        <f>'[3]NEW GAA'!H88</f>
        <v>0</v>
      </c>
      <c r="C87" s="43">
        <f>'[3]NEW GAA'!L88</f>
        <v>0</v>
      </c>
      <c r="D87" s="42">
        <f>'[3]NEW GAA'!O88</f>
        <v>0</v>
      </c>
      <c r="E87" s="42">
        <f>'[3]NEW GAA'!P88</f>
        <v>0</v>
      </c>
      <c r="F87" s="43">
        <f>'[3]NEW GAA'!U88</f>
        <v>0</v>
      </c>
      <c r="G87" s="43">
        <f>'[3]NEW GAA'!X88</f>
        <v>0</v>
      </c>
      <c r="H87" s="42">
        <f t="shared" si="11"/>
        <v>0</v>
      </c>
    </row>
    <row r="88" spans="1:8" ht="15" customHeight="1">
      <c r="A88" s="145" t="s">
        <v>186</v>
      </c>
      <c r="B88" s="43">
        <f>'[3]NEW GAA'!H89</f>
        <v>0</v>
      </c>
      <c r="C88" s="43">
        <f>'[3]NEW GAA'!L89</f>
        <v>0</v>
      </c>
      <c r="D88" s="42">
        <f>'[3]NEW GAA'!O89</f>
        <v>0</v>
      </c>
      <c r="E88" s="42">
        <f>'[3]NEW GAA'!P89</f>
        <v>0</v>
      </c>
      <c r="F88" s="43">
        <f>'[3]NEW GAA'!U89</f>
        <v>0</v>
      </c>
      <c r="G88" s="43">
        <f>'[3]NEW GAA'!X89</f>
        <v>2540</v>
      </c>
      <c r="H88" s="42">
        <f t="shared" si="11"/>
        <v>2540</v>
      </c>
    </row>
    <row r="89" spans="1:8" ht="15" customHeight="1">
      <c r="A89" s="145" t="s">
        <v>187</v>
      </c>
      <c r="B89" s="43">
        <f>'[3]NEW GAA'!H90</f>
        <v>0</v>
      </c>
      <c r="C89" s="43">
        <f>'[3]NEW GAA'!L90</f>
        <v>0</v>
      </c>
      <c r="D89" s="42">
        <f>'[3]NEW GAA'!O90</f>
        <v>0</v>
      </c>
      <c r="E89" s="42">
        <f>'[3]NEW GAA'!P90</f>
        <v>0</v>
      </c>
      <c r="F89" s="43">
        <f>'[3]NEW GAA'!U90</f>
        <v>0</v>
      </c>
      <c r="G89" s="43">
        <f>'[3]NEW GAA'!X90</f>
        <v>122</v>
      </c>
      <c r="H89" s="42">
        <f t="shared" si="11"/>
        <v>122</v>
      </c>
    </row>
    <row r="90" spans="1:8" ht="15" customHeight="1">
      <c r="A90" s="362" t="s">
        <v>189</v>
      </c>
      <c r="B90" s="43">
        <f>B91+B92</f>
        <v>0</v>
      </c>
      <c r="C90" s="43">
        <f t="shared" ref="C90:G90" si="12">C91+C92</f>
        <v>0</v>
      </c>
      <c r="D90" s="42">
        <f t="shared" si="12"/>
        <v>0</v>
      </c>
      <c r="E90" s="42">
        <f t="shared" si="12"/>
        <v>5750</v>
      </c>
      <c r="F90" s="43">
        <f>F91+F92</f>
        <v>0</v>
      </c>
      <c r="G90" s="43">
        <f t="shared" si="12"/>
        <v>8320</v>
      </c>
      <c r="H90" s="42">
        <f>H91+H92</f>
        <v>14070</v>
      </c>
    </row>
    <row r="91" spans="1:8" ht="15" hidden="1" customHeight="1">
      <c r="A91" s="362" t="s">
        <v>132</v>
      </c>
      <c r="B91" s="43"/>
      <c r="C91" s="43"/>
      <c r="D91" s="42">
        <f>'[3]NEW GAA'!O92</f>
        <v>0</v>
      </c>
      <c r="E91" s="42">
        <f>'[3]NEW GAA'!P92</f>
        <v>0</v>
      </c>
      <c r="F91" s="43"/>
      <c r="G91" s="43">
        <f>'[3]NEW GAA'!X92</f>
        <v>2702</v>
      </c>
      <c r="H91" s="42">
        <f>SUM(B91:G91)</f>
        <v>2702</v>
      </c>
    </row>
    <row r="92" spans="1:8" ht="15" hidden="1" customHeight="1">
      <c r="A92" s="362" t="s">
        <v>133</v>
      </c>
      <c r="B92" s="43"/>
      <c r="C92" s="43"/>
      <c r="D92" s="42"/>
      <c r="E92" s="42">
        <f>'[3]NEW GAA'!P93</f>
        <v>5750</v>
      </c>
      <c r="F92" s="43"/>
      <c r="G92" s="43">
        <f>'[3]NEW GAA'!X93</f>
        <v>5618</v>
      </c>
      <c r="H92" s="42">
        <f>SUM(B92:G92)</f>
        <v>11368</v>
      </c>
    </row>
    <row r="93" spans="1:8" ht="15" hidden="1" customHeight="1">
      <c r="A93" s="379"/>
      <c r="B93" s="43"/>
      <c r="C93" s="43"/>
      <c r="D93" s="42"/>
      <c r="E93" s="42"/>
      <c r="F93" s="43"/>
      <c r="G93" s="43"/>
      <c r="H93" s="42"/>
    </row>
    <row r="94" spans="1:8" ht="15" customHeight="1">
      <c r="A94" s="85" t="s">
        <v>295</v>
      </c>
      <c r="B94" s="43">
        <f>'[3]NEW GAA'!H95</f>
        <v>28560278</v>
      </c>
      <c r="C94" s="43">
        <f>'[3]NEW GAA'!L95</f>
        <v>0</v>
      </c>
      <c r="D94" s="42">
        <f>'[3]NEW GAA'!O95</f>
        <v>0</v>
      </c>
      <c r="E94" s="42">
        <f>'[3]NEW GAA'!P95</f>
        <v>0</v>
      </c>
      <c r="F94" s="43">
        <f>'[3]NEW GAA'!U95</f>
        <v>0</v>
      </c>
      <c r="G94" s="43">
        <f>'[3]NEW GAA'!X95</f>
        <v>0</v>
      </c>
      <c r="H94" s="42">
        <f>SUM(B94:G94)</f>
        <v>28560278</v>
      </c>
    </row>
    <row r="95" spans="1:8" ht="15" customHeight="1">
      <c r="A95" s="363" t="s">
        <v>296</v>
      </c>
      <c r="B95" s="43">
        <f>SUM(B96:B97)</f>
        <v>0</v>
      </c>
      <c r="C95" s="43">
        <f>SUM(C96:C97)</f>
        <v>173059</v>
      </c>
      <c r="D95" s="42">
        <f t="shared" ref="D95:G95" si="13">SUM(D96:D97)</f>
        <v>0</v>
      </c>
      <c r="E95" s="42">
        <f t="shared" si="13"/>
        <v>0</v>
      </c>
      <c r="F95" s="43">
        <f>SUM(F96:F97)</f>
        <v>0</v>
      </c>
      <c r="G95" s="43">
        <f t="shared" si="13"/>
        <v>4710</v>
      </c>
      <c r="H95" s="42">
        <f>SUM(H96:H97)</f>
        <v>177769</v>
      </c>
    </row>
    <row r="96" spans="1:8" ht="15" hidden="1" customHeight="1">
      <c r="A96" s="363" t="s">
        <v>297</v>
      </c>
      <c r="B96" s="43">
        <f>'[3]NEW GAA'!H97</f>
        <v>0</v>
      </c>
      <c r="C96" s="43">
        <f>'[3]NEW GAA'!L97</f>
        <v>173059</v>
      </c>
      <c r="D96" s="42">
        <f>'[3]NEW GAA'!O97</f>
        <v>0</v>
      </c>
      <c r="E96" s="42">
        <f>'[3]NEW GAA'!P97</f>
        <v>0</v>
      </c>
      <c r="F96" s="43">
        <f>'[3]NEW GAA'!U97</f>
        <v>0</v>
      </c>
      <c r="G96" s="43">
        <f>'[3]NEW GAA'!X97</f>
        <v>4710</v>
      </c>
      <c r="H96" s="42">
        <f>SUM(B96:G96)</f>
        <v>177769</v>
      </c>
    </row>
    <row r="97" spans="1:8" ht="15" hidden="1" customHeight="1">
      <c r="A97" s="363" t="s">
        <v>298</v>
      </c>
      <c r="B97" s="43">
        <f>'[3]NEW GAA'!H98</f>
        <v>0</v>
      </c>
      <c r="C97" s="43">
        <f>'[3]NEW GAA'!L98</f>
        <v>0</v>
      </c>
      <c r="D97" s="42">
        <f>'[3]NEW GAA'!O98</f>
        <v>0</v>
      </c>
      <c r="E97" s="42">
        <f>'[3]NEW GAA'!P98</f>
        <v>0</v>
      </c>
      <c r="F97" s="43">
        <f>'[3]NEW GAA'!U98</f>
        <v>0</v>
      </c>
      <c r="G97" s="43">
        <f>'[3]NEW GAA'!X98</f>
        <v>0</v>
      </c>
      <c r="H97" s="42">
        <f>SUM(B97:G97)</f>
        <v>0</v>
      </c>
    </row>
    <row r="98" spans="1:8" ht="15" customHeight="1">
      <c r="A98" s="85" t="s">
        <v>299</v>
      </c>
      <c r="B98" s="43">
        <f>'[3]NEW GAA'!H99</f>
        <v>0</v>
      </c>
      <c r="C98" s="43">
        <f>'[3]NEW GAA'!L99</f>
        <v>3335185</v>
      </c>
      <c r="D98" s="42">
        <f>'[3]NEW GAA'!O99</f>
        <v>0</v>
      </c>
      <c r="E98" s="42">
        <f>'[3]NEW GAA'!P99</f>
        <v>0</v>
      </c>
      <c r="F98" s="43">
        <f>'[3]NEW GAA'!U99</f>
        <v>0</v>
      </c>
      <c r="G98" s="43">
        <f>'[3]NEW GAA'!X99</f>
        <v>0</v>
      </c>
      <c r="H98" s="42">
        <f>SUM(B98:G98)</f>
        <v>3335185</v>
      </c>
    </row>
    <row r="99" spans="1:8" ht="15" hidden="1" customHeight="1">
      <c r="A99" s="362"/>
      <c r="B99" s="43"/>
      <c r="C99" s="43"/>
      <c r="D99" s="42"/>
      <c r="E99" s="42"/>
      <c r="F99" s="43"/>
      <c r="G99" s="43"/>
      <c r="H99" s="42"/>
    </row>
    <row r="100" spans="1:8" ht="18.75" customHeight="1" thickBot="1">
      <c r="A100" s="440" t="s">
        <v>40</v>
      </c>
      <c r="B100" s="384">
        <f>SUM(B6:B12)+SUM(B15:B20)+SUM(B23:B26)+SUM(B29:B30)+SUM(B33:B49)+B95+B99+B94+B98</f>
        <v>28560278</v>
      </c>
      <c r="C100" s="384">
        <f t="shared" ref="C100:H100" si="14">SUM(C6:C12)+SUM(C15:C20)+SUM(C23:C26)+SUM(C29:C30)+SUM(C33:C49)+C95+C99+C94+C98</f>
        <v>3850030</v>
      </c>
      <c r="D100" s="384">
        <f t="shared" si="14"/>
        <v>150000</v>
      </c>
      <c r="E100" s="384">
        <f t="shared" si="14"/>
        <v>37341416</v>
      </c>
      <c r="F100" s="384">
        <f>SUM(F6:F12)+SUM(F15:F20)+SUM(F23:F26)+SUM(F29:F30)+SUM(F33:F49)+F95+F99+F94+F98</f>
        <v>78990</v>
      </c>
      <c r="G100" s="384">
        <f t="shared" si="14"/>
        <v>21502503</v>
      </c>
      <c r="H100" s="384">
        <f t="shared" si="14"/>
        <v>91483217</v>
      </c>
    </row>
    <row r="101" spans="1:8" ht="13.5" thickTop="1"/>
  </sheetData>
  <printOptions gridLines="1"/>
  <pageMargins left="0.87" right="0.21" top="0.7" bottom="0.48" header="0.19" footer="0.2"/>
  <pageSetup paperSize="9" scale="85" orientation="portrait" r:id="rId1"/>
  <headerFooter alignWithMargins="0">
    <oddFooter>&amp;C&amp;P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O101"/>
  <sheetViews>
    <sheetView zoomScale="118" zoomScaleNormal="118" zoomScaleSheetLayoutView="80" workbookViewId="0">
      <pane xSplit="1" ySplit="5" topLeftCell="B89" activePane="bottomRight" state="frozen"/>
      <selection pane="topRight" activeCell="B1" sqref="B1"/>
      <selection pane="bottomLeft" activeCell="A7" sqref="A7"/>
      <selection pane="bottomRight" activeCell="I98" sqref="I98"/>
    </sheetView>
  </sheetViews>
  <sheetFormatPr defaultRowHeight="12.75"/>
  <cols>
    <col min="1" max="1" width="17.140625" style="233" customWidth="1"/>
    <col min="2" max="2" width="11.5703125" style="233" customWidth="1"/>
    <col min="3" max="6" width="10.7109375" style="233" customWidth="1"/>
    <col min="7" max="7" width="10.28515625" style="233" hidden="1" customWidth="1"/>
    <col min="8" max="8" width="10.140625" style="233" hidden="1" customWidth="1"/>
    <col min="9" max="9" width="10.42578125" style="233" customWidth="1"/>
    <col min="10" max="10" width="8.5703125" style="233" hidden="1" customWidth="1"/>
    <col min="11" max="11" width="8.42578125" style="233" hidden="1" customWidth="1"/>
    <col min="12" max="12" width="10.7109375" style="233" hidden="1" customWidth="1"/>
    <col min="13" max="13" width="10.7109375" style="233" customWidth="1"/>
    <col min="14" max="14" width="10.7109375" style="233" hidden="1" customWidth="1"/>
    <col min="15" max="15" width="10.7109375" style="233" customWidth="1"/>
    <col min="16" max="16384" width="9.140625" style="5"/>
  </cols>
  <sheetData>
    <row r="1" spans="1:15" s="345" customFormat="1" ht="16.5" customHeight="1">
      <c r="A1" s="350" t="str">
        <f>[3]SUM!A1</f>
        <v>CY 2018 ALLOTMENT RELEASES</v>
      </c>
      <c r="B1" s="350"/>
      <c r="C1" s="350"/>
      <c r="O1" s="347"/>
    </row>
    <row r="2" spans="1:15" s="345" customFormat="1">
      <c r="A2" s="369" t="s">
        <v>304</v>
      </c>
      <c r="B2" s="369"/>
      <c r="C2" s="369"/>
    </row>
    <row r="3" spans="1:15" s="345" customFormat="1" ht="15" customHeight="1">
      <c r="A3" s="350" t="str">
        <f>[3]SUM!A3</f>
        <v>JANUARY 1-FEBRUARY 28, 2018</v>
      </c>
      <c r="B3" s="350"/>
      <c r="C3" s="350"/>
      <c r="E3" s="1"/>
      <c r="F3" s="1"/>
    </row>
    <row r="4" spans="1:15" s="345" customFormat="1">
      <c r="A4" s="350" t="s">
        <v>1</v>
      </c>
      <c r="B4" s="350"/>
      <c r="C4" s="350"/>
      <c r="E4" s="1"/>
      <c r="F4" s="1"/>
    </row>
    <row r="5" spans="1:15" s="380" customFormat="1" ht="54.75" customHeight="1">
      <c r="A5" s="387" t="s">
        <v>2</v>
      </c>
      <c r="B5" s="388" t="s">
        <v>305</v>
      </c>
      <c r="C5" s="388" t="s">
        <v>306</v>
      </c>
      <c r="D5" s="388" t="s">
        <v>307</v>
      </c>
      <c r="E5" s="388" t="s">
        <v>308</v>
      </c>
      <c r="F5" s="388" t="s">
        <v>323</v>
      </c>
      <c r="G5" s="388" t="s">
        <v>309</v>
      </c>
      <c r="H5" s="388" t="s">
        <v>310</v>
      </c>
      <c r="I5" s="388" t="s">
        <v>311</v>
      </c>
      <c r="J5" s="387" t="s">
        <v>312</v>
      </c>
      <c r="K5" s="388" t="s">
        <v>313</v>
      </c>
      <c r="L5" s="388" t="s">
        <v>314</v>
      </c>
      <c r="M5" s="389" t="s">
        <v>315</v>
      </c>
      <c r="N5" s="388" t="s">
        <v>316</v>
      </c>
      <c r="O5" s="388" t="s">
        <v>40</v>
      </c>
    </row>
    <row r="6" spans="1:15" ht="14.25" customHeight="1">
      <c r="A6" s="205" t="s">
        <v>257</v>
      </c>
      <c r="B6" s="42">
        <f>[3]AUTO!F7</f>
        <v>532833</v>
      </c>
      <c r="C6" s="42">
        <f>[3]AUTO!K7</f>
        <v>0</v>
      </c>
      <c r="D6" s="42">
        <f>[3]AUTO!N7</f>
        <v>0</v>
      </c>
      <c r="E6" s="42">
        <f>[3]AUTO!S7</f>
        <v>0</v>
      </c>
      <c r="F6" s="42"/>
      <c r="G6" s="42">
        <f>[3]AUTO!AD7</f>
        <v>0</v>
      </c>
      <c r="H6" s="42">
        <f>[3]AUTO!AE7</f>
        <v>0</v>
      </c>
      <c r="I6" s="42">
        <f>[3]AUTO!AF7</f>
        <v>0</v>
      </c>
      <c r="J6" s="42">
        <f>[3]AUTO!AG7</f>
        <v>0</v>
      </c>
      <c r="K6" s="42">
        <f>[3]AUTO!AJ7</f>
        <v>0</v>
      </c>
      <c r="L6" s="42">
        <f>[3]AUTO!AM7</f>
        <v>0</v>
      </c>
      <c r="M6" s="42">
        <f>[3]AUTO!AQ7</f>
        <v>0</v>
      </c>
      <c r="N6" s="42">
        <f>[3]AUTO!AR7</f>
        <v>0</v>
      </c>
      <c r="O6" s="42">
        <f t="shared" ref="O6:O11" si="0">SUM(B6:N6)</f>
        <v>532833</v>
      </c>
    </row>
    <row r="7" spans="1:15">
      <c r="A7" s="20" t="s">
        <v>258</v>
      </c>
      <c r="B7" s="42">
        <f>[3]AUTO!F8</f>
        <v>40756</v>
      </c>
      <c r="C7" s="42">
        <f>[3]AUTO!K8</f>
        <v>0</v>
      </c>
      <c r="D7" s="42">
        <f>[3]AUTO!N8</f>
        <v>0</v>
      </c>
      <c r="E7" s="42">
        <f>[3]AUTO!S8</f>
        <v>0</v>
      </c>
      <c r="F7" s="42"/>
      <c r="G7" s="42">
        <f>[3]AUTO!AD8</f>
        <v>0</v>
      </c>
      <c r="H7" s="42">
        <f>[3]AUTO!AE8</f>
        <v>0</v>
      </c>
      <c r="I7" s="42">
        <f>[3]AUTO!AF8</f>
        <v>0</v>
      </c>
      <c r="J7" s="42">
        <f>[3]AUTO!AG8</f>
        <v>0</v>
      </c>
      <c r="K7" s="42">
        <f>[3]AUTO!AJ8</f>
        <v>0</v>
      </c>
      <c r="L7" s="42">
        <f>[3]AUTO!AM8</f>
        <v>0</v>
      </c>
      <c r="M7" s="42">
        <f>[3]AUTO!AQ8</f>
        <v>0</v>
      </c>
      <c r="N7" s="42">
        <f>[3]AUTO!AR8</f>
        <v>0</v>
      </c>
      <c r="O7" s="42">
        <f t="shared" si="0"/>
        <v>40756</v>
      </c>
    </row>
    <row r="8" spans="1:15">
      <c r="A8" s="20" t="s">
        <v>259</v>
      </c>
      <c r="B8" s="42">
        <f>[3]AUTO!F9</f>
        <v>7044</v>
      </c>
      <c r="C8" s="42">
        <f>[3]AUTO!K9</f>
        <v>0</v>
      </c>
      <c r="D8" s="42">
        <f>[3]AUTO!N9</f>
        <v>0</v>
      </c>
      <c r="E8" s="42">
        <f>[3]AUTO!S9</f>
        <v>0</v>
      </c>
      <c r="F8" s="42"/>
      <c r="G8" s="42">
        <f>[3]AUTO!AD9</f>
        <v>0</v>
      </c>
      <c r="H8" s="42">
        <f>[3]AUTO!AE9</f>
        <v>0</v>
      </c>
      <c r="I8" s="42">
        <f>[3]AUTO!AF9</f>
        <v>0</v>
      </c>
      <c r="J8" s="42">
        <f>[3]AUTO!AG9</f>
        <v>0</v>
      </c>
      <c r="K8" s="42">
        <f>[3]AUTO!AJ9</f>
        <v>0</v>
      </c>
      <c r="L8" s="42">
        <f>[3]AUTO!AM9</f>
        <v>0</v>
      </c>
      <c r="M8" s="42">
        <f>[3]AUTO!AQ9</f>
        <v>0</v>
      </c>
      <c r="N8" s="42">
        <f>[3]AUTO!AR9</f>
        <v>0</v>
      </c>
      <c r="O8" s="42">
        <f t="shared" si="0"/>
        <v>7044</v>
      </c>
    </row>
    <row r="9" spans="1:15">
      <c r="A9" s="20" t="s">
        <v>260</v>
      </c>
      <c r="B9" s="42">
        <f>[3]AUTO!F10</f>
        <v>341882</v>
      </c>
      <c r="C9" s="42">
        <f>[3]AUTO!K10</f>
        <v>0</v>
      </c>
      <c r="D9" s="42">
        <f>[3]AUTO!N10</f>
        <v>0</v>
      </c>
      <c r="E9" s="42">
        <f>[3]AUTO!S10</f>
        <v>0</v>
      </c>
      <c r="F9" s="42"/>
      <c r="G9" s="42">
        <f>[3]AUTO!AD10</f>
        <v>0</v>
      </c>
      <c r="H9" s="42">
        <f>[3]AUTO!AE10</f>
        <v>0</v>
      </c>
      <c r="I9" s="42">
        <f>[3]AUTO!AF10</f>
        <v>0</v>
      </c>
      <c r="J9" s="42">
        <f>[3]AUTO!AG10</f>
        <v>0</v>
      </c>
      <c r="K9" s="42">
        <f>[3]AUTO!AJ10</f>
        <v>0</v>
      </c>
      <c r="L9" s="42">
        <f>[3]AUTO!AM10</f>
        <v>0</v>
      </c>
      <c r="M9" s="42">
        <f>[3]AUTO!AQ10</f>
        <v>0</v>
      </c>
      <c r="N9" s="42">
        <f>[3]AUTO!AR10</f>
        <v>0</v>
      </c>
      <c r="O9" s="42">
        <f t="shared" si="0"/>
        <v>341882</v>
      </c>
    </row>
    <row r="10" spans="1:15">
      <c r="A10" s="20" t="s">
        <v>261</v>
      </c>
      <c r="B10" s="42">
        <f>[3]AUTO!F11</f>
        <v>371466</v>
      </c>
      <c r="C10" s="42">
        <f>[3]AUTO!K11</f>
        <v>0</v>
      </c>
      <c r="D10" s="42">
        <f>[3]AUTO!N11</f>
        <v>0</v>
      </c>
      <c r="E10" s="42">
        <f>[3]AUTO!S11</f>
        <v>10000</v>
      </c>
      <c r="F10" s="42"/>
      <c r="G10" s="42">
        <f>[3]AUTO!AD11</f>
        <v>0</v>
      </c>
      <c r="H10" s="42">
        <f>[3]AUTO!AE11</f>
        <v>0</v>
      </c>
      <c r="I10" s="42">
        <f>[3]AUTO!AF11</f>
        <v>0</v>
      </c>
      <c r="J10" s="42">
        <f>[3]AUTO!AG11</f>
        <v>0</v>
      </c>
      <c r="K10" s="42">
        <f>[3]AUTO!AJ11</f>
        <v>0</v>
      </c>
      <c r="L10" s="42">
        <f>[3]AUTO!AM11</f>
        <v>0</v>
      </c>
      <c r="M10" s="42">
        <f>[3]AUTO!AQ11</f>
        <v>0</v>
      </c>
      <c r="N10" s="42">
        <f>[3]AUTO!AR11</f>
        <v>0</v>
      </c>
      <c r="O10" s="42">
        <f t="shared" si="0"/>
        <v>381466</v>
      </c>
    </row>
    <row r="11" spans="1:15">
      <c r="A11" s="20" t="s">
        <v>262</v>
      </c>
      <c r="B11" s="42">
        <f>[3]AUTO!F12</f>
        <v>115376</v>
      </c>
      <c r="C11" s="42">
        <f>[3]AUTO!K12</f>
        <v>0</v>
      </c>
      <c r="D11" s="42">
        <f>[3]AUTO!N12</f>
        <v>0</v>
      </c>
      <c r="E11" s="42">
        <f>[3]AUTO!S12</f>
        <v>0</v>
      </c>
      <c r="F11" s="42"/>
      <c r="G11" s="42">
        <f>[3]AUTO!AD12</f>
        <v>0</v>
      </c>
      <c r="H11" s="42">
        <f>[3]AUTO!AE12</f>
        <v>0</v>
      </c>
      <c r="I11" s="42">
        <f>[3]AUTO!AF12</f>
        <v>0</v>
      </c>
      <c r="J11" s="42">
        <f>[3]AUTO!AG12</f>
        <v>0</v>
      </c>
      <c r="K11" s="42">
        <f>[3]AUTO!AJ12</f>
        <v>0</v>
      </c>
      <c r="L11" s="42">
        <f>[3]AUTO!AM12</f>
        <v>0</v>
      </c>
      <c r="M11" s="42">
        <f>[3]AUTO!AQ12</f>
        <v>0</v>
      </c>
      <c r="N11" s="42">
        <f>[3]AUTO!AR12</f>
        <v>0</v>
      </c>
      <c r="O11" s="42">
        <f t="shared" si="0"/>
        <v>115376</v>
      </c>
    </row>
    <row r="12" spans="1:15">
      <c r="A12" s="85" t="s">
        <v>322</v>
      </c>
      <c r="B12" s="42">
        <f t="shared" ref="B12:N12" si="1">+B13+B14</f>
        <v>27132662</v>
      </c>
      <c r="C12" s="42">
        <f t="shared" si="1"/>
        <v>0</v>
      </c>
      <c r="D12" s="42">
        <f t="shared" si="1"/>
        <v>0</v>
      </c>
      <c r="E12" s="42">
        <f t="shared" si="1"/>
        <v>81198</v>
      </c>
      <c r="F12" s="42"/>
      <c r="G12" s="42">
        <f t="shared" si="1"/>
        <v>0</v>
      </c>
      <c r="H12" s="42">
        <f t="shared" si="1"/>
        <v>0</v>
      </c>
      <c r="I12" s="42">
        <f t="shared" si="1"/>
        <v>0</v>
      </c>
      <c r="J12" s="42">
        <f t="shared" si="1"/>
        <v>0</v>
      </c>
      <c r="K12" s="42">
        <f t="shared" si="1"/>
        <v>0</v>
      </c>
      <c r="L12" s="42">
        <f t="shared" si="1"/>
        <v>0</v>
      </c>
      <c r="M12" s="42">
        <f t="shared" si="1"/>
        <v>0</v>
      </c>
      <c r="N12" s="42">
        <f t="shared" si="1"/>
        <v>0</v>
      </c>
      <c r="O12" s="42">
        <f>+O13+O14</f>
        <v>27213860</v>
      </c>
    </row>
    <row r="13" spans="1:15" hidden="1">
      <c r="A13" s="85" t="s">
        <v>264</v>
      </c>
      <c r="B13" s="42">
        <f>[3]AUTO!F14</f>
        <v>52557</v>
      </c>
      <c r="C13" s="42">
        <f>[3]AUTO!K14</f>
        <v>0</v>
      </c>
      <c r="D13" s="42">
        <f>[3]AUTO!N14</f>
        <v>0</v>
      </c>
      <c r="E13" s="42">
        <f>[3]AUTO!S14</f>
        <v>81198</v>
      </c>
      <c r="F13" s="42"/>
      <c r="G13" s="42">
        <f>[3]AUTO!AD14</f>
        <v>0</v>
      </c>
      <c r="H13" s="42">
        <f>[3]AUTO!AE14</f>
        <v>0</v>
      </c>
      <c r="I13" s="42">
        <f>[3]AUTO!AF14</f>
        <v>0</v>
      </c>
      <c r="J13" s="42">
        <f>[3]AUTO!AG14</f>
        <v>0</v>
      </c>
      <c r="K13" s="42">
        <f>[3]AUTO!AJ14</f>
        <v>0</v>
      </c>
      <c r="L13" s="42">
        <f>[3]AUTO!AM14</f>
        <v>0</v>
      </c>
      <c r="M13" s="42">
        <f>[3]AUTO!AQ14</f>
        <v>0</v>
      </c>
      <c r="N13" s="42">
        <f>[3]AUTO!AR14</f>
        <v>0</v>
      </c>
      <c r="O13" s="42">
        <f t="shared" ref="O13:O19" si="2">SUM(B13:N13)</f>
        <v>133755</v>
      </c>
    </row>
    <row r="14" spans="1:15" hidden="1">
      <c r="A14" s="85" t="s">
        <v>265</v>
      </c>
      <c r="B14" s="42">
        <f>[3]AUTO!F15</f>
        <v>27080105</v>
      </c>
      <c r="C14" s="42">
        <f>[3]AUTO!K15</f>
        <v>0</v>
      </c>
      <c r="D14" s="42">
        <f>[3]AUTO!N15</f>
        <v>0</v>
      </c>
      <c r="E14" s="42">
        <f>[3]AUTO!S15</f>
        <v>0</v>
      </c>
      <c r="F14" s="42"/>
      <c r="G14" s="42">
        <f>[3]AUTO!AD15</f>
        <v>0</v>
      </c>
      <c r="H14" s="42">
        <f>[3]AUTO!AE15</f>
        <v>0</v>
      </c>
      <c r="I14" s="42">
        <f>[3]AUTO!AF15</f>
        <v>0</v>
      </c>
      <c r="J14" s="42">
        <f>[3]AUTO!AG15</f>
        <v>0</v>
      </c>
      <c r="K14" s="42">
        <f>[3]AUTO!AJ15</f>
        <v>0</v>
      </c>
      <c r="L14" s="42">
        <f>[3]AUTO!AM15</f>
        <v>0</v>
      </c>
      <c r="M14" s="42">
        <f>[3]AUTO!AQ15</f>
        <v>0</v>
      </c>
      <c r="N14" s="42">
        <f>[3]AUTO!AR15</f>
        <v>0</v>
      </c>
      <c r="O14" s="42">
        <f t="shared" si="2"/>
        <v>27080105</v>
      </c>
    </row>
    <row r="15" spans="1:15">
      <c r="A15" s="85" t="s">
        <v>266</v>
      </c>
      <c r="B15" s="42">
        <f>[3]AUTO!F16</f>
        <v>3142253</v>
      </c>
      <c r="C15" s="42">
        <f>[3]AUTO!K16</f>
        <v>0</v>
      </c>
      <c r="D15" s="42">
        <f>[3]AUTO!N16</f>
        <v>0</v>
      </c>
      <c r="E15" s="42">
        <f>[3]AUTO!S16</f>
        <v>0</v>
      </c>
      <c r="F15" s="42"/>
      <c r="G15" s="42">
        <f>[3]AUTO!AD16</f>
        <v>0</v>
      </c>
      <c r="H15" s="42">
        <f>[3]AUTO!AE16</f>
        <v>0</v>
      </c>
      <c r="I15" s="42">
        <f>[3]AUTO!AF16</f>
        <v>0</v>
      </c>
      <c r="J15" s="42">
        <f>[3]AUTO!AG16</f>
        <v>0</v>
      </c>
      <c r="K15" s="42">
        <f>[3]AUTO!AJ16</f>
        <v>0</v>
      </c>
      <c r="L15" s="42">
        <f>[3]AUTO!AM16</f>
        <v>0</v>
      </c>
      <c r="M15" s="42">
        <f>[3]AUTO!AQ16</f>
        <v>0</v>
      </c>
      <c r="N15" s="42">
        <f>[3]AUTO!AR16</f>
        <v>0</v>
      </c>
      <c r="O15" s="42">
        <f t="shared" si="2"/>
        <v>3142253</v>
      </c>
    </row>
    <row r="16" spans="1:15">
      <c r="A16" s="85" t="s">
        <v>267</v>
      </c>
      <c r="B16" s="42">
        <f>[3]AUTO!F17</f>
        <v>42278</v>
      </c>
      <c r="C16" s="42">
        <f>[3]AUTO!K17</f>
        <v>0</v>
      </c>
      <c r="D16" s="42">
        <f>[3]AUTO!N17</f>
        <v>0</v>
      </c>
      <c r="E16" s="42">
        <f>[3]AUTO!S17</f>
        <v>0</v>
      </c>
      <c r="F16" s="42"/>
      <c r="G16" s="42">
        <f>[3]AUTO!AD17</f>
        <v>0</v>
      </c>
      <c r="H16" s="42">
        <f>[3]AUTO!AE17</f>
        <v>0</v>
      </c>
      <c r="I16" s="42">
        <f>[3]AUTO!AF17</f>
        <v>0</v>
      </c>
      <c r="J16" s="42">
        <f>[3]AUTO!AG17</f>
        <v>0</v>
      </c>
      <c r="K16" s="42">
        <f>[3]AUTO!AJ17</f>
        <v>0</v>
      </c>
      <c r="L16" s="42">
        <f>[3]AUTO!AM17</f>
        <v>0</v>
      </c>
      <c r="M16" s="42">
        <f>[3]AUTO!AQ17</f>
        <v>0</v>
      </c>
      <c r="N16" s="42">
        <f>[3]AUTO!AR17</f>
        <v>0</v>
      </c>
      <c r="O16" s="42">
        <f t="shared" si="2"/>
        <v>42278</v>
      </c>
    </row>
    <row r="17" spans="1:15">
      <c r="A17" s="85" t="s">
        <v>268</v>
      </c>
      <c r="B17" s="42">
        <f>[3]AUTO!F18</f>
        <v>667196</v>
      </c>
      <c r="C17" s="42">
        <f>[3]AUTO!K18</f>
        <v>0</v>
      </c>
      <c r="D17" s="42">
        <f>[3]AUTO!N18</f>
        <v>0</v>
      </c>
      <c r="E17" s="42">
        <f>[3]AUTO!S18</f>
        <v>118390</v>
      </c>
      <c r="F17" s="42"/>
      <c r="G17" s="42">
        <f>[3]AUTO!AD18</f>
        <v>0</v>
      </c>
      <c r="H17" s="42">
        <f>[3]AUTO!AE18</f>
        <v>0</v>
      </c>
      <c r="I17" s="42">
        <f>[3]AUTO!AF18</f>
        <v>0</v>
      </c>
      <c r="J17" s="42">
        <f>[3]AUTO!AG18</f>
        <v>0</v>
      </c>
      <c r="K17" s="42">
        <f>[3]AUTO!AJ18</f>
        <v>0</v>
      </c>
      <c r="L17" s="42">
        <f>[3]AUTO!AM18</f>
        <v>0</v>
      </c>
      <c r="M17" s="42">
        <f>[3]AUTO!AQ18</f>
        <v>0</v>
      </c>
      <c r="N17" s="42">
        <f>[3]AUTO!AR18</f>
        <v>0</v>
      </c>
      <c r="O17" s="42">
        <f t="shared" si="2"/>
        <v>785586</v>
      </c>
    </row>
    <row r="18" spans="1:15">
      <c r="A18" s="85" t="s">
        <v>269</v>
      </c>
      <c r="B18" s="42">
        <f>[3]AUTO!F19</f>
        <v>602265</v>
      </c>
      <c r="C18" s="42">
        <f>[3]AUTO!K19</f>
        <v>78462</v>
      </c>
      <c r="D18" s="42">
        <f>[3]AUTO!N19</f>
        <v>1702695</v>
      </c>
      <c r="E18" s="42">
        <f>[3]AUTO!S19</f>
        <v>394669</v>
      </c>
      <c r="F18" s="42"/>
      <c r="G18" s="42">
        <f>[3]AUTO!AD19</f>
        <v>0</v>
      </c>
      <c r="H18" s="42">
        <f>[3]AUTO!AE19</f>
        <v>0</v>
      </c>
      <c r="I18" s="42">
        <f>[3]AUTO!AF19</f>
        <v>0</v>
      </c>
      <c r="J18" s="42">
        <f>[3]AUTO!AG19</f>
        <v>0</v>
      </c>
      <c r="K18" s="42">
        <f>[3]AUTO!AJ19</f>
        <v>0</v>
      </c>
      <c r="L18" s="42">
        <f>[3]AUTO!AM19</f>
        <v>0</v>
      </c>
      <c r="M18" s="42">
        <f>[3]AUTO!AQ19</f>
        <v>0</v>
      </c>
      <c r="N18" s="42">
        <f>[3]AUTO!AR19</f>
        <v>0</v>
      </c>
      <c r="O18" s="42">
        <f t="shared" si="2"/>
        <v>2778091</v>
      </c>
    </row>
    <row r="19" spans="1:15">
      <c r="A19" s="85" t="s">
        <v>270</v>
      </c>
      <c r="B19" s="42">
        <f>[3]AUTO!F20</f>
        <v>143199</v>
      </c>
      <c r="C19" s="42">
        <f>[3]AUTO!K20</f>
        <v>0</v>
      </c>
      <c r="D19" s="42">
        <f>[3]AUTO!N20</f>
        <v>0</v>
      </c>
      <c r="E19" s="42">
        <f>[3]AUTO!S20</f>
        <v>0</v>
      </c>
      <c r="F19" s="42"/>
      <c r="G19" s="42">
        <f>[3]AUTO!AD20</f>
        <v>0</v>
      </c>
      <c r="H19" s="42">
        <f>[3]AUTO!AE20</f>
        <v>0</v>
      </c>
      <c r="I19" s="42">
        <f>[3]AUTO!AF20</f>
        <v>0</v>
      </c>
      <c r="J19" s="42">
        <f>[3]AUTO!AG20</f>
        <v>0</v>
      </c>
      <c r="K19" s="42">
        <f>[3]AUTO!AJ20</f>
        <v>0</v>
      </c>
      <c r="L19" s="42">
        <f>[3]AUTO!AM20</f>
        <v>0</v>
      </c>
      <c r="M19" s="42">
        <f>[3]AUTO!AQ20</f>
        <v>0</v>
      </c>
      <c r="N19" s="42">
        <f>[3]AUTO!AR20</f>
        <v>0</v>
      </c>
      <c r="O19" s="42">
        <f t="shared" si="2"/>
        <v>143199</v>
      </c>
    </row>
    <row r="20" spans="1:15" ht="12.75" customHeight="1">
      <c r="A20" s="85" t="s">
        <v>271</v>
      </c>
      <c r="B20" s="42">
        <f t="shared" ref="B20:N20" si="3">+B21+B22</f>
        <v>2146996</v>
      </c>
      <c r="C20" s="42">
        <f t="shared" si="3"/>
        <v>0</v>
      </c>
      <c r="D20" s="42">
        <f t="shared" si="3"/>
        <v>33432</v>
      </c>
      <c r="E20" s="42">
        <f t="shared" si="3"/>
        <v>355902</v>
      </c>
      <c r="F20" s="42"/>
      <c r="G20" s="42">
        <f t="shared" si="3"/>
        <v>0</v>
      </c>
      <c r="H20" s="42">
        <f t="shared" si="3"/>
        <v>0</v>
      </c>
      <c r="I20" s="42">
        <f t="shared" si="3"/>
        <v>0</v>
      </c>
      <c r="J20" s="42">
        <f t="shared" si="3"/>
        <v>0</v>
      </c>
      <c r="K20" s="42">
        <f t="shared" si="3"/>
        <v>0</v>
      </c>
      <c r="L20" s="42">
        <f t="shared" si="3"/>
        <v>0</v>
      </c>
      <c r="M20" s="42">
        <f t="shared" si="3"/>
        <v>0</v>
      </c>
      <c r="N20" s="42">
        <f t="shared" si="3"/>
        <v>0</v>
      </c>
      <c r="O20" s="42">
        <f>+O21+O22</f>
        <v>2536330</v>
      </c>
    </row>
    <row r="21" spans="1:15" hidden="1">
      <c r="A21" s="85" t="s">
        <v>264</v>
      </c>
      <c r="B21" s="42">
        <f>[3]AUTO!F22</f>
        <v>629764</v>
      </c>
      <c r="C21" s="42">
        <f>[3]AUTO!K22</f>
        <v>0</v>
      </c>
      <c r="D21" s="42">
        <f>[3]AUTO!N22</f>
        <v>33432</v>
      </c>
      <c r="E21" s="42">
        <f>[3]AUTO!S22</f>
        <v>355902</v>
      </c>
      <c r="F21" s="42"/>
      <c r="G21" s="42">
        <f>[3]AUTO!AD22</f>
        <v>0</v>
      </c>
      <c r="H21" s="42">
        <f>[3]AUTO!AE22</f>
        <v>0</v>
      </c>
      <c r="I21" s="42">
        <f>[3]AUTO!AF22</f>
        <v>0</v>
      </c>
      <c r="J21" s="42">
        <f>[3]AUTO!AG22</f>
        <v>0</v>
      </c>
      <c r="K21" s="42">
        <f>[3]AUTO!AJ22</f>
        <v>0</v>
      </c>
      <c r="L21" s="42">
        <f>[3]AUTO!AM22</f>
        <v>0</v>
      </c>
      <c r="M21" s="42">
        <f>[3]AUTO!AQ22</f>
        <v>0</v>
      </c>
      <c r="N21" s="42">
        <f>[3]AUTO!AR22</f>
        <v>0</v>
      </c>
      <c r="O21" s="42">
        <f>SUM(B21:N21)</f>
        <v>1019098</v>
      </c>
    </row>
    <row r="22" spans="1:15" hidden="1">
      <c r="A22" s="85" t="s">
        <v>265</v>
      </c>
      <c r="B22" s="42">
        <f>[3]AUTO!F23</f>
        <v>1517232</v>
      </c>
      <c r="C22" s="42">
        <f>[3]AUTO!K23</f>
        <v>0</v>
      </c>
      <c r="D22" s="42">
        <f>[3]AUTO!N23</f>
        <v>0</v>
      </c>
      <c r="E22" s="42">
        <f>[3]AUTO!S23</f>
        <v>0</v>
      </c>
      <c r="F22" s="42"/>
      <c r="G22" s="42">
        <f>[3]AUTO!AD23</f>
        <v>0</v>
      </c>
      <c r="H22" s="42">
        <f>[3]AUTO!AE23</f>
        <v>0</v>
      </c>
      <c r="I22" s="42">
        <f>[3]AUTO!AF23</f>
        <v>0</v>
      </c>
      <c r="J22" s="42">
        <f>[3]AUTO!AG23</f>
        <v>0</v>
      </c>
      <c r="K22" s="42">
        <f>[3]AUTO!AJ23</f>
        <v>0</v>
      </c>
      <c r="L22" s="42">
        <f>[3]AUTO!AM23</f>
        <v>0</v>
      </c>
      <c r="M22" s="42">
        <f>[3]AUTO!AQ23</f>
        <v>0</v>
      </c>
      <c r="N22" s="42">
        <f>[3]AUTO!AR23</f>
        <v>0</v>
      </c>
      <c r="O22" s="42">
        <f>SUM(B22:N22)</f>
        <v>1517232</v>
      </c>
    </row>
    <row r="23" spans="1:15">
      <c r="A23" s="85" t="s">
        <v>272</v>
      </c>
      <c r="B23" s="42">
        <f>[3]AUTO!F24</f>
        <v>63998</v>
      </c>
      <c r="C23" s="42">
        <f>[3]AUTO!K24</f>
        <v>0</v>
      </c>
      <c r="D23" s="42">
        <f>[3]AUTO!N24</f>
        <v>0</v>
      </c>
      <c r="E23" s="42">
        <f>[3]AUTO!S24</f>
        <v>0</v>
      </c>
      <c r="F23" s="42"/>
      <c r="G23" s="42">
        <f>[3]AUTO!AD24</f>
        <v>0</v>
      </c>
      <c r="H23" s="42">
        <f>[3]AUTO!AE24</f>
        <v>0</v>
      </c>
      <c r="I23" s="42">
        <f>[3]AUTO!AF24</f>
        <v>0</v>
      </c>
      <c r="J23" s="42">
        <f>[3]AUTO!AG24</f>
        <v>0</v>
      </c>
      <c r="K23" s="42">
        <f>[3]AUTO!AJ24</f>
        <v>0</v>
      </c>
      <c r="L23" s="42">
        <f>[3]AUTO!AM24</f>
        <v>0</v>
      </c>
      <c r="M23" s="42">
        <f>[3]AUTO!AQ24</f>
        <v>0</v>
      </c>
      <c r="N23" s="42">
        <f>[3]AUTO!AR24</f>
        <v>0</v>
      </c>
      <c r="O23" s="42">
        <f>SUM(B23:N23)</f>
        <v>63998</v>
      </c>
    </row>
    <row r="24" spans="1:15">
      <c r="A24" s="85" t="s">
        <v>273</v>
      </c>
      <c r="B24" s="42">
        <f>[3]AUTO!F25</f>
        <v>593720</v>
      </c>
      <c r="C24" s="42">
        <f>[3]AUTO!K25</f>
        <v>0</v>
      </c>
      <c r="D24" s="42">
        <f>[3]AUTO!N25</f>
        <v>0</v>
      </c>
      <c r="E24" s="42">
        <f>[3]AUTO!S25</f>
        <v>0</v>
      </c>
      <c r="F24" s="42"/>
      <c r="G24" s="42">
        <f>[3]AUTO!AD25</f>
        <v>0</v>
      </c>
      <c r="H24" s="42">
        <f>[3]AUTO!AE25</f>
        <v>0</v>
      </c>
      <c r="I24" s="42">
        <f>[3]AUTO!AF25</f>
        <v>0</v>
      </c>
      <c r="J24" s="42">
        <f>[3]AUTO!AG25</f>
        <v>0</v>
      </c>
      <c r="K24" s="42">
        <f>[3]AUTO!AJ25</f>
        <v>0</v>
      </c>
      <c r="L24" s="42">
        <f>[3]AUTO!AM25</f>
        <v>0</v>
      </c>
      <c r="M24" s="42">
        <f>[3]AUTO!AQ25</f>
        <v>0</v>
      </c>
      <c r="N24" s="42">
        <f>[3]AUTO!AR25</f>
        <v>0</v>
      </c>
      <c r="O24" s="42">
        <f>SUM(B24:N24)</f>
        <v>593720</v>
      </c>
    </row>
    <row r="25" spans="1:15">
      <c r="A25" s="85" t="s">
        <v>274</v>
      </c>
      <c r="B25" s="42">
        <f>[3]AUTO!F26</f>
        <v>763254</v>
      </c>
      <c r="C25" s="42">
        <f>[3]AUTO!K26</f>
        <v>0</v>
      </c>
      <c r="D25" s="42">
        <f>[3]AUTO!N26</f>
        <v>0</v>
      </c>
      <c r="E25" s="42">
        <f>[3]AUTO!S26</f>
        <v>454941</v>
      </c>
      <c r="F25" s="42"/>
      <c r="G25" s="42">
        <f>[3]AUTO!AD26</f>
        <v>0</v>
      </c>
      <c r="H25" s="42">
        <f>[3]AUTO!AE26</f>
        <v>0</v>
      </c>
      <c r="I25" s="42">
        <f>[3]AUTO!AF26</f>
        <v>0</v>
      </c>
      <c r="J25" s="42">
        <f>[3]AUTO!AG26</f>
        <v>0</v>
      </c>
      <c r="K25" s="42">
        <f>[3]AUTO!AJ26</f>
        <v>0</v>
      </c>
      <c r="L25" s="42">
        <f>[3]AUTO!AM26</f>
        <v>0</v>
      </c>
      <c r="M25" s="42">
        <f>[3]AUTO!AQ26</f>
        <v>0</v>
      </c>
      <c r="N25" s="42">
        <f>[3]AUTO!AR26</f>
        <v>0</v>
      </c>
      <c r="O25" s="42">
        <f>SUM(B25:N25)</f>
        <v>1218195</v>
      </c>
    </row>
    <row r="26" spans="1:15">
      <c r="A26" s="85" t="s">
        <v>275</v>
      </c>
      <c r="B26" s="42">
        <f t="shared" ref="B26:N26" si="4">+B27+B28</f>
        <v>262566</v>
      </c>
      <c r="C26" s="42">
        <f t="shared" si="4"/>
        <v>0</v>
      </c>
      <c r="D26" s="42">
        <f t="shared" si="4"/>
        <v>0</v>
      </c>
      <c r="E26" s="42">
        <f t="shared" si="4"/>
        <v>232166</v>
      </c>
      <c r="F26" s="42"/>
      <c r="G26" s="42">
        <f t="shared" si="4"/>
        <v>0</v>
      </c>
      <c r="H26" s="42">
        <f t="shared" si="4"/>
        <v>0</v>
      </c>
      <c r="I26" s="42">
        <f t="shared" si="4"/>
        <v>0</v>
      </c>
      <c r="J26" s="42">
        <f t="shared" si="4"/>
        <v>0</v>
      </c>
      <c r="K26" s="42">
        <f t="shared" si="4"/>
        <v>0</v>
      </c>
      <c r="L26" s="42">
        <f t="shared" si="4"/>
        <v>0</v>
      </c>
      <c r="M26" s="42">
        <f t="shared" si="4"/>
        <v>0</v>
      </c>
      <c r="N26" s="42">
        <f t="shared" si="4"/>
        <v>0</v>
      </c>
      <c r="O26" s="42">
        <f>+O27+O28</f>
        <v>494732</v>
      </c>
    </row>
    <row r="27" spans="1:15" hidden="1">
      <c r="A27" s="85" t="s">
        <v>264</v>
      </c>
      <c r="B27" s="42">
        <f>[3]AUTO!F28</f>
        <v>262566</v>
      </c>
      <c r="C27" s="42">
        <f>[3]AUTO!K28</f>
        <v>0</v>
      </c>
      <c r="D27" s="42">
        <f>[3]AUTO!N28</f>
        <v>0</v>
      </c>
      <c r="E27" s="42">
        <f>[3]AUTO!S28</f>
        <v>232166</v>
      </c>
      <c r="F27" s="42"/>
      <c r="G27" s="42">
        <f>[3]AUTO!AD28</f>
        <v>0</v>
      </c>
      <c r="H27" s="42">
        <f>[3]AUTO!AE28</f>
        <v>0</v>
      </c>
      <c r="I27" s="42">
        <f>[3]AUTO!AF28</f>
        <v>0</v>
      </c>
      <c r="J27" s="42">
        <f>[3]AUTO!AG28</f>
        <v>0</v>
      </c>
      <c r="K27" s="42">
        <f>[3]AUTO!AJ28</f>
        <v>0</v>
      </c>
      <c r="L27" s="42">
        <f>[3]AUTO!AM28</f>
        <v>0</v>
      </c>
      <c r="M27" s="42">
        <f>[3]AUTO!AQ28</f>
        <v>0</v>
      </c>
      <c r="N27" s="42">
        <f>[3]AUTO!AR28</f>
        <v>0</v>
      </c>
      <c r="O27" s="42">
        <f>SUM(B27:N27)</f>
        <v>494732</v>
      </c>
    </row>
    <row r="28" spans="1:15" hidden="1">
      <c r="A28" s="85" t="s">
        <v>265</v>
      </c>
      <c r="B28" s="42">
        <f>[3]AUTO!F29</f>
        <v>0</v>
      </c>
      <c r="C28" s="42">
        <f>[3]AUTO!K29</f>
        <v>0</v>
      </c>
      <c r="D28" s="42">
        <f>[3]AUTO!N29</f>
        <v>0</v>
      </c>
      <c r="E28" s="42">
        <f>[3]AUTO!S29</f>
        <v>0</v>
      </c>
      <c r="F28" s="42"/>
      <c r="G28" s="42">
        <f>[3]AUTO!AD29</f>
        <v>0</v>
      </c>
      <c r="H28" s="42">
        <f>[3]AUTO!AE29</f>
        <v>0</v>
      </c>
      <c r="I28" s="42">
        <f>[3]AUTO!AF29</f>
        <v>0</v>
      </c>
      <c r="J28" s="42">
        <f>[3]AUTO!AG29</f>
        <v>0</v>
      </c>
      <c r="K28" s="42">
        <f>[3]AUTO!AJ29</f>
        <v>0</v>
      </c>
      <c r="L28" s="42">
        <f>[3]AUTO!AM29</f>
        <v>0</v>
      </c>
      <c r="M28" s="42">
        <f>[3]AUTO!AQ29</f>
        <v>0</v>
      </c>
      <c r="N28" s="42">
        <f>[3]AUTO!AR29</f>
        <v>0</v>
      </c>
      <c r="O28" s="42">
        <f>SUM(B28:N28)</f>
        <v>0</v>
      </c>
    </row>
    <row r="29" spans="1:15">
      <c r="A29" s="85" t="s">
        <v>276</v>
      </c>
      <c r="B29" s="42">
        <f>[3]AUTO!F30</f>
        <v>284425</v>
      </c>
      <c r="C29" s="42">
        <f>[3]AUTO!K30</f>
        <v>0</v>
      </c>
      <c r="D29" s="42">
        <f>[3]AUTO!N30</f>
        <v>24205</v>
      </c>
      <c r="E29" s="42">
        <f>[3]AUTO!S30</f>
        <v>0</v>
      </c>
      <c r="F29" s="42"/>
      <c r="G29" s="42">
        <f>[3]AUTO!AD30</f>
        <v>0</v>
      </c>
      <c r="H29" s="42">
        <f>[3]AUTO!AE30</f>
        <v>0</v>
      </c>
      <c r="I29" s="42">
        <f>[3]AUTO!AF30</f>
        <v>0</v>
      </c>
      <c r="J29" s="42">
        <f>[3]AUTO!AG30</f>
        <v>0</v>
      </c>
      <c r="K29" s="42">
        <f>[3]AUTO!AJ30</f>
        <v>0</v>
      </c>
      <c r="L29" s="42">
        <f>[3]AUTO!AM30</f>
        <v>0</v>
      </c>
      <c r="M29" s="42">
        <f>[3]AUTO!AQ30</f>
        <v>0</v>
      </c>
      <c r="N29" s="42">
        <f>[3]AUTO!AR30</f>
        <v>0</v>
      </c>
      <c r="O29" s="42">
        <f>SUM(B29:N29)</f>
        <v>308630</v>
      </c>
    </row>
    <row r="30" spans="1:15">
      <c r="A30" s="85" t="s">
        <v>277</v>
      </c>
      <c r="B30" s="42">
        <f t="shared" ref="B30:N30" si="5">+B31+B32</f>
        <v>722550</v>
      </c>
      <c r="C30" s="42">
        <f t="shared" si="5"/>
        <v>0</v>
      </c>
      <c r="D30" s="42">
        <f t="shared" si="5"/>
        <v>0</v>
      </c>
      <c r="E30" s="42">
        <f t="shared" si="5"/>
        <v>0</v>
      </c>
      <c r="F30" s="42">
        <f t="shared" si="5"/>
        <v>20040</v>
      </c>
      <c r="G30" s="42">
        <f t="shared" si="5"/>
        <v>0</v>
      </c>
      <c r="H30" s="42">
        <f t="shared" si="5"/>
        <v>0</v>
      </c>
      <c r="I30" s="42">
        <f t="shared" si="5"/>
        <v>0</v>
      </c>
      <c r="J30" s="42">
        <f t="shared" si="5"/>
        <v>0</v>
      </c>
      <c r="K30" s="42">
        <f t="shared" si="5"/>
        <v>0</v>
      </c>
      <c r="L30" s="42">
        <f t="shared" si="5"/>
        <v>0</v>
      </c>
      <c r="M30" s="42">
        <f t="shared" si="5"/>
        <v>0</v>
      </c>
      <c r="N30" s="42">
        <f t="shared" si="5"/>
        <v>0</v>
      </c>
      <c r="O30" s="42">
        <f>+O31+O32</f>
        <v>742590</v>
      </c>
    </row>
    <row r="31" spans="1:15" hidden="1">
      <c r="A31" s="85" t="s">
        <v>264</v>
      </c>
      <c r="B31" s="42">
        <f>[3]AUTO!F32</f>
        <v>132881</v>
      </c>
      <c r="C31" s="42">
        <f>[3]AUTO!K32</f>
        <v>0</v>
      </c>
      <c r="D31" s="42">
        <f>[3]AUTO!N32</f>
        <v>0</v>
      </c>
      <c r="E31" s="42">
        <f>[3]AUTO!S32</f>
        <v>0</v>
      </c>
      <c r="F31" s="42">
        <f>[3]AUTO!W32</f>
        <v>20040</v>
      </c>
      <c r="G31" s="42">
        <f>[3]AUTO!AD32</f>
        <v>0</v>
      </c>
      <c r="H31" s="42">
        <f>[3]AUTO!AE32</f>
        <v>0</v>
      </c>
      <c r="I31" s="42">
        <f>[3]AUTO!AF32</f>
        <v>0</v>
      </c>
      <c r="J31" s="42">
        <f>[3]AUTO!AG32</f>
        <v>0</v>
      </c>
      <c r="K31" s="42">
        <f>[3]AUTO!AJ32</f>
        <v>0</v>
      </c>
      <c r="L31" s="42">
        <f>[3]AUTO!AM32</f>
        <v>0</v>
      </c>
      <c r="M31" s="42">
        <f>[3]AUTO!AQ32</f>
        <v>0</v>
      </c>
      <c r="N31" s="42">
        <f>[3]AUTO!AR32</f>
        <v>0</v>
      </c>
      <c r="O31" s="42">
        <f t="shared" ref="O31:O47" si="6">SUM(B31:N31)</f>
        <v>152921</v>
      </c>
    </row>
    <row r="32" spans="1:15" hidden="1">
      <c r="A32" s="85" t="s">
        <v>265</v>
      </c>
      <c r="B32" s="42">
        <f>[3]AUTO!F33</f>
        <v>589669</v>
      </c>
      <c r="C32" s="42">
        <f>[3]AUTO!K33</f>
        <v>0</v>
      </c>
      <c r="D32" s="42">
        <f>[3]AUTO!N33</f>
        <v>0</v>
      </c>
      <c r="E32" s="42">
        <f>[3]AUTO!S33</f>
        <v>0</v>
      </c>
      <c r="F32" s="42">
        <f>[3]AUTO!W33</f>
        <v>0</v>
      </c>
      <c r="G32" s="42">
        <f>[3]AUTO!AD33</f>
        <v>0</v>
      </c>
      <c r="H32" s="42">
        <f>[3]AUTO!AE33</f>
        <v>0</v>
      </c>
      <c r="I32" s="42">
        <f>[3]AUTO!AF33</f>
        <v>0</v>
      </c>
      <c r="J32" s="42">
        <f>[3]AUTO!AG33</f>
        <v>0</v>
      </c>
      <c r="K32" s="42">
        <f>[3]AUTO!AJ33</f>
        <v>0</v>
      </c>
      <c r="L32" s="42">
        <f>[3]AUTO!AM33</f>
        <v>0</v>
      </c>
      <c r="M32" s="42">
        <f>[3]AUTO!AQ33</f>
        <v>0</v>
      </c>
      <c r="N32" s="42">
        <f>[3]AUTO!AR33</f>
        <v>0</v>
      </c>
      <c r="O32" s="42">
        <f t="shared" si="6"/>
        <v>589669</v>
      </c>
    </row>
    <row r="33" spans="1:15">
      <c r="A33" s="85" t="s">
        <v>278</v>
      </c>
      <c r="B33" s="42">
        <f>[3]AUTO!F34</f>
        <v>211045</v>
      </c>
      <c r="C33" s="42">
        <f>[3]AUTO!K34</f>
        <v>0</v>
      </c>
      <c r="D33" s="42">
        <f>[3]AUTO!N34</f>
        <v>0</v>
      </c>
      <c r="E33" s="42">
        <f>[3]AUTO!S34</f>
        <v>0</v>
      </c>
      <c r="F33" s="42"/>
      <c r="G33" s="42">
        <f>[3]AUTO!AD34</f>
        <v>0</v>
      </c>
      <c r="H33" s="42">
        <f>[3]AUTO!AE34</f>
        <v>0</v>
      </c>
      <c r="I33" s="42">
        <f>[3]AUTO!AF34</f>
        <v>0</v>
      </c>
      <c r="J33" s="42">
        <f>[3]AUTO!AG34</f>
        <v>0</v>
      </c>
      <c r="K33" s="42">
        <f>[3]AUTO!AJ34</f>
        <v>0</v>
      </c>
      <c r="L33" s="42">
        <f>[3]AUTO!AM34</f>
        <v>0</v>
      </c>
      <c r="M33" s="42">
        <f>[3]AUTO!AQ34</f>
        <v>0</v>
      </c>
      <c r="N33" s="42">
        <f>[3]AUTO!AR34</f>
        <v>0</v>
      </c>
      <c r="O33" s="42">
        <f t="shared" si="6"/>
        <v>211045</v>
      </c>
    </row>
    <row r="34" spans="1:15">
      <c r="A34" s="85" t="s">
        <v>279</v>
      </c>
      <c r="B34" s="42">
        <f>[3]AUTO!F35</f>
        <v>122939</v>
      </c>
      <c r="C34" s="42">
        <f>[3]AUTO!K35</f>
        <v>0</v>
      </c>
      <c r="D34" s="42">
        <f>[3]AUTO!N35</f>
        <v>0</v>
      </c>
      <c r="E34" s="42">
        <f>[3]AUTO!S35</f>
        <v>0</v>
      </c>
      <c r="F34" s="42"/>
      <c r="G34" s="42">
        <f>[3]AUTO!AD35</f>
        <v>0</v>
      </c>
      <c r="H34" s="42">
        <f>[3]AUTO!AE35</f>
        <v>0</v>
      </c>
      <c r="I34" s="42">
        <f>[3]AUTO!AF35</f>
        <v>0</v>
      </c>
      <c r="J34" s="42">
        <f>[3]AUTO!AG35</f>
        <v>0</v>
      </c>
      <c r="K34" s="42">
        <f>[3]AUTO!AJ35</f>
        <v>0</v>
      </c>
      <c r="L34" s="42">
        <f>[3]AUTO!AM35</f>
        <v>0</v>
      </c>
      <c r="M34" s="42">
        <f>[3]AUTO!AQ35</f>
        <v>0</v>
      </c>
      <c r="N34" s="42">
        <f>[3]AUTO!AR35</f>
        <v>0</v>
      </c>
      <c r="O34" s="42">
        <f t="shared" si="6"/>
        <v>122939</v>
      </c>
    </row>
    <row r="35" spans="1:15">
      <c r="A35" s="85" t="s">
        <v>280</v>
      </c>
      <c r="B35" s="42">
        <f>[3]AUTO!F36</f>
        <v>35132</v>
      </c>
      <c r="C35" s="42">
        <f>[3]AUTO!K36</f>
        <v>0</v>
      </c>
      <c r="D35" s="42">
        <f>[3]AUTO!N36</f>
        <v>0</v>
      </c>
      <c r="E35" s="42">
        <f>[3]AUTO!S36</f>
        <v>0</v>
      </c>
      <c r="F35" s="42"/>
      <c r="G35" s="42">
        <f>[3]AUTO!AD36</f>
        <v>0</v>
      </c>
      <c r="H35" s="42">
        <f>[3]AUTO!AE36</f>
        <v>0</v>
      </c>
      <c r="I35" s="42">
        <f>[3]AUTO!AF36</f>
        <v>0</v>
      </c>
      <c r="J35" s="42">
        <f>[3]AUTO!AG36</f>
        <v>0</v>
      </c>
      <c r="K35" s="42">
        <f>[3]AUTO!AJ36</f>
        <v>0</v>
      </c>
      <c r="L35" s="42">
        <f>[3]AUTO!AM36</f>
        <v>0</v>
      </c>
      <c r="M35" s="42">
        <f>[3]AUTO!AQ36</f>
        <v>0</v>
      </c>
      <c r="N35" s="42">
        <f>[3]AUTO!AR36</f>
        <v>0</v>
      </c>
      <c r="O35" s="42">
        <f t="shared" si="6"/>
        <v>35132</v>
      </c>
    </row>
    <row r="36" spans="1:15">
      <c r="A36" s="85" t="s">
        <v>281</v>
      </c>
      <c r="B36" s="42">
        <f>[3]AUTO!F37</f>
        <v>140590</v>
      </c>
      <c r="C36" s="42">
        <f>[3]AUTO!K37</f>
        <v>0</v>
      </c>
      <c r="D36" s="42">
        <f>[3]AUTO!N37</f>
        <v>0</v>
      </c>
      <c r="E36" s="42">
        <f>[3]AUTO!S37</f>
        <v>21321</v>
      </c>
      <c r="F36" s="42"/>
      <c r="G36" s="42">
        <f>[3]AUTO!AD37</f>
        <v>0</v>
      </c>
      <c r="H36" s="42">
        <f>[3]AUTO!AE37</f>
        <v>0</v>
      </c>
      <c r="I36" s="42">
        <f>[3]AUTO!AF37</f>
        <v>0</v>
      </c>
      <c r="J36" s="42">
        <f>[3]AUTO!AG37</f>
        <v>0</v>
      </c>
      <c r="K36" s="42">
        <f>[3]AUTO!AJ37</f>
        <v>0</v>
      </c>
      <c r="L36" s="42">
        <f>[3]AUTO!AM37</f>
        <v>0</v>
      </c>
      <c r="M36" s="42">
        <f>[3]AUTO!AQ37</f>
        <v>0</v>
      </c>
      <c r="N36" s="42">
        <f>[3]AUTO!AR37</f>
        <v>0</v>
      </c>
      <c r="O36" s="42">
        <f t="shared" si="6"/>
        <v>161911</v>
      </c>
    </row>
    <row r="37" spans="1:15">
      <c r="A37" s="85" t="s">
        <v>282</v>
      </c>
      <c r="B37" s="42">
        <f>[3]AUTO!F38</f>
        <v>173726</v>
      </c>
      <c r="C37" s="42">
        <f>[3]AUTO!K38</f>
        <v>0</v>
      </c>
      <c r="D37" s="42">
        <f>[3]AUTO!N38</f>
        <v>42434</v>
      </c>
      <c r="E37" s="42">
        <f>[3]AUTO!S38</f>
        <v>711573</v>
      </c>
      <c r="F37" s="42">
        <f>[3]AUTO!W38</f>
        <v>0</v>
      </c>
      <c r="G37" s="42">
        <f>[3]AUTO!AD38</f>
        <v>0</v>
      </c>
      <c r="H37" s="42">
        <f>[3]AUTO!AE38</f>
        <v>0</v>
      </c>
      <c r="I37" s="42">
        <f>[3]AUTO!AF38</f>
        <v>0</v>
      </c>
      <c r="J37" s="42">
        <f>[3]AUTO!AG38</f>
        <v>0</v>
      </c>
      <c r="K37" s="42">
        <f>[3]AUTO!AJ38</f>
        <v>0</v>
      </c>
      <c r="L37" s="42">
        <f>[3]AUTO!AM38</f>
        <v>0</v>
      </c>
      <c r="M37" s="42">
        <f>[3]AUTO!AQ38</f>
        <v>0</v>
      </c>
      <c r="N37" s="42">
        <f>[3]AUTO!AR38</f>
        <v>0</v>
      </c>
      <c r="O37" s="42">
        <f t="shared" si="6"/>
        <v>927733</v>
      </c>
    </row>
    <row r="38" spans="1:15">
      <c r="A38" s="85" t="s">
        <v>283</v>
      </c>
      <c r="B38" s="42">
        <f>[3]AUTO!F39</f>
        <v>159378</v>
      </c>
      <c r="C38" s="42">
        <f>[3]AUTO!K39</f>
        <v>6205</v>
      </c>
      <c r="D38" s="42">
        <f>[3]AUTO!N39</f>
        <v>0</v>
      </c>
      <c r="E38" s="42">
        <f>[3]AUTO!S39</f>
        <v>5700</v>
      </c>
      <c r="F38" s="42"/>
      <c r="G38" s="42">
        <f>[3]AUTO!AD39</f>
        <v>0</v>
      </c>
      <c r="H38" s="42">
        <f>[3]AUTO!AE39</f>
        <v>0</v>
      </c>
      <c r="I38" s="42">
        <f>[3]AUTO!AF39</f>
        <v>0</v>
      </c>
      <c r="J38" s="42">
        <f>[3]AUTO!AG39</f>
        <v>0</v>
      </c>
      <c r="K38" s="42">
        <f>[3]AUTO!AJ39</f>
        <v>0</v>
      </c>
      <c r="L38" s="42">
        <f>[3]AUTO!AM39</f>
        <v>0</v>
      </c>
      <c r="M38" s="42">
        <f>[3]AUTO!AQ39</f>
        <v>0</v>
      </c>
      <c r="N38" s="42">
        <f>[3]AUTO!AR39</f>
        <v>0</v>
      </c>
      <c r="O38" s="42">
        <f t="shared" si="6"/>
        <v>171283</v>
      </c>
    </row>
    <row r="39" spans="1:15">
      <c r="A39" s="85" t="s">
        <v>284</v>
      </c>
      <c r="B39" s="42">
        <f>[3]AUTO!F40</f>
        <v>53556</v>
      </c>
      <c r="C39" s="42">
        <f>[3]AUTO!K40</f>
        <v>0</v>
      </c>
      <c r="D39" s="42">
        <f>[3]AUTO!N40</f>
        <v>0</v>
      </c>
      <c r="E39" s="42">
        <f>[3]AUTO!S40</f>
        <v>0</v>
      </c>
      <c r="F39" s="42"/>
      <c r="G39" s="42">
        <f>[3]AUTO!AD40</f>
        <v>0</v>
      </c>
      <c r="H39" s="42">
        <f>[3]AUTO!AE40</f>
        <v>0</v>
      </c>
      <c r="I39" s="42">
        <f>[3]AUTO!AF40</f>
        <v>0</v>
      </c>
      <c r="J39" s="42">
        <f>[3]AUTO!AG40</f>
        <v>0</v>
      </c>
      <c r="K39" s="42">
        <f>[3]AUTO!AJ40</f>
        <v>0</v>
      </c>
      <c r="L39" s="42">
        <f>[3]AUTO!AM40</f>
        <v>0</v>
      </c>
      <c r="M39" s="42">
        <f>[3]AUTO!AQ40</f>
        <v>0</v>
      </c>
      <c r="N39" s="42">
        <f>[3]AUTO!AR40</f>
        <v>0</v>
      </c>
      <c r="O39" s="42">
        <f t="shared" si="6"/>
        <v>53556</v>
      </c>
    </row>
    <row r="40" spans="1:15">
      <c r="A40" s="85" t="s">
        <v>285</v>
      </c>
      <c r="B40" s="42">
        <f>[3]AUTO!F41</f>
        <v>250777</v>
      </c>
      <c r="C40" s="42">
        <f>[3]AUTO!K41</f>
        <v>0</v>
      </c>
      <c r="D40" s="42">
        <f>[3]AUTO!N41</f>
        <v>0</v>
      </c>
      <c r="E40" s="42">
        <f>[3]AUTO!S41</f>
        <v>0</v>
      </c>
      <c r="F40" s="42"/>
      <c r="G40" s="42">
        <f>[3]AUTO!AD41</f>
        <v>0</v>
      </c>
      <c r="H40" s="42">
        <f>[3]AUTO!AE41</f>
        <v>0</v>
      </c>
      <c r="I40" s="42">
        <f>[3]AUTO!AF41</f>
        <v>0</v>
      </c>
      <c r="J40" s="42">
        <f>[3]AUTO!AG41</f>
        <v>0</v>
      </c>
      <c r="K40" s="42">
        <f>[3]AUTO!AJ41</f>
        <v>0</v>
      </c>
      <c r="L40" s="42">
        <f>[3]AUTO!AM41</f>
        <v>0</v>
      </c>
      <c r="M40" s="42">
        <f>[3]AUTO!AQ41</f>
        <v>0</v>
      </c>
      <c r="N40" s="42">
        <f>[3]AUTO!AR41</f>
        <v>0</v>
      </c>
      <c r="O40" s="42">
        <f t="shared" si="6"/>
        <v>250777</v>
      </c>
    </row>
    <row r="41" spans="1:15" hidden="1">
      <c r="A41" s="85" t="s">
        <v>286</v>
      </c>
      <c r="B41" s="42">
        <f>[3]AUTO!F42</f>
        <v>254</v>
      </c>
      <c r="C41" s="42">
        <f>[3]AUTO!K42</f>
        <v>0</v>
      </c>
      <c r="D41" s="42">
        <f>[3]AUTO!N42</f>
        <v>0</v>
      </c>
      <c r="E41" s="42">
        <f>[3]AUTO!S42</f>
        <v>0</v>
      </c>
      <c r="F41" s="42"/>
      <c r="G41" s="42">
        <f>[3]AUTO!AD42</f>
        <v>0</v>
      </c>
      <c r="H41" s="42">
        <f>[3]AUTO!AE42</f>
        <v>0</v>
      </c>
      <c r="I41" s="42">
        <f>[3]AUTO!AF42</f>
        <v>0</v>
      </c>
      <c r="J41" s="42">
        <f>[3]AUTO!AG42</f>
        <v>0</v>
      </c>
      <c r="K41" s="42">
        <f>[3]AUTO!AJ42</f>
        <v>0</v>
      </c>
      <c r="L41" s="42">
        <f>[3]AUTO!AM42</f>
        <v>0</v>
      </c>
      <c r="M41" s="42">
        <f>[3]AUTO!AQ42</f>
        <v>0</v>
      </c>
      <c r="N41" s="42">
        <f>[3]AUTO!AR42</f>
        <v>0</v>
      </c>
      <c r="O41" s="42">
        <f t="shared" si="6"/>
        <v>254</v>
      </c>
    </row>
    <row r="42" spans="1:15">
      <c r="A42" s="85" t="s">
        <v>287</v>
      </c>
      <c r="B42" s="42">
        <f>[3]AUTO!F43</f>
        <v>990962</v>
      </c>
      <c r="C42" s="42">
        <f>[3]AUTO!K43</f>
        <v>0</v>
      </c>
      <c r="D42" s="42">
        <f>[3]AUTO!N43</f>
        <v>0</v>
      </c>
      <c r="E42" s="42">
        <f>[3]AUTO!S43</f>
        <v>0</v>
      </c>
      <c r="F42" s="42"/>
      <c r="G42" s="42">
        <f>[3]AUTO!AD43</f>
        <v>0</v>
      </c>
      <c r="H42" s="42">
        <f>[3]AUTO!AE43</f>
        <v>0</v>
      </c>
      <c r="I42" s="42">
        <f>[3]AUTO!AF43</f>
        <v>0</v>
      </c>
      <c r="J42" s="42">
        <f>[3]AUTO!AG43</f>
        <v>0</v>
      </c>
      <c r="K42" s="42">
        <f>[3]AUTO!AJ43</f>
        <v>0</v>
      </c>
      <c r="L42" s="42">
        <f>[3]AUTO!AM43</f>
        <v>0</v>
      </c>
      <c r="M42" s="42">
        <f>[3]AUTO!AQ43</f>
        <v>0</v>
      </c>
      <c r="N42" s="42">
        <f>[3]AUTO!AR43</f>
        <v>0</v>
      </c>
      <c r="O42" s="42">
        <f t="shared" si="6"/>
        <v>990962</v>
      </c>
    </row>
    <row r="43" spans="1:15">
      <c r="A43" s="85" t="s">
        <v>288</v>
      </c>
      <c r="B43" s="42">
        <f>[3]AUTO!F44</f>
        <v>97004</v>
      </c>
      <c r="C43" s="42">
        <f>[3]AUTO!K44</f>
        <v>0</v>
      </c>
      <c r="D43" s="42">
        <f>[3]AUTO!N44</f>
        <v>0</v>
      </c>
      <c r="E43" s="42">
        <f>[3]AUTO!S44</f>
        <v>0</v>
      </c>
      <c r="F43" s="42"/>
      <c r="G43" s="42">
        <f>[3]AUTO!AD44</f>
        <v>0</v>
      </c>
      <c r="H43" s="42">
        <f>[3]AUTO!AE44</f>
        <v>0</v>
      </c>
      <c r="I43" s="42">
        <f>[3]AUTO!AF44</f>
        <v>0</v>
      </c>
      <c r="J43" s="42">
        <f>[3]AUTO!AG44</f>
        <v>0</v>
      </c>
      <c r="K43" s="42">
        <f>[3]AUTO!AJ44</f>
        <v>0</v>
      </c>
      <c r="L43" s="42">
        <f>[3]AUTO!AM44</f>
        <v>0</v>
      </c>
      <c r="M43" s="42">
        <f>[3]AUTO!AQ44</f>
        <v>0</v>
      </c>
      <c r="N43" s="42">
        <f>[3]AUTO!AR44</f>
        <v>0</v>
      </c>
      <c r="O43" s="42">
        <f t="shared" si="6"/>
        <v>97004</v>
      </c>
    </row>
    <row r="44" spans="1:15">
      <c r="A44" s="85" t="s">
        <v>289</v>
      </c>
      <c r="B44" s="42">
        <f>[3]AUTO!F45</f>
        <v>924232</v>
      </c>
      <c r="C44" s="42">
        <f>[3]AUTO!K45</f>
        <v>0</v>
      </c>
      <c r="D44" s="42">
        <f>[3]AUTO!N45</f>
        <v>0</v>
      </c>
      <c r="E44" s="42">
        <f>[3]AUTO!S45</f>
        <v>0</v>
      </c>
      <c r="F44" s="42"/>
      <c r="G44" s="42">
        <f>[3]AUTO!AD45</f>
        <v>0</v>
      </c>
      <c r="H44" s="42">
        <f>[3]AUTO!AE45</f>
        <v>0</v>
      </c>
      <c r="I44" s="42">
        <f>[3]AUTO!AF45</f>
        <v>0</v>
      </c>
      <c r="J44" s="42">
        <f>[3]AUTO!AG45</f>
        <v>0</v>
      </c>
      <c r="K44" s="42">
        <f>[3]AUTO!AJ45</f>
        <v>0</v>
      </c>
      <c r="L44" s="42">
        <f>[3]AUTO!AM45</f>
        <v>0</v>
      </c>
      <c r="M44" s="42">
        <f>[3]AUTO!AQ45</f>
        <v>0</v>
      </c>
      <c r="N44" s="42">
        <f>[3]AUTO!AR45</f>
        <v>0</v>
      </c>
      <c r="O44" s="42">
        <f t="shared" si="6"/>
        <v>924232</v>
      </c>
    </row>
    <row r="45" spans="1:15">
      <c r="A45" s="85" t="s">
        <v>290</v>
      </c>
      <c r="B45" s="42">
        <f>[3]AUTO!F46</f>
        <v>219013</v>
      </c>
      <c r="C45" s="42">
        <f>[3]AUTO!K46</f>
        <v>0</v>
      </c>
      <c r="D45" s="42">
        <f>[3]AUTO!N46</f>
        <v>0</v>
      </c>
      <c r="E45" s="42">
        <f>[3]AUTO!S46</f>
        <v>0</v>
      </c>
      <c r="F45" s="42"/>
      <c r="G45" s="42">
        <f>[3]AUTO!AD46</f>
        <v>0</v>
      </c>
      <c r="H45" s="42">
        <f>[3]AUTO!AE46</f>
        <v>0</v>
      </c>
      <c r="I45" s="42">
        <f>[3]AUTO!AF46</f>
        <v>0</v>
      </c>
      <c r="J45" s="42">
        <f>[3]AUTO!AG46</f>
        <v>0</v>
      </c>
      <c r="K45" s="42">
        <f>[3]AUTO!AJ46</f>
        <v>0</v>
      </c>
      <c r="L45" s="42">
        <f>[3]AUTO!AM46</f>
        <v>0</v>
      </c>
      <c r="M45" s="42">
        <f>[3]AUTO!AQ46</f>
        <v>0</v>
      </c>
      <c r="N45" s="42">
        <f>[3]AUTO!AR46</f>
        <v>0</v>
      </c>
      <c r="O45" s="42">
        <f t="shared" si="6"/>
        <v>219013</v>
      </c>
    </row>
    <row r="46" spans="1:15">
      <c r="A46" s="85" t="s">
        <v>291</v>
      </c>
      <c r="B46" s="42">
        <f>[3]AUTO!F47</f>
        <v>91084</v>
      </c>
      <c r="C46" s="42">
        <f>[3]AUTO!K47</f>
        <v>0</v>
      </c>
      <c r="D46" s="42">
        <f>[3]AUTO!N47</f>
        <v>0</v>
      </c>
      <c r="E46" s="42">
        <f>[3]AUTO!S47</f>
        <v>0</v>
      </c>
      <c r="F46" s="42"/>
      <c r="G46" s="42">
        <f>[3]AUTO!AD47</f>
        <v>0</v>
      </c>
      <c r="H46" s="42">
        <f>[3]AUTO!AE47</f>
        <v>0</v>
      </c>
      <c r="I46" s="42">
        <f>[3]AUTO!AF47</f>
        <v>0</v>
      </c>
      <c r="J46" s="42">
        <f>[3]AUTO!AG47</f>
        <v>0</v>
      </c>
      <c r="K46" s="42">
        <f>[3]AUTO!AJ47</f>
        <v>0</v>
      </c>
      <c r="L46" s="42">
        <f>[3]AUTO!AM47</f>
        <v>0</v>
      </c>
      <c r="M46" s="42">
        <f>[3]AUTO!AQ47</f>
        <v>0</v>
      </c>
      <c r="N46" s="42">
        <f>[3]AUTO!AR47</f>
        <v>0</v>
      </c>
      <c r="O46" s="42">
        <f t="shared" si="6"/>
        <v>91084</v>
      </c>
    </row>
    <row r="47" spans="1:15">
      <c r="A47" s="85" t="s">
        <v>292</v>
      </c>
      <c r="B47" s="42">
        <f>[3]AUTO!F48</f>
        <v>26104</v>
      </c>
      <c r="C47" s="42">
        <f>[3]AUTO!K48</f>
        <v>0</v>
      </c>
      <c r="D47" s="42">
        <f>[3]AUTO!N48</f>
        <v>0</v>
      </c>
      <c r="E47" s="42">
        <f>[3]AUTO!S48</f>
        <v>0</v>
      </c>
      <c r="F47" s="42"/>
      <c r="G47" s="42">
        <f>[3]AUTO!AD48</f>
        <v>0</v>
      </c>
      <c r="H47" s="42">
        <f>[3]AUTO!AE48</f>
        <v>0</v>
      </c>
      <c r="I47" s="42">
        <f>[3]AUTO!AF48</f>
        <v>0</v>
      </c>
      <c r="J47" s="42">
        <f>[3]AUTO!AG48</f>
        <v>0</v>
      </c>
      <c r="K47" s="42">
        <f>[3]AUTO!AJ48</f>
        <v>0</v>
      </c>
      <c r="L47" s="42">
        <f>[3]AUTO!AM48</f>
        <v>0</v>
      </c>
      <c r="M47" s="42">
        <f>[3]AUTO!AQ48</f>
        <v>0</v>
      </c>
      <c r="N47" s="42">
        <f>[3]AUTO!AR48</f>
        <v>0</v>
      </c>
      <c r="O47" s="42">
        <f t="shared" si="6"/>
        <v>26104</v>
      </c>
    </row>
    <row r="48" spans="1:15" hidden="1">
      <c r="A48" s="85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</row>
    <row r="49" spans="1:15">
      <c r="A49" s="85" t="s">
        <v>317</v>
      </c>
      <c r="B49" s="51">
        <f>SUM(B50:B53)+SUM(B56:B69)+SUM(B74:B90)</f>
        <v>603483</v>
      </c>
      <c r="C49" s="51">
        <f t="shared" ref="C49:O49" si="7">SUM(C50:C53)+SUM(C56:C69)+SUM(C74:C90)</f>
        <v>0</v>
      </c>
      <c r="D49" s="51">
        <f t="shared" si="7"/>
        <v>746</v>
      </c>
      <c r="E49" s="51">
        <f t="shared" si="7"/>
        <v>1983731</v>
      </c>
      <c r="F49" s="51">
        <f t="shared" si="7"/>
        <v>0</v>
      </c>
      <c r="G49" s="51">
        <f t="shared" si="7"/>
        <v>0</v>
      </c>
      <c r="H49" s="51">
        <f t="shared" si="7"/>
        <v>0</v>
      </c>
      <c r="I49" s="51">
        <f t="shared" si="7"/>
        <v>0</v>
      </c>
      <c r="J49" s="51">
        <f t="shared" si="7"/>
        <v>0</v>
      </c>
      <c r="K49" s="51">
        <f t="shared" si="7"/>
        <v>0</v>
      </c>
      <c r="L49" s="51">
        <f t="shared" si="7"/>
        <v>0</v>
      </c>
      <c r="M49" s="51">
        <f t="shared" si="7"/>
        <v>0</v>
      </c>
      <c r="N49" s="51">
        <f t="shared" si="7"/>
        <v>0</v>
      </c>
      <c r="O49" s="51">
        <f t="shared" si="7"/>
        <v>2587960</v>
      </c>
    </row>
    <row r="50" spans="1:15" hidden="1">
      <c r="A50" s="85" t="s">
        <v>91</v>
      </c>
      <c r="B50" s="42">
        <f>[3]AUTO!F51</f>
        <v>0</v>
      </c>
      <c r="C50" s="42">
        <f>[3]AUTO!K51</f>
        <v>0</v>
      </c>
      <c r="D50" s="42">
        <f>[3]AUTO!N51</f>
        <v>0</v>
      </c>
      <c r="E50" s="42">
        <f>[3]AUTO!S51</f>
        <v>0</v>
      </c>
      <c r="F50" s="42"/>
      <c r="G50" s="42">
        <f>[3]AUTO!AD51</f>
        <v>0</v>
      </c>
      <c r="H50" s="42">
        <f>[3]AUTO!AE51</f>
        <v>0</v>
      </c>
      <c r="I50" s="42">
        <f>[3]AUTO!AF51</f>
        <v>0</v>
      </c>
      <c r="J50" s="42">
        <f>[3]AUTO!AG51</f>
        <v>0</v>
      </c>
      <c r="K50" s="42">
        <f>[3]AUTO!AJ51</f>
        <v>0</v>
      </c>
      <c r="L50" s="42">
        <f>[3]AUTO!AM51</f>
        <v>0</v>
      </c>
      <c r="M50" s="42">
        <f>[3]AUTO!AQ51</f>
        <v>0</v>
      </c>
      <c r="N50" s="42">
        <f>[3]AUTO!AR51</f>
        <v>0</v>
      </c>
      <c r="O50" s="42">
        <f>SUM(B50:N50)</f>
        <v>0</v>
      </c>
    </row>
    <row r="51" spans="1:15">
      <c r="A51" s="85" t="s">
        <v>92</v>
      </c>
      <c r="B51" s="42">
        <f>[3]AUTO!F52</f>
        <v>2773</v>
      </c>
      <c r="C51" s="42">
        <f>[3]AUTO!K52</f>
        <v>0</v>
      </c>
      <c r="D51" s="42">
        <f>[3]AUTO!N52</f>
        <v>0</v>
      </c>
      <c r="E51" s="42">
        <f>[3]AUTO!S52</f>
        <v>0</v>
      </c>
      <c r="F51" s="42"/>
      <c r="G51" s="42">
        <f>[3]AUTO!AD52</f>
        <v>0</v>
      </c>
      <c r="H51" s="42">
        <f>[3]AUTO!AE52</f>
        <v>0</v>
      </c>
      <c r="I51" s="42">
        <f>[3]AUTO!AF52</f>
        <v>0</v>
      </c>
      <c r="J51" s="42">
        <f>[3]AUTO!AG52</f>
        <v>0</v>
      </c>
      <c r="K51" s="42">
        <f>[3]AUTO!AJ52</f>
        <v>0</v>
      </c>
      <c r="L51" s="42">
        <f>[3]AUTO!AM52</f>
        <v>0</v>
      </c>
      <c r="M51" s="42">
        <f>[3]AUTO!AQ52</f>
        <v>0</v>
      </c>
      <c r="N51" s="42">
        <f>[3]AUTO!AR52</f>
        <v>0</v>
      </c>
      <c r="O51" s="42">
        <f>SUM(B51:N51)</f>
        <v>2773</v>
      </c>
    </row>
    <row r="52" spans="1:15">
      <c r="A52" s="85" t="s">
        <v>93</v>
      </c>
      <c r="B52" s="42">
        <f>[3]AUTO!F53</f>
        <v>2784</v>
      </c>
      <c r="C52" s="42">
        <f>[3]AUTO!K53</f>
        <v>0</v>
      </c>
      <c r="D52" s="42">
        <f>[3]AUTO!N53</f>
        <v>0</v>
      </c>
      <c r="E52" s="42">
        <f>[3]AUTO!S53</f>
        <v>0</v>
      </c>
      <c r="F52" s="42"/>
      <c r="G52" s="42">
        <f>[3]AUTO!AD53</f>
        <v>0</v>
      </c>
      <c r="H52" s="42">
        <f>[3]AUTO!AE53</f>
        <v>0</v>
      </c>
      <c r="I52" s="42">
        <f>[3]AUTO!AF53</f>
        <v>0</v>
      </c>
      <c r="J52" s="42">
        <f>[3]AUTO!AG53</f>
        <v>0</v>
      </c>
      <c r="K52" s="42">
        <f>[3]AUTO!AJ53</f>
        <v>0</v>
      </c>
      <c r="L52" s="42">
        <f>[3]AUTO!AM53</f>
        <v>0</v>
      </c>
      <c r="M52" s="42">
        <f>[3]AUTO!AQ53</f>
        <v>0</v>
      </c>
      <c r="N52" s="42">
        <f>[3]AUTO!AR53</f>
        <v>0</v>
      </c>
      <c r="O52" s="42">
        <f>SUM(B52:N52)</f>
        <v>2784</v>
      </c>
    </row>
    <row r="53" spans="1:15" ht="14.25" customHeight="1">
      <c r="A53" s="85" t="s">
        <v>94</v>
      </c>
      <c r="B53" s="42">
        <f t="shared" ref="B53:M53" si="8">+B54+B55</f>
        <v>34066</v>
      </c>
      <c r="C53" s="42">
        <f t="shared" si="8"/>
        <v>0</v>
      </c>
      <c r="D53" s="42">
        <f t="shared" si="8"/>
        <v>0</v>
      </c>
      <c r="E53" s="42">
        <f t="shared" si="8"/>
        <v>1073691</v>
      </c>
      <c r="F53" s="42"/>
      <c r="G53" s="42">
        <f t="shared" si="8"/>
        <v>0</v>
      </c>
      <c r="H53" s="42">
        <f t="shared" si="8"/>
        <v>0</v>
      </c>
      <c r="I53" s="42">
        <f t="shared" si="8"/>
        <v>0</v>
      </c>
      <c r="J53" s="42">
        <f t="shared" si="8"/>
        <v>0</v>
      </c>
      <c r="K53" s="42">
        <f t="shared" si="8"/>
        <v>0</v>
      </c>
      <c r="L53" s="42">
        <f t="shared" si="8"/>
        <v>0</v>
      </c>
      <c r="M53" s="42">
        <f t="shared" si="8"/>
        <v>0</v>
      </c>
      <c r="N53" s="42">
        <f>+N54+N55</f>
        <v>0</v>
      </c>
      <c r="O53" s="42">
        <f>+O54+O55</f>
        <v>1107757</v>
      </c>
    </row>
    <row r="54" spans="1:15" ht="15" hidden="1" customHeight="1">
      <c r="A54" s="85" t="s">
        <v>95</v>
      </c>
      <c r="B54" s="42">
        <f>[3]AUTO!F55</f>
        <v>12531</v>
      </c>
      <c r="C54" s="42">
        <f>[3]AUTO!K55</f>
        <v>0</v>
      </c>
      <c r="D54" s="42">
        <f>[3]AUTO!N55</f>
        <v>0</v>
      </c>
      <c r="E54" s="42">
        <f>[3]AUTO!S55</f>
        <v>1073691</v>
      </c>
      <c r="F54" s="42"/>
      <c r="G54" s="42">
        <f>[3]AUTO!AD55</f>
        <v>0</v>
      </c>
      <c r="H54" s="42">
        <f>[3]AUTO!AE55</f>
        <v>0</v>
      </c>
      <c r="I54" s="42">
        <f>[3]AUTO!AF55</f>
        <v>0</v>
      </c>
      <c r="J54" s="42">
        <f>[3]AUTO!AG55</f>
        <v>0</v>
      </c>
      <c r="K54" s="42">
        <f>[3]AUTO!AJ55</f>
        <v>0</v>
      </c>
      <c r="L54" s="42">
        <f>[3]AUTO!AM55</f>
        <v>0</v>
      </c>
      <c r="M54" s="42">
        <f>[3]AUTO!AQ55</f>
        <v>0</v>
      </c>
      <c r="N54" s="42">
        <f>[3]AUTO!AR55</f>
        <v>0</v>
      </c>
      <c r="O54" s="42">
        <f t="shared" ref="O54:O68" si="9">SUM(B54:N54)</f>
        <v>1086222</v>
      </c>
    </row>
    <row r="55" spans="1:15" ht="13.5" hidden="1" customHeight="1">
      <c r="A55" s="85" t="s">
        <v>96</v>
      </c>
      <c r="B55" s="42">
        <f>[3]AUTO!F56</f>
        <v>21535</v>
      </c>
      <c r="C55" s="42">
        <f>[3]AUTO!K56</f>
        <v>0</v>
      </c>
      <c r="D55" s="42">
        <f>[3]AUTO!N56</f>
        <v>0</v>
      </c>
      <c r="E55" s="42">
        <f>[3]AUTO!S56</f>
        <v>0</v>
      </c>
      <c r="F55" s="42"/>
      <c r="G55" s="42">
        <f>[3]AUTO!AD56</f>
        <v>0</v>
      </c>
      <c r="H55" s="42">
        <f>[3]AUTO!AE56</f>
        <v>0</v>
      </c>
      <c r="I55" s="42">
        <f>[3]AUTO!AF56</f>
        <v>0</v>
      </c>
      <c r="J55" s="42">
        <f>[3]AUTO!AG56</f>
        <v>0</v>
      </c>
      <c r="K55" s="42">
        <f>[3]AUTO!AJ56</f>
        <v>0</v>
      </c>
      <c r="L55" s="42">
        <f>[3]AUTO!AM56</f>
        <v>0</v>
      </c>
      <c r="M55" s="42">
        <f>[3]AUTO!AQ56</f>
        <v>0</v>
      </c>
      <c r="N55" s="42">
        <f>[3]AUTO!AR56</f>
        <v>0</v>
      </c>
      <c r="O55" s="42">
        <f t="shared" si="9"/>
        <v>21535</v>
      </c>
    </row>
    <row r="56" spans="1:15">
      <c r="A56" s="85" t="s">
        <v>97</v>
      </c>
      <c r="B56" s="42">
        <f>[3]AUTO!F57</f>
        <v>3653</v>
      </c>
      <c r="C56" s="42">
        <f>[3]AUTO!K57</f>
        <v>0</v>
      </c>
      <c r="D56" s="42">
        <f>[3]AUTO!N57</f>
        <v>0</v>
      </c>
      <c r="E56" s="42">
        <f>[3]AUTO!S57</f>
        <v>0</v>
      </c>
      <c r="F56" s="42"/>
      <c r="G56" s="42">
        <f>[3]AUTO!AD57</f>
        <v>0</v>
      </c>
      <c r="H56" s="42">
        <f>[3]AUTO!AE57</f>
        <v>0</v>
      </c>
      <c r="I56" s="42">
        <f>[3]AUTO!AF57</f>
        <v>0</v>
      </c>
      <c r="J56" s="42">
        <f>[3]AUTO!AG57</f>
        <v>0</v>
      </c>
      <c r="K56" s="42">
        <f>[3]AUTO!AJ57</f>
        <v>0</v>
      </c>
      <c r="L56" s="42">
        <f>[3]AUTO!AM57</f>
        <v>0</v>
      </c>
      <c r="M56" s="42">
        <f>[3]AUTO!AQ57</f>
        <v>0</v>
      </c>
      <c r="N56" s="42">
        <f>[3]AUTO!AR57</f>
        <v>0</v>
      </c>
      <c r="O56" s="42">
        <f t="shared" si="9"/>
        <v>3653</v>
      </c>
    </row>
    <row r="57" spans="1:15">
      <c r="A57" s="85" t="s">
        <v>98</v>
      </c>
      <c r="B57" s="42">
        <f>[3]AUTO!F58</f>
        <v>29086</v>
      </c>
      <c r="C57" s="42">
        <f>[3]AUTO!K58</f>
        <v>0</v>
      </c>
      <c r="D57" s="42">
        <f>[3]AUTO!N58</f>
        <v>0</v>
      </c>
      <c r="E57" s="42">
        <f>[3]AUTO!S58</f>
        <v>0</v>
      </c>
      <c r="F57" s="42"/>
      <c r="G57" s="42">
        <f>[3]AUTO!AD58</f>
        <v>0</v>
      </c>
      <c r="H57" s="42">
        <f>[3]AUTO!AE58</f>
        <v>0</v>
      </c>
      <c r="I57" s="42">
        <f>[3]AUTO!AF58</f>
        <v>0</v>
      </c>
      <c r="J57" s="42">
        <f>[3]AUTO!AG58</f>
        <v>0</v>
      </c>
      <c r="K57" s="42">
        <f>[3]AUTO!AJ58</f>
        <v>0</v>
      </c>
      <c r="L57" s="42">
        <f>[3]AUTO!AM58</f>
        <v>0</v>
      </c>
      <c r="M57" s="42">
        <f>[3]AUTO!AQ58</f>
        <v>0</v>
      </c>
      <c r="N57" s="42">
        <f>[3]AUTO!AR58</f>
        <v>0</v>
      </c>
      <c r="O57" s="42">
        <f t="shared" si="9"/>
        <v>29086</v>
      </c>
    </row>
    <row r="58" spans="1:15">
      <c r="A58" s="85" t="s">
        <v>99</v>
      </c>
      <c r="B58" s="42">
        <f>[3]AUTO!F59</f>
        <v>4337</v>
      </c>
      <c r="C58" s="42">
        <f>[3]AUTO!K59</f>
        <v>0</v>
      </c>
      <c r="D58" s="42">
        <f>[3]AUTO!N59</f>
        <v>0</v>
      </c>
      <c r="E58" s="42">
        <f>[3]AUTO!S59</f>
        <v>0</v>
      </c>
      <c r="F58" s="42"/>
      <c r="G58" s="42">
        <f>[3]AUTO!AD59</f>
        <v>0</v>
      </c>
      <c r="H58" s="42">
        <f>[3]AUTO!AE59</f>
        <v>0</v>
      </c>
      <c r="I58" s="42">
        <f>[3]AUTO!AF59</f>
        <v>0</v>
      </c>
      <c r="J58" s="42">
        <f>[3]AUTO!AG59</f>
        <v>0</v>
      </c>
      <c r="K58" s="42">
        <f>[3]AUTO!AJ59</f>
        <v>0</v>
      </c>
      <c r="L58" s="42">
        <f>[3]AUTO!AM59</f>
        <v>0</v>
      </c>
      <c r="M58" s="42">
        <f>[3]AUTO!AQ59</f>
        <v>0</v>
      </c>
      <c r="N58" s="42">
        <f>[3]AUTO!AR59</f>
        <v>0</v>
      </c>
      <c r="O58" s="42">
        <f t="shared" si="9"/>
        <v>4337</v>
      </c>
    </row>
    <row r="59" spans="1:15">
      <c r="A59" s="85" t="s">
        <v>100</v>
      </c>
      <c r="B59" s="42">
        <f>[3]AUTO!F60</f>
        <v>14047</v>
      </c>
      <c r="C59" s="42">
        <f>[3]AUTO!K60</f>
        <v>0</v>
      </c>
      <c r="D59" s="42">
        <f>[3]AUTO!N60</f>
        <v>0</v>
      </c>
      <c r="E59" s="42">
        <f>[3]AUTO!S60</f>
        <v>0</v>
      </c>
      <c r="F59" s="42"/>
      <c r="G59" s="42">
        <f>[3]AUTO!AD60</f>
        <v>0</v>
      </c>
      <c r="H59" s="42">
        <f>[3]AUTO!AE60</f>
        <v>0</v>
      </c>
      <c r="I59" s="42">
        <f>[3]AUTO!AF60</f>
        <v>0</v>
      </c>
      <c r="J59" s="42">
        <f>[3]AUTO!AG60</f>
        <v>0</v>
      </c>
      <c r="K59" s="42">
        <f>[3]AUTO!AJ60</f>
        <v>0</v>
      </c>
      <c r="L59" s="42">
        <f>[3]AUTO!AM60</f>
        <v>0</v>
      </c>
      <c r="M59" s="42">
        <f>[3]AUTO!AQ60</f>
        <v>0</v>
      </c>
      <c r="N59" s="42">
        <f>[3]AUTO!AR60</f>
        <v>0</v>
      </c>
      <c r="O59" s="42">
        <f t="shared" si="9"/>
        <v>14047</v>
      </c>
    </row>
    <row r="60" spans="1:15">
      <c r="A60" s="85" t="s">
        <v>101</v>
      </c>
      <c r="B60" s="42">
        <f>[3]AUTO!F61</f>
        <v>1365</v>
      </c>
      <c r="C60" s="42">
        <f>[3]AUTO!K61</f>
        <v>0</v>
      </c>
      <c r="D60" s="42">
        <f>[3]AUTO!N61</f>
        <v>0</v>
      </c>
      <c r="E60" s="42">
        <f>[3]AUTO!S61</f>
        <v>14331</v>
      </c>
      <c r="F60" s="42"/>
      <c r="G60" s="42">
        <f>[3]AUTO!AD61</f>
        <v>0</v>
      </c>
      <c r="H60" s="42">
        <f>[3]AUTO!AE61</f>
        <v>0</v>
      </c>
      <c r="I60" s="42">
        <f>[3]AUTO!AF61</f>
        <v>0</v>
      </c>
      <c r="J60" s="42">
        <f>[3]AUTO!AG61</f>
        <v>0</v>
      </c>
      <c r="K60" s="42">
        <f>[3]AUTO!AJ61</f>
        <v>0</v>
      </c>
      <c r="L60" s="42">
        <f>[3]AUTO!AM61</f>
        <v>0</v>
      </c>
      <c r="M60" s="42">
        <f>[3]AUTO!AQ61</f>
        <v>0</v>
      </c>
      <c r="N60" s="42">
        <f>[3]AUTO!AR61</f>
        <v>0</v>
      </c>
      <c r="O60" s="42">
        <f t="shared" si="9"/>
        <v>15696</v>
      </c>
    </row>
    <row r="61" spans="1:15">
      <c r="A61" s="85" t="s">
        <v>102</v>
      </c>
      <c r="B61" s="42">
        <f>[3]AUTO!F62</f>
        <v>4450</v>
      </c>
      <c r="C61" s="42">
        <f>[3]AUTO!K62</f>
        <v>0</v>
      </c>
      <c r="D61" s="42">
        <f>[3]AUTO!N62</f>
        <v>0</v>
      </c>
      <c r="E61" s="42">
        <f>[3]AUTO!S62</f>
        <v>0</v>
      </c>
      <c r="F61" s="42"/>
      <c r="G61" s="42">
        <f>[3]AUTO!AD62</f>
        <v>0</v>
      </c>
      <c r="H61" s="42">
        <f>[3]AUTO!AE62</f>
        <v>0</v>
      </c>
      <c r="I61" s="42">
        <f>[3]AUTO!AF62</f>
        <v>0</v>
      </c>
      <c r="J61" s="42">
        <f>[3]AUTO!AG62</f>
        <v>0</v>
      </c>
      <c r="K61" s="42">
        <f>[3]AUTO!AJ62</f>
        <v>0</v>
      </c>
      <c r="L61" s="42">
        <f>[3]AUTO!AM62</f>
        <v>0</v>
      </c>
      <c r="M61" s="42">
        <f>[3]AUTO!AQ62</f>
        <v>0</v>
      </c>
      <c r="N61" s="42">
        <f>[3]AUTO!AR62</f>
        <v>0</v>
      </c>
      <c r="O61" s="42">
        <f t="shared" si="9"/>
        <v>4450</v>
      </c>
    </row>
    <row r="62" spans="1:15">
      <c r="A62" s="85" t="s">
        <v>103</v>
      </c>
      <c r="B62" s="42">
        <f>[3]AUTO!F63</f>
        <v>6376</v>
      </c>
      <c r="C62" s="42">
        <f>[3]AUTO!K63</f>
        <v>0</v>
      </c>
      <c r="D62" s="42">
        <f>[3]AUTO!N63</f>
        <v>0</v>
      </c>
      <c r="E62" s="42">
        <f>[3]AUTO!S63</f>
        <v>0</v>
      </c>
      <c r="F62" s="42"/>
      <c r="G62" s="42">
        <f>[3]AUTO!AD63</f>
        <v>0</v>
      </c>
      <c r="H62" s="42">
        <f>[3]AUTO!AE63</f>
        <v>0</v>
      </c>
      <c r="I62" s="42">
        <f>[3]AUTO!AF63</f>
        <v>0</v>
      </c>
      <c r="J62" s="42">
        <f>[3]AUTO!AG63</f>
        <v>0</v>
      </c>
      <c r="K62" s="42">
        <f>[3]AUTO!AJ63</f>
        <v>0</v>
      </c>
      <c r="L62" s="42">
        <f>[3]AUTO!AM63</f>
        <v>0</v>
      </c>
      <c r="M62" s="42">
        <f>[3]AUTO!AQ63</f>
        <v>0</v>
      </c>
      <c r="N62" s="42">
        <f>[3]AUTO!AR63</f>
        <v>0</v>
      </c>
      <c r="O62" s="42">
        <f t="shared" si="9"/>
        <v>6376</v>
      </c>
    </row>
    <row r="63" spans="1:15">
      <c r="A63" s="85" t="s">
        <v>104</v>
      </c>
      <c r="B63" s="42">
        <f>[3]AUTO!F64</f>
        <v>5848</v>
      </c>
      <c r="C63" s="42">
        <f>[3]AUTO!K64</f>
        <v>0</v>
      </c>
      <c r="D63" s="42">
        <f>[3]AUTO!N64</f>
        <v>0</v>
      </c>
      <c r="E63" s="42">
        <f>[3]AUTO!S64</f>
        <v>0</v>
      </c>
      <c r="F63" s="42"/>
      <c r="G63" s="42">
        <f>[3]AUTO!AD64</f>
        <v>0</v>
      </c>
      <c r="H63" s="42">
        <f>[3]AUTO!AE64</f>
        <v>0</v>
      </c>
      <c r="I63" s="42">
        <f>[3]AUTO!AF64</f>
        <v>0</v>
      </c>
      <c r="J63" s="42">
        <f>[3]AUTO!AG64</f>
        <v>0</v>
      </c>
      <c r="K63" s="42">
        <f>[3]AUTO!AJ64</f>
        <v>0</v>
      </c>
      <c r="L63" s="42">
        <f>[3]AUTO!AM64</f>
        <v>0</v>
      </c>
      <c r="M63" s="42">
        <f>[3]AUTO!AQ64</f>
        <v>0</v>
      </c>
      <c r="N63" s="42">
        <f>[3]AUTO!AR64</f>
        <v>0</v>
      </c>
      <c r="O63" s="42">
        <f t="shared" si="9"/>
        <v>5848</v>
      </c>
    </row>
    <row r="64" spans="1:15">
      <c r="A64" s="85" t="s">
        <v>105</v>
      </c>
      <c r="B64" s="42">
        <f>[3]AUTO!F65</f>
        <v>22195</v>
      </c>
      <c r="C64" s="42">
        <f>[3]AUTO!K65</f>
        <v>0</v>
      </c>
      <c r="D64" s="42">
        <f>[3]AUTO!N65</f>
        <v>0</v>
      </c>
      <c r="E64" s="42">
        <f>[3]AUTO!S65</f>
        <v>280128</v>
      </c>
      <c r="F64" s="42"/>
      <c r="G64" s="42">
        <f>[3]AUTO!AD65</f>
        <v>0</v>
      </c>
      <c r="H64" s="42">
        <f>[3]AUTO!AE65</f>
        <v>0</v>
      </c>
      <c r="I64" s="42">
        <f>[3]AUTO!AF65</f>
        <v>0</v>
      </c>
      <c r="J64" s="42">
        <f>[3]AUTO!AG65</f>
        <v>0</v>
      </c>
      <c r="K64" s="42">
        <f>[3]AUTO!AJ65</f>
        <v>0</v>
      </c>
      <c r="L64" s="42">
        <f>[3]AUTO!AM65</f>
        <v>0</v>
      </c>
      <c r="M64" s="42">
        <f>[3]AUTO!AQ65</f>
        <v>0</v>
      </c>
      <c r="N64" s="42">
        <f>[3]AUTO!AR65</f>
        <v>0</v>
      </c>
      <c r="O64" s="42">
        <f t="shared" si="9"/>
        <v>302323</v>
      </c>
    </row>
    <row r="65" spans="1:15">
      <c r="A65" s="85" t="s">
        <v>106</v>
      </c>
      <c r="B65" s="42">
        <f>[3]AUTO!F66</f>
        <v>3899</v>
      </c>
      <c r="C65" s="42">
        <f>[3]AUTO!K66</f>
        <v>0</v>
      </c>
      <c r="D65" s="42">
        <f>[3]AUTO!N66</f>
        <v>0</v>
      </c>
      <c r="E65" s="42">
        <f>[3]AUTO!S66</f>
        <v>0</v>
      </c>
      <c r="F65" s="42"/>
      <c r="G65" s="42">
        <f>[3]AUTO!AD66</f>
        <v>0</v>
      </c>
      <c r="H65" s="42">
        <f>[3]AUTO!AE66</f>
        <v>0</v>
      </c>
      <c r="I65" s="42">
        <f>[3]AUTO!AF66</f>
        <v>0</v>
      </c>
      <c r="J65" s="42">
        <f>[3]AUTO!AG66</f>
        <v>0</v>
      </c>
      <c r="K65" s="42">
        <f>[3]AUTO!AJ66</f>
        <v>0</v>
      </c>
      <c r="L65" s="42">
        <f>[3]AUTO!AM66</f>
        <v>0</v>
      </c>
      <c r="M65" s="42">
        <f>[3]AUTO!AQ66</f>
        <v>0</v>
      </c>
      <c r="N65" s="42">
        <f>[3]AUTO!AR66</f>
        <v>0</v>
      </c>
      <c r="O65" s="42">
        <f t="shared" si="9"/>
        <v>3899</v>
      </c>
    </row>
    <row r="66" spans="1:15">
      <c r="A66" s="85" t="s">
        <v>107</v>
      </c>
      <c r="B66" s="42">
        <f>[3]AUTO!F67</f>
        <v>5294</v>
      </c>
      <c r="C66" s="42">
        <f>[3]AUTO!K67</f>
        <v>0</v>
      </c>
      <c r="D66" s="42">
        <f>[3]AUTO!N67</f>
        <v>0</v>
      </c>
      <c r="E66" s="42">
        <f>[3]AUTO!S67</f>
        <v>0</v>
      </c>
      <c r="F66" s="42"/>
      <c r="G66" s="42">
        <f>[3]AUTO!AD67</f>
        <v>0</v>
      </c>
      <c r="H66" s="42">
        <f>[3]AUTO!AE67</f>
        <v>0</v>
      </c>
      <c r="I66" s="42">
        <f>[3]AUTO!AF67</f>
        <v>0</v>
      </c>
      <c r="J66" s="42">
        <f>[3]AUTO!AG67</f>
        <v>0</v>
      </c>
      <c r="K66" s="42">
        <f>[3]AUTO!AJ67</f>
        <v>0</v>
      </c>
      <c r="L66" s="42">
        <f>[3]AUTO!AM67</f>
        <v>0</v>
      </c>
      <c r="M66" s="42">
        <f>[3]AUTO!AQ67</f>
        <v>0</v>
      </c>
      <c r="N66" s="42">
        <f>[3]AUTO!AR67</f>
        <v>0</v>
      </c>
      <c r="O66" s="42">
        <f t="shared" si="9"/>
        <v>5294</v>
      </c>
    </row>
    <row r="67" spans="1:15">
      <c r="A67" s="85" t="s">
        <v>108</v>
      </c>
      <c r="B67" s="42">
        <f>[3]AUTO!F68</f>
        <v>2047</v>
      </c>
      <c r="C67" s="42">
        <f>[3]AUTO!K68</f>
        <v>0</v>
      </c>
      <c r="D67" s="42">
        <f>[3]AUTO!N68</f>
        <v>0</v>
      </c>
      <c r="E67" s="42">
        <f>[3]AUTO!S68</f>
        <v>27103</v>
      </c>
      <c r="F67" s="42"/>
      <c r="G67" s="42">
        <f>[3]AUTO!AD68</f>
        <v>0</v>
      </c>
      <c r="H67" s="42">
        <f>[3]AUTO!AE68</f>
        <v>0</v>
      </c>
      <c r="I67" s="42">
        <f>[3]AUTO!AF68</f>
        <v>0</v>
      </c>
      <c r="J67" s="42">
        <f>[3]AUTO!AG68</f>
        <v>0</v>
      </c>
      <c r="K67" s="42">
        <f>[3]AUTO!AJ68</f>
        <v>0</v>
      </c>
      <c r="L67" s="42">
        <f>[3]AUTO!AM68</f>
        <v>0</v>
      </c>
      <c r="M67" s="42">
        <f>[3]AUTO!AQ68</f>
        <v>0</v>
      </c>
      <c r="N67" s="42">
        <f>[3]AUTO!AR68</f>
        <v>0</v>
      </c>
      <c r="O67" s="42">
        <f t="shared" si="9"/>
        <v>29150</v>
      </c>
    </row>
    <row r="68" spans="1:15">
      <c r="A68" s="85" t="s">
        <v>109</v>
      </c>
      <c r="B68" s="42">
        <f>[3]AUTO!F69</f>
        <v>3737</v>
      </c>
      <c r="C68" s="42">
        <f>[3]AUTO!K69</f>
        <v>0</v>
      </c>
      <c r="D68" s="42">
        <f>[3]AUTO!N69</f>
        <v>0</v>
      </c>
      <c r="E68" s="42">
        <f>[3]AUTO!S69</f>
        <v>0</v>
      </c>
      <c r="F68" s="42"/>
      <c r="G68" s="42">
        <f>[3]AUTO!AD69</f>
        <v>0</v>
      </c>
      <c r="H68" s="42">
        <f>[3]AUTO!AE69</f>
        <v>0</v>
      </c>
      <c r="I68" s="42">
        <f>[3]AUTO!AF69</f>
        <v>0</v>
      </c>
      <c r="J68" s="42">
        <f>[3]AUTO!AG69</f>
        <v>0</v>
      </c>
      <c r="K68" s="42">
        <f>[3]AUTO!AJ69</f>
        <v>0</v>
      </c>
      <c r="L68" s="42">
        <f>[3]AUTO!AM69</f>
        <v>0</v>
      </c>
      <c r="M68" s="42">
        <f>[3]AUTO!AQ69</f>
        <v>0</v>
      </c>
      <c r="N68" s="42">
        <f>[3]AUTO!AR69</f>
        <v>0</v>
      </c>
      <c r="O68" s="42">
        <f t="shared" si="9"/>
        <v>3737</v>
      </c>
    </row>
    <row r="69" spans="1:15">
      <c r="A69" s="145" t="s">
        <v>110</v>
      </c>
      <c r="B69" s="51">
        <f t="shared" ref="B69:N69" si="10">SUM(B70:B73)</f>
        <v>18136</v>
      </c>
      <c r="C69" s="51">
        <f t="shared" si="10"/>
        <v>0</v>
      </c>
      <c r="D69" s="51">
        <f t="shared" si="10"/>
        <v>0</v>
      </c>
      <c r="E69" s="51">
        <f t="shared" si="10"/>
        <v>588478</v>
      </c>
      <c r="F69" s="51"/>
      <c r="G69" s="51">
        <f t="shared" si="10"/>
        <v>0</v>
      </c>
      <c r="H69" s="51">
        <f t="shared" si="10"/>
        <v>0</v>
      </c>
      <c r="I69" s="51">
        <f t="shared" si="10"/>
        <v>0</v>
      </c>
      <c r="J69" s="51">
        <f t="shared" si="10"/>
        <v>0</v>
      </c>
      <c r="K69" s="51">
        <f t="shared" si="10"/>
        <v>0</v>
      </c>
      <c r="L69" s="51">
        <f t="shared" si="10"/>
        <v>0</v>
      </c>
      <c r="M69" s="51">
        <f t="shared" si="10"/>
        <v>0</v>
      </c>
      <c r="N69" s="51">
        <f t="shared" si="10"/>
        <v>0</v>
      </c>
      <c r="O69" s="51">
        <f>SUM(O70:O73)</f>
        <v>606614</v>
      </c>
    </row>
    <row r="70" spans="1:15">
      <c r="A70" s="145" t="s">
        <v>111</v>
      </c>
      <c r="B70" s="42">
        <f>[3]AUTO!F71</f>
        <v>1960</v>
      </c>
      <c r="C70" s="42">
        <f>[3]AUTO!K71</f>
        <v>0</v>
      </c>
      <c r="D70" s="42">
        <f>[3]AUTO!N71</f>
        <v>0</v>
      </c>
      <c r="E70" s="42">
        <f>[3]AUTO!S71</f>
        <v>588478</v>
      </c>
      <c r="F70" s="42"/>
      <c r="G70" s="42">
        <f>[3]AUTO!AD71</f>
        <v>0</v>
      </c>
      <c r="H70" s="42">
        <f>[3]AUTO!AE71</f>
        <v>0</v>
      </c>
      <c r="I70" s="42">
        <f>[3]AUTO!AF71</f>
        <v>0</v>
      </c>
      <c r="J70" s="42">
        <f>[3]AUTO!AG71</f>
        <v>0</v>
      </c>
      <c r="K70" s="42">
        <f>[3]AUTO!AJ71</f>
        <v>0</v>
      </c>
      <c r="L70" s="42">
        <f>[3]AUTO!AM71</f>
        <v>0</v>
      </c>
      <c r="M70" s="42">
        <f>[3]AUTO!AQ71</f>
        <v>0</v>
      </c>
      <c r="N70" s="42">
        <f>[3]AUTO!AR71</f>
        <v>0</v>
      </c>
      <c r="O70" s="42">
        <f t="shared" ref="O70:O92" si="11">SUM(B70:N70)</f>
        <v>590438</v>
      </c>
    </row>
    <row r="71" spans="1:15">
      <c r="A71" s="145" t="s">
        <v>112</v>
      </c>
      <c r="B71" s="42">
        <f>[3]AUTO!F72</f>
        <v>5937</v>
      </c>
      <c r="C71" s="42">
        <f>[3]AUTO!K72</f>
        <v>0</v>
      </c>
      <c r="D71" s="42">
        <f>[3]AUTO!N72</f>
        <v>0</v>
      </c>
      <c r="E71" s="42">
        <f>[3]AUTO!S72</f>
        <v>0</v>
      </c>
      <c r="F71" s="42"/>
      <c r="G71" s="42">
        <f>[3]AUTO!AD72</f>
        <v>0</v>
      </c>
      <c r="H71" s="42">
        <f>[3]AUTO!AE72</f>
        <v>0</v>
      </c>
      <c r="I71" s="42">
        <f>[3]AUTO!AF72</f>
        <v>0</v>
      </c>
      <c r="J71" s="42">
        <f>[3]AUTO!AG72</f>
        <v>0</v>
      </c>
      <c r="K71" s="42">
        <f>[3]AUTO!AJ72</f>
        <v>0</v>
      </c>
      <c r="L71" s="42">
        <f>[3]AUTO!AM72</f>
        <v>0</v>
      </c>
      <c r="M71" s="42">
        <f>[3]AUTO!AQ72</f>
        <v>0</v>
      </c>
      <c r="N71" s="42">
        <f>[3]AUTO!AR72</f>
        <v>0</v>
      </c>
      <c r="O71" s="42">
        <f t="shared" si="11"/>
        <v>5937</v>
      </c>
    </row>
    <row r="72" spans="1:15">
      <c r="A72" s="145" t="s">
        <v>113</v>
      </c>
      <c r="B72" s="42">
        <f>[3]AUTO!F73</f>
        <v>5632</v>
      </c>
      <c r="C72" s="42">
        <f>[3]AUTO!K73</f>
        <v>0</v>
      </c>
      <c r="D72" s="42">
        <f>[3]AUTO!N73</f>
        <v>0</v>
      </c>
      <c r="E72" s="42">
        <f>[3]AUTO!S73</f>
        <v>0</v>
      </c>
      <c r="F72" s="42"/>
      <c r="G72" s="42">
        <f>[3]AUTO!AD73</f>
        <v>0</v>
      </c>
      <c r="H72" s="42">
        <f>[3]AUTO!AE73</f>
        <v>0</v>
      </c>
      <c r="I72" s="42">
        <f>[3]AUTO!AF73</f>
        <v>0</v>
      </c>
      <c r="J72" s="42">
        <f>[3]AUTO!AG73</f>
        <v>0</v>
      </c>
      <c r="K72" s="42">
        <f>[3]AUTO!AJ73</f>
        <v>0</v>
      </c>
      <c r="L72" s="42">
        <f>[3]AUTO!AM73</f>
        <v>0</v>
      </c>
      <c r="M72" s="42">
        <f>[3]AUTO!AQ73</f>
        <v>0</v>
      </c>
      <c r="N72" s="42">
        <f>[3]AUTO!AR73</f>
        <v>0</v>
      </c>
      <c r="O72" s="42">
        <f t="shared" si="11"/>
        <v>5632</v>
      </c>
    </row>
    <row r="73" spans="1:15">
      <c r="A73" s="145" t="s">
        <v>114</v>
      </c>
      <c r="B73" s="42">
        <f>[3]AUTO!F74</f>
        <v>4607</v>
      </c>
      <c r="C73" s="42">
        <f>[3]AUTO!K74</f>
        <v>0</v>
      </c>
      <c r="D73" s="42">
        <f>[3]AUTO!N74</f>
        <v>0</v>
      </c>
      <c r="E73" s="42">
        <f>[3]AUTO!S74</f>
        <v>0</v>
      </c>
      <c r="F73" s="42"/>
      <c r="G73" s="42">
        <f>[3]AUTO!AD74</f>
        <v>0</v>
      </c>
      <c r="H73" s="42">
        <f>[3]AUTO!AE74</f>
        <v>0</v>
      </c>
      <c r="I73" s="42">
        <f>[3]AUTO!AF74</f>
        <v>0</v>
      </c>
      <c r="J73" s="42">
        <f>[3]AUTO!AG74</f>
        <v>0</v>
      </c>
      <c r="K73" s="42">
        <f>[3]AUTO!AJ74</f>
        <v>0</v>
      </c>
      <c r="L73" s="42">
        <f>[3]AUTO!AM74</f>
        <v>0</v>
      </c>
      <c r="M73" s="42">
        <f>[3]AUTO!AQ74</f>
        <v>0</v>
      </c>
      <c r="N73" s="42">
        <f>[3]AUTO!AR74</f>
        <v>0</v>
      </c>
      <c r="O73" s="42">
        <f t="shared" si="11"/>
        <v>4607</v>
      </c>
    </row>
    <row r="74" spans="1:15">
      <c r="A74" s="145" t="s">
        <v>115</v>
      </c>
      <c r="B74" s="42">
        <f>[3]AUTO!F75</f>
        <v>55424</v>
      </c>
      <c r="C74" s="42">
        <f>[3]AUTO!K75</f>
        <v>0</v>
      </c>
      <c r="D74" s="42">
        <f>[3]AUTO!N75</f>
        <v>746</v>
      </c>
      <c r="E74" s="42">
        <f>[3]AUTO!S75</f>
        <v>0</v>
      </c>
      <c r="F74" s="42"/>
      <c r="G74" s="42">
        <f>[3]AUTO!AD75</f>
        <v>0</v>
      </c>
      <c r="H74" s="42">
        <f>[3]AUTO!AE75</f>
        <v>0</v>
      </c>
      <c r="I74" s="42">
        <f>[3]AUTO!AF75</f>
        <v>0</v>
      </c>
      <c r="J74" s="42">
        <f>[3]AUTO!AG75</f>
        <v>0</v>
      </c>
      <c r="K74" s="42">
        <f>[3]AUTO!AJ75</f>
        <v>0</v>
      </c>
      <c r="L74" s="42">
        <f>[3]AUTO!AM75</f>
        <v>0</v>
      </c>
      <c r="M74" s="42">
        <f>[3]AUTO!AQ75</f>
        <v>0</v>
      </c>
      <c r="N74" s="42">
        <f>[3]AUTO!AR75</f>
        <v>0</v>
      </c>
      <c r="O74" s="42">
        <f t="shared" si="11"/>
        <v>56170</v>
      </c>
    </row>
    <row r="75" spans="1:15">
      <c r="A75" s="145" t="s">
        <v>116</v>
      </c>
      <c r="B75" s="42">
        <f>[3]AUTO!F76</f>
        <v>38796</v>
      </c>
      <c r="C75" s="42">
        <f>[3]AUTO!K76</f>
        <v>0</v>
      </c>
      <c r="D75" s="42">
        <f>[3]AUTO!N76</f>
        <v>0</v>
      </c>
      <c r="E75" s="42">
        <f>[3]AUTO!S76</f>
        <v>0</v>
      </c>
      <c r="F75" s="42"/>
      <c r="G75" s="42">
        <f>[3]AUTO!AD76</f>
        <v>0</v>
      </c>
      <c r="H75" s="42">
        <f>[3]AUTO!AE76</f>
        <v>0</v>
      </c>
      <c r="I75" s="42">
        <f>[3]AUTO!AF76</f>
        <v>0</v>
      </c>
      <c r="J75" s="42">
        <f>[3]AUTO!AG76</f>
        <v>0</v>
      </c>
      <c r="K75" s="42">
        <f>[3]AUTO!AJ76</f>
        <v>0</v>
      </c>
      <c r="L75" s="42">
        <f>[3]AUTO!AM76</f>
        <v>0</v>
      </c>
      <c r="M75" s="42">
        <f>[3]AUTO!AQ76</f>
        <v>0</v>
      </c>
      <c r="N75" s="42">
        <f>[3]AUTO!AR76</f>
        <v>0</v>
      </c>
      <c r="O75" s="42">
        <f t="shared" si="11"/>
        <v>38796</v>
      </c>
    </row>
    <row r="76" spans="1:15">
      <c r="A76" s="145" t="s">
        <v>117</v>
      </c>
      <c r="B76" s="42">
        <f>[3]AUTO!F77</f>
        <v>45042</v>
      </c>
      <c r="C76" s="42">
        <f>[3]AUTO!K77</f>
        <v>0</v>
      </c>
      <c r="D76" s="42">
        <f>[3]AUTO!N77</f>
        <v>0</v>
      </c>
      <c r="E76" s="42">
        <f>[3]AUTO!S77</f>
        <v>0</v>
      </c>
      <c r="F76" s="42"/>
      <c r="G76" s="42">
        <f>[3]AUTO!AD77</f>
        <v>0</v>
      </c>
      <c r="H76" s="42">
        <f>[3]AUTO!AE77</f>
        <v>0</v>
      </c>
      <c r="I76" s="42">
        <f>[3]AUTO!AF77</f>
        <v>0</v>
      </c>
      <c r="J76" s="42">
        <f>[3]AUTO!AG77</f>
        <v>0</v>
      </c>
      <c r="K76" s="42">
        <f>[3]AUTO!AJ77</f>
        <v>0</v>
      </c>
      <c r="L76" s="42">
        <f>[3]AUTO!AM77</f>
        <v>0</v>
      </c>
      <c r="M76" s="42">
        <f>[3]AUTO!AQ77</f>
        <v>0</v>
      </c>
      <c r="N76" s="42">
        <f>[3]AUTO!AR77</f>
        <v>0</v>
      </c>
      <c r="O76" s="42">
        <f t="shared" si="11"/>
        <v>45042</v>
      </c>
    </row>
    <row r="77" spans="1:15">
      <c r="A77" s="145" t="s">
        <v>118</v>
      </c>
      <c r="B77" s="42">
        <f>[3]AUTO!F78</f>
        <v>6523</v>
      </c>
      <c r="C77" s="42">
        <f>[3]AUTO!K78</f>
        <v>0</v>
      </c>
      <c r="D77" s="42">
        <f>[3]AUTO!N78</f>
        <v>0</v>
      </c>
      <c r="E77" s="42">
        <f>[3]AUTO!S78</f>
        <v>0</v>
      </c>
      <c r="F77" s="42"/>
      <c r="G77" s="42">
        <f>[3]AUTO!AD78</f>
        <v>0</v>
      </c>
      <c r="H77" s="42">
        <f>[3]AUTO!AE78</f>
        <v>0</v>
      </c>
      <c r="I77" s="42">
        <f>[3]AUTO!AF78</f>
        <v>0</v>
      </c>
      <c r="J77" s="42">
        <f>[3]AUTO!AG78</f>
        <v>0</v>
      </c>
      <c r="K77" s="42">
        <f>[3]AUTO!AJ78</f>
        <v>0</v>
      </c>
      <c r="L77" s="42">
        <f>[3]AUTO!AM78</f>
        <v>0</v>
      </c>
      <c r="M77" s="42">
        <f>[3]AUTO!AQ78</f>
        <v>0</v>
      </c>
      <c r="N77" s="42">
        <f>[3]AUTO!AR78</f>
        <v>0</v>
      </c>
      <c r="O77" s="42">
        <f t="shared" si="11"/>
        <v>6523</v>
      </c>
    </row>
    <row r="78" spans="1:15">
      <c r="A78" s="145" t="s">
        <v>119</v>
      </c>
      <c r="B78" s="42">
        <f>[3]AUTO!F79</f>
        <v>3791</v>
      </c>
      <c r="C78" s="42">
        <f>[3]AUTO!K79</f>
        <v>0</v>
      </c>
      <c r="D78" s="42">
        <f>[3]AUTO!N79</f>
        <v>0</v>
      </c>
      <c r="E78" s="42">
        <f>[3]AUTO!S79</f>
        <v>0</v>
      </c>
      <c r="F78" s="42"/>
      <c r="G78" s="42">
        <f>[3]AUTO!AD79</f>
        <v>0</v>
      </c>
      <c r="H78" s="42">
        <f>[3]AUTO!AE79</f>
        <v>0</v>
      </c>
      <c r="I78" s="42">
        <f>[3]AUTO!AF79</f>
        <v>0</v>
      </c>
      <c r="J78" s="42">
        <f>[3]AUTO!AG79</f>
        <v>0</v>
      </c>
      <c r="K78" s="42">
        <f>[3]AUTO!AJ79</f>
        <v>0</v>
      </c>
      <c r="L78" s="42">
        <f>[3]AUTO!AM79</f>
        <v>0</v>
      </c>
      <c r="M78" s="42">
        <f>[3]AUTO!AQ79</f>
        <v>0</v>
      </c>
      <c r="N78" s="42">
        <f>[3]AUTO!AR79</f>
        <v>0</v>
      </c>
      <c r="O78" s="42">
        <f t="shared" si="11"/>
        <v>3791</v>
      </c>
    </row>
    <row r="79" spans="1:15" hidden="1">
      <c r="A79" s="145" t="s">
        <v>120</v>
      </c>
      <c r="B79" s="42">
        <f>[3]AUTO!F80</f>
        <v>0</v>
      </c>
      <c r="C79" s="42">
        <f>[3]AUTO!K80</f>
        <v>0</v>
      </c>
      <c r="D79" s="42">
        <f>[3]AUTO!N80</f>
        <v>0</v>
      </c>
      <c r="E79" s="42">
        <f>[3]AUTO!S80</f>
        <v>0</v>
      </c>
      <c r="F79" s="42"/>
      <c r="G79" s="42">
        <f>[3]AUTO!AD80</f>
        <v>0</v>
      </c>
      <c r="H79" s="42">
        <f>[3]AUTO!AE80</f>
        <v>0</v>
      </c>
      <c r="I79" s="42">
        <f>[3]AUTO!AF80</f>
        <v>0</v>
      </c>
      <c r="J79" s="42">
        <f>[3]AUTO!AG80</f>
        <v>0</v>
      </c>
      <c r="K79" s="42">
        <f>[3]AUTO!AJ80</f>
        <v>0</v>
      </c>
      <c r="L79" s="42">
        <f>[3]AUTO!AM80</f>
        <v>0</v>
      </c>
      <c r="M79" s="42">
        <f>[3]AUTO!AQ80</f>
        <v>0</v>
      </c>
      <c r="N79" s="42">
        <f>[3]AUTO!AR80</f>
        <v>0</v>
      </c>
      <c r="O79" s="42">
        <f t="shared" si="11"/>
        <v>0</v>
      </c>
    </row>
    <row r="80" spans="1:15">
      <c r="A80" s="145" t="s">
        <v>318</v>
      </c>
      <c r="B80" s="42">
        <f>[3]AUTO!F81</f>
        <v>3084</v>
      </c>
      <c r="C80" s="42">
        <f>[3]AUTO!K81</f>
        <v>0</v>
      </c>
      <c r="D80" s="42">
        <f>[3]AUTO!N81</f>
        <v>0</v>
      </c>
      <c r="E80" s="42">
        <f>[3]AUTO!S81</f>
        <v>0</v>
      </c>
      <c r="F80" s="42"/>
      <c r="G80" s="42">
        <f>[3]AUTO!AD81</f>
        <v>0</v>
      </c>
      <c r="H80" s="42">
        <f>[3]AUTO!AE81</f>
        <v>0</v>
      </c>
      <c r="I80" s="42">
        <f>[3]AUTO!AF81</f>
        <v>0</v>
      </c>
      <c r="J80" s="42">
        <f>[3]AUTO!AG81</f>
        <v>0</v>
      </c>
      <c r="K80" s="42">
        <f>[3]AUTO!AJ81</f>
        <v>0</v>
      </c>
      <c r="L80" s="42">
        <f>[3]AUTO!AM81</f>
        <v>0</v>
      </c>
      <c r="M80" s="42">
        <f>[3]AUTO!AQ81</f>
        <v>0</v>
      </c>
      <c r="N80" s="42">
        <f>[3]AUTO!AR81</f>
        <v>0</v>
      </c>
      <c r="O80" s="42">
        <f t="shared" si="11"/>
        <v>3084</v>
      </c>
    </row>
    <row r="81" spans="1:15">
      <c r="A81" s="145" t="s">
        <v>179</v>
      </c>
      <c r="B81" s="42">
        <f>[3]AUTO!F82</f>
        <v>1385</v>
      </c>
      <c r="C81" s="42">
        <f>[3]AUTO!K82</f>
        <v>0</v>
      </c>
      <c r="D81" s="42">
        <f>[3]AUTO!N82</f>
        <v>0</v>
      </c>
      <c r="E81" s="42">
        <f>[3]AUTO!S82</f>
        <v>0</v>
      </c>
      <c r="F81" s="42"/>
      <c r="G81" s="42">
        <f>[3]AUTO!AD82</f>
        <v>0</v>
      </c>
      <c r="H81" s="42">
        <f>[3]AUTO!AE82</f>
        <v>0</v>
      </c>
      <c r="I81" s="42">
        <f>[3]AUTO!AF82</f>
        <v>0</v>
      </c>
      <c r="J81" s="42">
        <f>[3]AUTO!AG82</f>
        <v>0</v>
      </c>
      <c r="K81" s="42">
        <f>[3]AUTO!AJ82</f>
        <v>0</v>
      </c>
      <c r="L81" s="42">
        <f>[3]AUTO!AM82</f>
        <v>0</v>
      </c>
      <c r="M81" s="42">
        <f>[3]AUTO!AQ82</f>
        <v>0</v>
      </c>
      <c r="N81" s="42">
        <f>[3]AUTO!AR82</f>
        <v>0</v>
      </c>
      <c r="O81" s="42">
        <f t="shared" si="11"/>
        <v>1385</v>
      </c>
    </row>
    <row r="82" spans="1:15">
      <c r="A82" s="145" t="s">
        <v>180</v>
      </c>
      <c r="B82" s="42">
        <f>[3]AUTO!F83</f>
        <v>3014</v>
      </c>
      <c r="C82" s="42">
        <f>[3]AUTO!K83</f>
        <v>0</v>
      </c>
      <c r="D82" s="42">
        <f>[3]AUTO!N83</f>
        <v>0</v>
      </c>
      <c r="E82" s="42">
        <f>[3]AUTO!S83</f>
        <v>0</v>
      </c>
      <c r="F82" s="42"/>
      <c r="G82" s="42">
        <f>[3]AUTO!AD83</f>
        <v>0</v>
      </c>
      <c r="H82" s="42">
        <f>[3]AUTO!AE83</f>
        <v>0</v>
      </c>
      <c r="I82" s="42">
        <f>[3]AUTO!AF83</f>
        <v>0</v>
      </c>
      <c r="J82" s="42">
        <f>[3]AUTO!AG83</f>
        <v>0</v>
      </c>
      <c r="K82" s="42">
        <f>[3]AUTO!AJ83</f>
        <v>0</v>
      </c>
      <c r="L82" s="42">
        <f>[3]AUTO!AM83</f>
        <v>0</v>
      </c>
      <c r="M82" s="42">
        <f>[3]AUTO!AQ83</f>
        <v>0</v>
      </c>
      <c r="N82" s="42">
        <f>[3]AUTO!AR83</f>
        <v>0</v>
      </c>
      <c r="O82" s="42">
        <f t="shared" si="11"/>
        <v>3014</v>
      </c>
    </row>
    <row r="83" spans="1:15">
      <c r="A83" s="145" t="s">
        <v>181</v>
      </c>
      <c r="B83" s="42">
        <f>[3]AUTO!F84</f>
        <v>13188</v>
      </c>
      <c r="C83" s="42">
        <f>[3]AUTO!K84</f>
        <v>0</v>
      </c>
      <c r="D83" s="42">
        <f>[3]AUTO!N84</f>
        <v>0</v>
      </c>
      <c r="E83" s="42">
        <f>[3]AUTO!S84</f>
        <v>0</v>
      </c>
      <c r="F83" s="42"/>
      <c r="G83" s="42">
        <f>[3]AUTO!AD84</f>
        <v>0</v>
      </c>
      <c r="H83" s="42">
        <f>[3]AUTO!AE84</f>
        <v>0</v>
      </c>
      <c r="I83" s="42">
        <f>[3]AUTO!AF84</f>
        <v>0</v>
      </c>
      <c r="J83" s="42">
        <f>[3]AUTO!AG84</f>
        <v>0</v>
      </c>
      <c r="K83" s="42">
        <f>[3]AUTO!AJ84</f>
        <v>0</v>
      </c>
      <c r="L83" s="42">
        <f>[3]AUTO!AM84</f>
        <v>0</v>
      </c>
      <c r="M83" s="42">
        <f>[3]AUTO!AQ84</f>
        <v>0</v>
      </c>
      <c r="N83" s="42">
        <f>[3]AUTO!AR84</f>
        <v>0</v>
      </c>
      <c r="O83" s="42">
        <f t="shared" si="11"/>
        <v>13188</v>
      </c>
    </row>
    <row r="84" spans="1:15">
      <c r="A84" s="145" t="s">
        <v>182</v>
      </c>
      <c r="B84" s="42">
        <f>[3]AUTO!F85</f>
        <v>73503</v>
      </c>
      <c r="C84" s="42">
        <f>[3]AUTO!K85</f>
        <v>0</v>
      </c>
      <c r="D84" s="42">
        <f>[3]AUTO!N85</f>
        <v>0</v>
      </c>
      <c r="E84" s="42">
        <f>[3]AUTO!S85</f>
        <v>0</v>
      </c>
      <c r="F84" s="42"/>
      <c r="G84" s="42">
        <f>[3]AUTO!AD85</f>
        <v>0</v>
      </c>
      <c r="H84" s="42">
        <f>[3]AUTO!AE85</f>
        <v>0</v>
      </c>
      <c r="I84" s="42">
        <f>[3]AUTO!AF85</f>
        <v>0</v>
      </c>
      <c r="J84" s="42">
        <f>[3]AUTO!AG85</f>
        <v>0</v>
      </c>
      <c r="K84" s="42">
        <f>[3]AUTO!AJ85</f>
        <v>0</v>
      </c>
      <c r="L84" s="42">
        <f>[3]AUTO!AM85</f>
        <v>0</v>
      </c>
      <c r="M84" s="42">
        <f>[3]AUTO!AQ85</f>
        <v>0</v>
      </c>
      <c r="N84" s="42">
        <f>[3]AUTO!AR85</f>
        <v>0</v>
      </c>
      <c r="O84" s="42">
        <f t="shared" si="11"/>
        <v>73503</v>
      </c>
    </row>
    <row r="85" spans="1:15">
      <c r="A85" s="145" t="s">
        <v>183</v>
      </c>
      <c r="B85" s="42">
        <f>[3]AUTO!F86</f>
        <v>3129</v>
      </c>
      <c r="C85" s="42">
        <f>[3]AUTO!K86</f>
        <v>0</v>
      </c>
      <c r="D85" s="42">
        <f>[3]AUTO!N86</f>
        <v>0</v>
      </c>
      <c r="E85" s="42">
        <f>[3]AUTO!S86</f>
        <v>0</v>
      </c>
      <c r="F85" s="42"/>
      <c r="G85" s="42">
        <f>[3]AUTO!AD86</f>
        <v>0</v>
      </c>
      <c r="H85" s="42">
        <f>[3]AUTO!AE86</f>
        <v>0</v>
      </c>
      <c r="I85" s="42">
        <f>[3]AUTO!AF86</f>
        <v>0</v>
      </c>
      <c r="J85" s="42">
        <f>[3]AUTO!AG86</f>
        <v>0</v>
      </c>
      <c r="K85" s="42">
        <f>[3]AUTO!AJ86</f>
        <v>0</v>
      </c>
      <c r="L85" s="42">
        <f>[3]AUTO!AM86</f>
        <v>0</v>
      </c>
      <c r="M85" s="42">
        <f>[3]AUTO!AQ86</f>
        <v>0</v>
      </c>
      <c r="N85" s="42">
        <f>[3]AUTO!AR86</f>
        <v>0</v>
      </c>
      <c r="O85" s="42">
        <f t="shared" si="11"/>
        <v>3129</v>
      </c>
    </row>
    <row r="86" spans="1:15" ht="14.25" customHeight="1">
      <c r="A86" s="145" t="s">
        <v>184</v>
      </c>
      <c r="B86" s="42">
        <f>[3]AUTO!F87</f>
        <v>5226</v>
      </c>
      <c r="C86" s="42">
        <f>[3]AUTO!K87</f>
        <v>0</v>
      </c>
      <c r="D86" s="42">
        <f>[3]AUTO!N87</f>
        <v>0</v>
      </c>
      <c r="E86" s="42">
        <f>[3]AUTO!S87</f>
        <v>0</v>
      </c>
      <c r="F86" s="42"/>
      <c r="G86" s="42">
        <f>[3]AUTO!AD87</f>
        <v>0</v>
      </c>
      <c r="H86" s="42">
        <f>[3]AUTO!AE87</f>
        <v>0</v>
      </c>
      <c r="I86" s="42">
        <f>[3]AUTO!AF87</f>
        <v>0</v>
      </c>
      <c r="J86" s="42">
        <f>[3]AUTO!AG87</f>
        <v>0</v>
      </c>
      <c r="K86" s="42">
        <f>[3]AUTO!AJ87</f>
        <v>0</v>
      </c>
      <c r="L86" s="42">
        <f>[3]AUTO!AM87</f>
        <v>0</v>
      </c>
      <c r="M86" s="42">
        <f>[3]AUTO!AQ87</f>
        <v>0</v>
      </c>
      <c r="N86" s="42">
        <f>[3]AUTO!AR87</f>
        <v>0</v>
      </c>
      <c r="O86" s="42">
        <f t="shared" si="11"/>
        <v>5226</v>
      </c>
    </row>
    <row r="87" spans="1:15">
      <c r="A87" s="145" t="s">
        <v>185</v>
      </c>
      <c r="B87" s="42">
        <f>[3]AUTO!F88</f>
        <v>7343</v>
      </c>
      <c r="C87" s="42">
        <f>[3]AUTO!K88</f>
        <v>0</v>
      </c>
      <c r="D87" s="42">
        <f>[3]AUTO!N88</f>
        <v>0</v>
      </c>
      <c r="E87" s="42">
        <f>[3]AUTO!S88</f>
        <v>0</v>
      </c>
      <c r="F87" s="42"/>
      <c r="G87" s="42">
        <f>[3]AUTO!AD88</f>
        <v>0</v>
      </c>
      <c r="H87" s="42">
        <f>[3]AUTO!AE88</f>
        <v>0</v>
      </c>
      <c r="I87" s="42">
        <f>[3]AUTO!AF88</f>
        <v>0</v>
      </c>
      <c r="J87" s="42">
        <f>[3]AUTO!AG88</f>
        <v>0</v>
      </c>
      <c r="K87" s="42">
        <f>[3]AUTO!AJ88</f>
        <v>0</v>
      </c>
      <c r="L87" s="42">
        <f>[3]AUTO!AM88</f>
        <v>0</v>
      </c>
      <c r="M87" s="42">
        <f>[3]AUTO!AQ88</f>
        <v>0</v>
      </c>
      <c r="N87" s="42">
        <f>[3]AUTO!AR88</f>
        <v>0</v>
      </c>
      <c r="O87" s="42">
        <f t="shared" si="11"/>
        <v>7343</v>
      </c>
    </row>
    <row r="88" spans="1:15">
      <c r="A88" s="145" t="s">
        <v>186</v>
      </c>
      <c r="B88" s="42">
        <f>[3]AUTO!F89</f>
        <v>3059</v>
      </c>
      <c r="C88" s="42">
        <f>[3]AUTO!K89</f>
        <v>0</v>
      </c>
      <c r="D88" s="42">
        <f>[3]AUTO!N89</f>
        <v>0</v>
      </c>
      <c r="E88" s="42">
        <f>[3]AUTO!S89</f>
        <v>0</v>
      </c>
      <c r="F88" s="42"/>
      <c r="G88" s="42">
        <f>[3]AUTO!AD89</f>
        <v>0</v>
      </c>
      <c r="H88" s="42">
        <f>[3]AUTO!AE89</f>
        <v>0</v>
      </c>
      <c r="I88" s="42">
        <f>[3]AUTO!AF89</f>
        <v>0</v>
      </c>
      <c r="J88" s="42">
        <f>[3]AUTO!AG89</f>
        <v>0</v>
      </c>
      <c r="K88" s="42">
        <f>[3]AUTO!AJ89</f>
        <v>0</v>
      </c>
      <c r="L88" s="42">
        <f>[3]AUTO!AM89</f>
        <v>0</v>
      </c>
      <c r="M88" s="42">
        <f>[3]AUTO!AQ89</f>
        <v>0</v>
      </c>
      <c r="N88" s="42">
        <f>[3]AUTO!AR89</f>
        <v>0</v>
      </c>
      <c r="O88" s="42">
        <f t="shared" si="11"/>
        <v>3059</v>
      </c>
    </row>
    <row r="89" spans="1:15" ht="14.25" customHeight="1">
      <c r="A89" s="145" t="s">
        <v>187</v>
      </c>
      <c r="B89" s="42">
        <f>[3]AUTO!F90</f>
        <v>19152</v>
      </c>
      <c r="C89" s="42">
        <f>[3]AUTO!K90</f>
        <v>0</v>
      </c>
      <c r="D89" s="42">
        <f>[3]AUTO!N90</f>
        <v>0</v>
      </c>
      <c r="E89" s="42">
        <f>[3]AUTO!S90</f>
        <v>0</v>
      </c>
      <c r="F89" s="42"/>
      <c r="G89" s="42">
        <f>[3]AUTO!AD90</f>
        <v>0</v>
      </c>
      <c r="H89" s="42">
        <f>[3]AUTO!AE90</f>
        <v>0</v>
      </c>
      <c r="I89" s="42">
        <f>[3]AUTO!AF90</f>
        <v>0</v>
      </c>
      <c r="J89" s="42">
        <f>[3]AUTO!AG90</f>
        <v>0</v>
      </c>
      <c r="K89" s="42">
        <f>[3]AUTO!AJ90</f>
        <v>0</v>
      </c>
      <c r="L89" s="42">
        <f>[3]AUTO!AM90</f>
        <v>0</v>
      </c>
      <c r="M89" s="42">
        <f>[3]AUTO!AQ90</f>
        <v>0</v>
      </c>
      <c r="N89" s="42">
        <f>[3]AUTO!AR90</f>
        <v>0</v>
      </c>
      <c r="O89" s="42">
        <f t="shared" si="11"/>
        <v>19152</v>
      </c>
    </row>
    <row r="90" spans="1:15">
      <c r="A90" s="362" t="s">
        <v>189</v>
      </c>
      <c r="B90" s="42">
        <f>[3]AUTO!F91</f>
        <v>157731</v>
      </c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>
        <f t="shared" si="11"/>
        <v>157731</v>
      </c>
    </row>
    <row r="91" spans="1:15" hidden="1">
      <c r="A91" s="362" t="s">
        <v>132</v>
      </c>
      <c r="B91" s="42">
        <f>[3]AUTO!F92</f>
        <v>15600</v>
      </c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>
        <f t="shared" si="11"/>
        <v>15600</v>
      </c>
    </row>
    <row r="92" spans="1:15" hidden="1">
      <c r="A92" s="362" t="s">
        <v>133</v>
      </c>
      <c r="B92" s="42">
        <f>[3]AUTO!F93</f>
        <v>142131</v>
      </c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>
        <f t="shared" si="11"/>
        <v>142131</v>
      </c>
    </row>
    <row r="93" spans="1:15" hidden="1">
      <c r="A93" s="36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</row>
    <row r="94" spans="1:15" hidden="1">
      <c r="A94" s="85" t="s">
        <v>295</v>
      </c>
      <c r="B94" s="42">
        <f>[3]AUTO!F95</f>
        <v>0</v>
      </c>
      <c r="C94" s="42">
        <f>[3]AUTO!K95</f>
        <v>0</v>
      </c>
      <c r="D94" s="42">
        <f>[3]AUTO!N95</f>
        <v>0</v>
      </c>
      <c r="E94" s="42">
        <f>[3]AUTO!S95</f>
        <v>0</v>
      </c>
      <c r="F94" s="42"/>
      <c r="G94" s="42">
        <f>[3]AUTO!AD95</f>
        <v>0</v>
      </c>
      <c r="H94" s="42">
        <f>[3]AUTO!AE95</f>
        <v>0</v>
      </c>
      <c r="I94" s="42">
        <f>[3]AUTO!AF95</f>
        <v>0</v>
      </c>
      <c r="J94" s="42">
        <f>[3]AUTO!AG95</f>
        <v>0</v>
      </c>
      <c r="K94" s="42">
        <f>[3]AUTO!AJ95</f>
        <v>0</v>
      </c>
      <c r="L94" s="42">
        <f>[3]AUTO!AM95</f>
        <v>0</v>
      </c>
      <c r="M94" s="42">
        <f>[3]AUTO!AQ95</f>
        <v>0</v>
      </c>
      <c r="N94" s="42">
        <f>[3]AUTO!AR95</f>
        <v>0</v>
      </c>
      <c r="O94" s="42">
        <f>SUM(B94:N94)</f>
        <v>0</v>
      </c>
    </row>
    <row r="95" spans="1:15" ht="13.5" customHeight="1">
      <c r="A95" s="363" t="s">
        <v>319</v>
      </c>
      <c r="B95" s="42">
        <f t="shared" ref="B95:K95" si="12">SUM(B96:B97)</f>
        <v>0</v>
      </c>
      <c r="C95" s="42">
        <f t="shared" si="12"/>
        <v>0</v>
      </c>
      <c r="D95" s="42">
        <f t="shared" si="12"/>
        <v>0</v>
      </c>
      <c r="E95" s="42">
        <f t="shared" si="12"/>
        <v>0</v>
      </c>
      <c r="F95" s="42"/>
      <c r="G95" s="42">
        <f t="shared" si="12"/>
        <v>0</v>
      </c>
      <c r="H95" s="42">
        <f t="shared" si="12"/>
        <v>0</v>
      </c>
      <c r="I95" s="42">
        <f t="shared" si="12"/>
        <v>0</v>
      </c>
      <c r="J95" s="42">
        <f t="shared" si="12"/>
        <v>0</v>
      </c>
      <c r="K95" s="42">
        <f t="shared" si="12"/>
        <v>0</v>
      </c>
      <c r="L95" s="42">
        <f>SUM(L96:L97)</f>
        <v>0</v>
      </c>
      <c r="M95" s="42">
        <f>SUM(M96:M97)</f>
        <v>522748165</v>
      </c>
      <c r="N95" s="42">
        <f>SUM(N96:N97)</f>
        <v>0</v>
      </c>
      <c r="O95" s="42">
        <f>SUM(O96:O97)</f>
        <v>522748165</v>
      </c>
    </row>
    <row r="96" spans="1:15" hidden="1">
      <c r="A96" s="363" t="s">
        <v>297</v>
      </c>
      <c r="B96" s="42">
        <f>[3]AUTO!F97</f>
        <v>0</v>
      </c>
      <c r="C96" s="42">
        <f>[3]AUTO!K97</f>
        <v>0</v>
      </c>
      <c r="D96" s="42">
        <f>[3]AUTO!N97</f>
        <v>0</v>
      </c>
      <c r="E96" s="42">
        <f>[3]AUTO!S97</f>
        <v>0</v>
      </c>
      <c r="F96" s="42"/>
      <c r="G96" s="42">
        <f>[3]AUTO!AD97</f>
        <v>0</v>
      </c>
      <c r="H96" s="42">
        <f>[3]AUTO!AE97</f>
        <v>0</v>
      </c>
      <c r="I96" s="42">
        <f>[3]AUTO!AF97</f>
        <v>0</v>
      </c>
      <c r="J96" s="42">
        <f>[3]AUTO!AG97</f>
        <v>0</v>
      </c>
      <c r="K96" s="42">
        <f>[3]AUTO!AJ97</f>
        <v>0</v>
      </c>
      <c r="L96" s="42">
        <f>[3]AUTO!AM97</f>
        <v>0</v>
      </c>
      <c r="M96" s="42">
        <f>[3]AUTO!AQ97</f>
        <v>522748165</v>
      </c>
      <c r="N96" s="42">
        <f>[3]AUTO!AR97</f>
        <v>0</v>
      </c>
      <c r="O96" s="42">
        <f>SUM(B96:N96)</f>
        <v>522748165</v>
      </c>
    </row>
    <row r="97" spans="1:15" hidden="1">
      <c r="A97" s="363" t="s">
        <v>298</v>
      </c>
      <c r="B97" s="42">
        <f>[3]AUTO!F98</f>
        <v>0</v>
      </c>
      <c r="C97" s="42">
        <f>[3]AUTO!K98</f>
        <v>0</v>
      </c>
      <c r="D97" s="42">
        <f>[3]AUTO!N98</f>
        <v>0</v>
      </c>
      <c r="E97" s="42">
        <f>[3]AUTO!S98</f>
        <v>0</v>
      </c>
      <c r="F97" s="42"/>
      <c r="G97" s="42">
        <f>[3]AUTO!AD98</f>
        <v>0</v>
      </c>
      <c r="H97" s="42">
        <f>[3]AUTO!AE98</f>
        <v>0</v>
      </c>
      <c r="I97" s="42">
        <f>[3]AUTO!AF98</f>
        <v>0</v>
      </c>
      <c r="J97" s="42">
        <f>[3]AUTO!AG98</f>
        <v>0</v>
      </c>
      <c r="K97" s="42">
        <f>[3]AUTO!AJ98</f>
        <v>0</v>
      </c>
      <c r="L97" s="42">
        <f>[3]AUTO!AM98</f>
        <v>0</v>
      </c>
      <c r="M97" s="42">
        <f>[3]AUTO!AQ98</f>
        <v>0</v>
      </c>
      <c r="N97" s="42">
        <f>[3]AUTO!AR98</f>
        <v>0</v>
      </c>
      <c r="O97" s="42">
        <f>SUM(B97:N97)</f>
        <v>0</v>
      </c>
    </row>
    <row r="98" spans="1:15">
      <c r="A98" s="85" t="s">
        <v>299</v>
      </c>
      <c r="B98" s="42">
        <f>[3]AUTO!F99</f>
        <v>4138</v>
      </c>
      <c r="C98" s="42">
        <f>[3]AUTO!K99</f>
        <v>0</v>
      </c>
      <c r="D98" s="42">
        <f>[3]AUTO!N99</f>
        <v>0</v>
      </c>
      <c r="E98" s="42">
        <f>[3]AUTO!S99</f>
        <v>0</v>
      </c>
      <c r="F98" s="42"/>
      <c r="G98" s="42">
        <f>[3]AUTO!AD99</f>
        <v>0</v>
      </c>
      <c r="H98" s="42">
        <f>[3]AUTO!AE99</f>
        <v>0</v>
      </c>
      <c r="I98" s="42">
        <f>[3]AUTO!AF99</f>
        <v>0</v>
      </c>
      <c r="J98" s="42">
        <f>[3]AUTO!AG99</f>
        <v>0</v>
      </c>
      <c r="K98" s="42">
        <f>[3]AUTO!AJ99</f>
        <v>0</v>
      </c>
      <c r="L98" s="42">
        <f>[3]AUTO!AM99</f>
        <v>0</v>
      </c>
      <c r="M98" s="42">
        <f>[3]AUTO!AQ99</f>
        <v>0</v>
      </c>
      <c r="N98" s="42">
        <f>[3]AUTO!AR99</f>
        <v>0</v>
      </c>
      <c r="O98" s="42">
        <f>SUM(B98:N98)</f>
        <v>4138</v>
      </c>
    </row>
    <row r="99" spans="1:15" ht="13.5" customHeight="1">
      <c r="A99" s="362" t="s">
        <v>300</v>
      </c>
      <c r="B99" s="42">
        <f>[3]AUTO!F100</f>
        <v>0</v>
      </c>
      <c r="C99" s="42">
        <f>[3]AUTO!K100</f>
        <v>0</v>
      </c>
      <c r="D99" s="42">
        <f>[3]AUTO!N100</f>
        <v>0</v>
      </c>
      <c r="E99" s="42">
        <f>[3]AUTO!S100</f>
        <v>0</v>
      </c>
      <c r="F99" s="42"/>
      <c r="G99" s="42">
        <f>[3]AUTO!AD100</f>
        <v>0</v>
      </c>
      <c r="H99" s="42">
        <f>[3]AUTO!AE100</f>
        <v>0</v>
      </c>
      <c r="I99" s="42">
        <f>[3]AUTO!AF100</f>
        <v>354010000</v>
      </c>
      <c r="J99" s="42">
        <f>[3]AUTO!AG100</f>
        <v>0</v>
      </c>
      <c r="K99" s="42">
        <f>[3]AUTO!AJ100</f>
        <v>0</v>
      </c>
      <c r="L99" s="42">
        <f>[3]AUTO!AM100</f>
        <v>0</v>
      </c>
      <c r="M99" s="42">
        <f>[3]AUTO!AQ100</f>
        <v>0</v>
      </c>
      <c r="N99" s="42">
        <f>[3]AUTO!AR100</f>
        <v>0</v>
      </c>
      <c r="O99" s="42">
        <f>SUM(B99:N99)</f>
        <v>354010000</v>
      </c>
    </row>
    <row r="100" spans="1:15" ht="17.25" customHeight="1" thickBot="1">
      <c r="A100" s="383" t="s">
        <v>40</v>
      </c>
      <c r="B100" s="386">
        <f>SUM(B6:B12)+SUM(B15:B20)+SUM(B23:B26)+SUM(B29:B30)+SUM(B33:B49)+B95+B99+B94+B98</f>
        <v>42080136</v>
      </c>
      <c r="C100" s="386">
        <f t="shared" ref="C100:O100" si="13">SUM(C6:C12)+SUM(C15:C20)+SUM(C23:C26)+SUM(C29:C30)+SUM(C33:C49)+C95+C99+C94+C98</f>
        <v>84667</v>
      </c>
      <c r="D100" s="386">
        <f t="shared" si="13"/>
        <v>1803512</v>
      </c>
      <c r="E100" s="386">
        <f t="shared" si="13"/>
        <v>4369591</v>
      </c>
      <c r="F100" s="386">
        <f t="shared" si="13"/>
        <v>20040</v>
      </c>
      <c r="G100" s="386">
        <f t="shared" si="13"/>
        <v>0</v>
      </c>
      <c r="H100" s="386">
        <f t="shared" si="13"/>
        <v>0</v>
      </c>
      <c r="I100" s="386">
        <f t="shared" si="13"/>
        <v>354010000</v>
      </c>
      <c r="J100" s="386">
        <f t="shared" si="13"/>
        <v>0</v>
      </c>
      <c r="K100" s="386">
        <f t="shared" si="13"/>
        <v>0</v>
      </c>
      <c r="L100" s="386">
        <f t="shared" si="13"/>
        <v>0</v>
      </c>
      <c r="M100" s="386">
        <f t="shared" si="13"/>
        <v>522748165</v>
      </c>
      <c r="N100" s="386">
        <f t="shared" si="13"/>
        <v>0</v>
      </c>
      <c r="O100" s="386">
        <f t="shared" si="13"/>
        <v>925116111</v>
      </c>
    </row>
    <row r="101" spans="1:15" ht="13.5" thickTop="1"/>
  </sheetData>
  <printOptions gridLines="1"/>
  <pageMargins left="1.19" right="0.25" top="0.31" bottom="0.35" header="0.17" footer="0.17"/>
  <pageSetup paperSize="9" scale="75" orientation="portrait" r:id="rId1"/>
  <headerFooter alignWithMargins="0"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SUM</vt:lpstr>
      <vt:lpstr>ByDepartment</vt:lpstr>
      <vt:lpstr>ByAllotmentClass</vt:lpstr>
      <vt:lpstr>ProgramAdjustments</vt:lpstr>
      <vt:lpstr>AllSources</vt:lpstr>
      <vt:lpstr>SPFs</vt:lpstr>
      <vt:lpstr>Automatic</vt:lpstr>
      <vt:lpstr>AllSources!Print_Area</vt:lpstr>
      <vt:lpstr>Automatic!Print_Area</vt:lpstr>
      <vt:lpstr>ByAllotmentClass!Print_Area</vt:lpstr>
      <vt:lpstr>ByDepartment!Print_Area</vt:lpstr>
      <vt:lpstr>ProgramAdjustments!Print_Area</vt:lpstr>
      <vt:lpstr>SPFs!Print_Area</vt:lpstr>
      <vt:lpstr>SUM!Print_Area</vt:lpstr>
      <vt:lpstr>AllSources!Print_Titles</vt:lpstr>
      <vt:lpstr>Automatic!Print_Titles</vt:lpstr>
      <vt:lpstr>ByAllotmentClass!Print_Titles</vt:lpstr>
      <vt:lpstr>ByDepartment!Print_Titles</vt:lpstr>
      <vt:lpstr>ProgramAdjustments!Print_Titles</vt:lpstr>
      <vt:lpstr>SPFs!Print_Titles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Olivia Regner</dc:creator>
  <cp:lastModifiedBy>s500</cp:lastModifiedBy>
  <cp:lastPrinted>2018-03-06T05:29:52Z</cp:lastPrinted>
  <dcterms:created xsi:type="dcterms:W3CDTF">2018-03-05T02:44:45Z</dcterms:created>
  <dcterms:modified xsi:type="dcterms:W3CDTF">2018-03-27T00:43:27Z</dcterms:modified>
</cp:coreProperties>
</file>