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23895" windowHeight="9210" tabRatio="435"/>
  </bookViews>
  <sheets>
    <sheet name="anx a " sheetId="90" r:id="rId1"/>
    <sheet name="a1" sheetId="95" r:id="rId2"/>
    <sheet name="allsources" sheetId="97" r:id="rId3"/>
    <sheet name="SPFs" sheetId="96" r:id="rId4"/>
    <sheet name="auto" sheetId="100" r:id="rId5"/>
    <sheet name="cont." sheetId="102" r:id="rId6"/>
    <sheet name="supplemental" sheetId="101" r:id="rId7"/>
    <sheet name="adjustments" sheetId="103" r:id="rId8"/>
  </sheets>
  <externalReferences>
    <externalReference r:id="rId9"/>
    <externalReference r:id="rId10"/>
  </externalReferences>
  <definedNames>
    <definedName name="_xlnm.Print_Area" localSheetId="1">'a1'!$A$1:$J$260</definedName>
    <definedName name="_xlnm.Print_Area" localSheetId="7">adjustments!$A$1:$F$247</definedName>
    <definedName name="_xlnm.Print_Area" localSheetId="2">allsources!$A$1:$I$97</definedName>
    <definedName name="_xlnm.Print_Area" localSheetId="0">'anx a '!$A$1:$F$52</definedName>
    <definedName name="_xlnm.Print_Area" localSheetId="4">auto!$A$1:$O$95</definedName>
    <definedName name="_xlnm.Print_Area" localSheetId="5">cont.!$A$1:$D$96</definedName>
    <definedName name="_xlnm.Print_Area" localSheetId="3">SPFs!$A$1:$K$95</definedName>
    <definedName name="_xlnm.Print_Area" localSheetId="6">supplemental!$A$1:$D$97</definedName>
    <definedName name="_xlnm.Print_Titles" localSheetId="1">'a1'!$1:$6</definedName>
    <definedName name="_xlnm.Print_Titles" localSheetId="2">allsources!$1:$6</definedName>
    <definedName name="_xlnm.Print_Titles" localSheetId="4">auto!$A:$A,auto!$1:$5</definedName>
    <definedName name="_xlnm.Print_Titles" localSheetId="5">cont.!$A:$A,cont.!$1:$5</definedName>
    <definedName name="_xlnm.Print_Titles" localSheetId="3">SPFs!$A:$A,SPFs!$1:$5</definedName>
    <definedName name="_xlnm.Print_Titles" localSheetId="6">supplemental!$A:$A,supplemental!$1:$5</definedName>
    <definedName name="Z_5BA19E16_4FBA_4604_B3D1_F564165F1D65_.wvu.Cols" localSheetId="4" hidden="1">auto!#REF!</definedName>
    <definedName name="Z_5BA19E16_4FBA_4604_B3D1_F564165F1D65_.wvu.PrintArea" localSheetId="4" hidden="1">auto!$A$1:$O$95</definedName>
    <definedName name="Z_5BA19E16_4FBA_4604_B3D1_F564165F1D65_.wvu.PrintArea" localSheetId="5" hidden="1">cont.!$A$1:$H$96</definedName>
    <definedName name="Z_5BA19E16_4FBA_4604_B3D1_F564165F1D65_.wvu.PrintArea" localSheetId="6" hidden="1">supplemental!$A$1:$D$97</definedName>
    <definedName name="Z_5BA19E16_4FBA_4604_B3D1_F564165F1D65_.wvu.PrintTitles" localSheetId="4" hidden="1">auto!$A:$A,auto!$1:$5</definedName>
    <definedName name="Z_5BA19E16_4FBA_4604_B3D1_F564165F1D65_.wvu.PrintTitles" localSheetId="5" hidden="1">cont.!$1:$5</definedName>
    <definedName name="Z_5BA19E16_4FBA_4604_B3D1_F564165F1D65_.wvu.PrintTitles" localSheetId="6" hidden="1">supplemental!$1:$5</definedName>
  </definedNames>
  <calcPr calcId="114210" fullCalcOnLoad="1"/>
</workbook>
</file>

<file path=xl/calcChain.xml><?xml version="1.0" encoding="utf-8"?>
<calcChain xmlns="http://schemas.openxmlformats.org/spreadsheetml/2006/main">
  <c r="E193" i="103"/>
  <c r="E194"/>
  <c r="E195"/>
  <c r="E196"/>
  <c r="E197"/>
  <c r="E198"/>
  <c r="E199"/>
  <c r="E200"/>
  <c r="E203"/>
  <c r="E191"/>
  <c r="E181"/>
  <c r="E184"/>
  <c r="E178"/>
  <c r="E142"/>
  <c r="E145"/>
  <c r="E146"/>
  <c r="E147"/>
  <c r="E139"/>
  <c r="E73"/>
  <c r="E74"/>
  <c r="E77"/>
  <c r="E70"/>
  <c r="E19"/>
  <c r="E20"/>
  <c r="E23"/>
  <c r="E24"/>
  <c r="E25"/>
  <c r="E26"/>
  <c r="E27"/>
  <c r="E28"/>
  <c r="E29"/>
  <c r="D30"/>
  <c r="E30"/>
  <c r="E31"/>
  <c r="E32"/>
  <c r="E33"/>
  <c r="E34"/>
  <c r="E35"/>
  <c r="E36"/>
  <c r="E17"/>
  <c r="E39"/>
  <c r="E40"/>
  <c r="E41"/>
  <c r="E43"/>
  <c r="E44"/>
  <c r="E47"/>
  <c r="E48"/>
  <c r="E49"/>
  <c r="E51"/>
  <c r="E52"/>
  <c r="E55"/>
  <c r="E56"/>
  <c r="E57"/>
  <c r="E59"/>
  <c r="E60"/>
  <c r="E63"/>
  <c r="E64"/>
  <c r="E16"/>
  <c r="E247"/>
  <c r="D191"/>
  <c r="D178"/>
  <c r="D139"/>
  <c r="D70"/>
  <c r="D17"/>
  <c r="D16"/>
  <c r="D247"/>
  <c r="C191"/>
  <c r="C178"/>
  <c r="C139"/>
  <c r="C70"/>
  <c r="C17"/>
  <c r="C16"/>
  <c r="C247"/>
  <c r="B191"/>
  <c r="B178"/>
  <c r="B139"/>
  <c r="B70"/>
  <c r="B17"/>
  <c r="B16"/>
  <c r="B247"/>
  <c r="E244"/>
  <c r="E243"/>
  <c r="E242"/>
  <c r="E240"/>
  <c r="E239"/>
  <c r="E238"/>
  <c r="E237"/>
  <c r="E236"/>
  <c r="E235"/>
  <c r="E234"/>
  <c r="E232"/>
  <c r="E231"/>
  <c r="E230"/>
  <c r="E228"/>
  <c r="E227"/>
  <c r="E226"/>
  <c r="E216"/>
  <c r="E213"/>
  <c r="D213"/>
  <c r="C213"/>
  <c r="B213"/>
  <c r="E212"/>
  <c r="E211"/>
  <c r="E208"/>
  <c r="E207"/>
  <c r="E205"/>
  <c r="D205"/>
  <c r="C205"/>
  <c r="B205"/>
  <c r="E204"/>
  <c r="E190"/>
  <c r="E189"/>
  <c r="E188"/>
  <c r="E187"/>
  <c r="E186"/>
  <c r="D186"/>
  <c r="C186"/>
  <c r="B186"/>
  <c r="E176"/>
  <c r="E175"/>
  <c r="E174"/>
  <c r="E173"/>
  <c r="E172"/>
  <c r="E169"/>
  <c r="E168"/>
  <c r="E165"/>
  <c r="E164"/>
  <c r="E161"/>
  <c r="E160"/>
  <c r="E159"/>
  <c r="E156"/>
  <c r="E155"/>
  <c r="E153"/>
  <c r="E152"/>
  <c r="E151"/>
  <c r="E149"/>
  <c r="D149"/>
  <c r="C149"/>
  <c r="B149"/>
  <c r="E136"/>
  <c r="E132"/>
  <c r="E131"/>
  <c r="E128"/>
  <c r="D128"/>
  <c r="C128"/>
  <c r="B128"/>
  <c r="E126"/>
  <c r="E125"/>
  <c r="E124"/>
  <c r="D124"/>
  <c r="C124"/>
  <c r="B124"/>
  <c r="E123"/>
  <c r="D123"/>
  <c r="C123"/>
  <c r="B123"/>
  <c r="E121"/>
  <c r="E120"/>
  <c r="E119"/>
  <c r="E118"/>
  <c r="D118"/>
  <c r="C118"/>
  <c r="B118"/>
  <c r="E117"/>
  <c r="E116"/>
  <c r="E115"/>
  <c r="E113"/>
  <c r="E112"/>
  <c r="E109"/>
  <c r="D109"/>
  <c r="C109"/>
  <c r="B109"/>
  <c r="E108"/>
  <c r="E104"/>
  <c r="E102"/>
  <c r="D102"/>
  <c r="C102"/>
  <c r="B102"/>
  <c r="E100"/>
  <c r="E99"/>
  <c r="E98"/>
  <c r="E97"/>
  <c r="E96"/>
  <c r="E95"/>
  <c r="D95"/>
  <c r="C95"/>
  <c r="B95"/>
  <c r="E94"/>
  <c r="D94"/>
  <c r="C94"/>
  <c r="B94"/>
  <c r="E93"/>
  <c r="E92"/>
  <c r="E88"/>
  <c r="E87"/>
  <c r="E86"/>
  <c r="D86"/>
  <c r="C86"/>
  <c r="B86"/>
  <c r="E85"/>
  <c r="D85"/>
  <c r="C85"/>
  <c r="B85"/>
  <c r="E84"/>
  <c r="E83"/>
  <c r="E80"/>
  <c r="D80"/>
  <c r="C80"/>
  <c r="B80"/>
  <c r="H68"/>
  <c r="E68"/>
  <c r="E66"/>
  <c r="D66"/>
  <c r="C66"/>
  <c r="B66"/>
  <c r="E37"/>
  <c r="H30"/>
  <c r="E15"/>
  <c r="E14"/>
  <c r="E13"/>
  <c r="E12"/>
  <c r="E11"/>
  <c r="E10"/>
  <c r="E9"/>
  <c r="E8"/>
  <c r="E6"/>
  <c r="D6"/>
  <c r="C6"/>
  <c r="B6"/>
  <c r="A1" i="102"/>
  <c r="A3"/>
  <c r="B6"/>
  <c r="C6"/>
  <c r="D6"/>
  <c r="E6"/>
  <c r="F6"/>
  <c r="G6"/>
  <c r="H6"/>
  <c r="I6"/>
  <c r="J6"/>
  <c r="K6"/>
  <c r="L6"/>
  <c r="B7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0"/>
  <c r="C10"/>
  <c r="D10"/>
  <c r="E10"/>
  <c r="F10"/>
  <c r="G10"/>
  <c r="H10"/>
  <c r="I10"/>
  <c r="J10"/>
  <c r="K10"/>
  <c r="L10"/>
  <c r="B11"/>
  <c r="C11"/>
  <c r="D11"/>
  <c r="E11"/>
  <c r="F11"/>
  <c r="G11"/>
  <c r="H11"/>
  <c r="I11"/>
  <c r="J11"/>
  <c r="K11"/>
  <c r="L11"/>
  <c r="B13"/>
  <c r="B14"/>
  <c r="B12"/>
  <c r="C13"/>
  <c r="C14"/>
  <c r="C12"/>
  <c r="D13"/>
  <c r="D14"/>
  <c r="D12"/>
  <c r="E13"/>
  <c r="E14"/>
  <c r="E12"/>
  <c r="F13"/>
  <c r="F14"/>
  <c r="F12"/>
  <c r="G13"/>
  <c r="G14"/>
  <c r="G12"/>
  <c r="H13"/>
  <c r="H14"/>
  <c r="H12"/>
  <c r="I13"/>
  <c r="I14"/>
  <c r="I12"/>
  <c r="J13"/>
  <c r="J14"/>
  <c r="J12"/>
  <c r="K13"/>
  <c r="K14"/>
  <c r="K12"/>
  <c r="L12"/>
  <c r="L13"/>
  <c r="L14"/>
  <c r="B15"/>
  <c r="C15"/>
  <c r="D15"/>
  <c r="E15"/>
  <c r="F15"/>
  <c r="G15"/>
  <c r="H15"/>
  <c r="I15"/>
  <c r="J15"/>
  <c r="K15"/>
  <c r="L15"/>
  <c r="B16"/>
  <c r="C16"/>
  <c r="D16"/>
  <c r="E16"/>
  <c r="F16"/>
  <c r="G16"/>
  <c r="H16"/>
  <c r="I16"/>
  <c r="J16"/>
  <c r="K16"/>
  <c r="L16"/>
  <c r="B17"/>
  <c r="C17"/>
  <c r="D17"/>
  <c r="E17"/>
  <c r="F17"/>
  <c r="G17"/>
  <c r="H17"/>
  <c r="I17"/>
  <c r="J17"/>
  <c r="K17"/>
  <c r="L17"/>
  <c r="B18"/>
  <c r="C18"/>
  <c r="D18"/>
  <c r="E18"/>
  <c r="F18"/>
  <c r="G18"/>
  <c r="H18"/>
  <c r="I18"/>
  <c r="J18"/>
  <c r="K18"/>
  <c r="L18"/>
  <c r="B19"/>
  <c r="C19"/>
  <c r="D19"/>
  <c r="E19"/>
  <c r="F19"/>
  <c r="G19"/>
  <c r="H19"/>
  <c r="I19"/>
  <c r="J19"/>
  <c r="K19"/>
  <c r="L19"/>
  <c r="B21"/>
  <c r="B22"/>
  <c r="B20"/>
  <c r="C21"/>
  <c r="C22"/>
  <c r="C20"/>
  <c r="D21"/>
  <c r="D22"/>
  <c r="D20"/>
  <c r="E21"/>
  <c r="E22"/>
  <c r="E20"/>
  <c r="F21"/>
  <c r="F22"/>
  <c r="F20"/>
  <c r="G21"/>
  <c r="G22"/>
  <c r="G20"/>
  <c r="H21"/>
  <c r="H22"/>
  <c r="H20"/>
  <c r="I21"/>
  <c r="I22"/>
  <c r="I20"/>
  <c r="J21"/>
  <c r="J22"/>
  <c r="J20"/>
  <c r="K21"/>
  <c r="K22"/>
  <c r="K20"/>
  <c r="L20"/>
  <c r="L21"/>
  <c r="L22"/>
  <c r="B23"/>
  <c r="C23"/>
  <c r="D23"/>
  <c r="E23"/>
  <c r="F23"/>
  <c r="G23"/>
  <c r="H23"/>
  <c r="I23"/>
  <c r="J23"/>
  <c r="K23"/>
  <c r="L23"/>
  <c r="B24"/>
  <c r="C24"/>
  <c r="D24"/>
  <c r="E24"/>
  <c r="F24"/>
  <c r="G24"/>
  <c r="H24"/>
  <c r="I24"/>
  <c r="J24"/>
  <c r="K24"/>
  <c r="L24"/>
  <c r="B26"/>
  <c r="B27"/>
  <c r="B25"/>
  <c r="C26"/>
  <c r="C27"/>
  <c r="C25"/>
  <c r="D26"/>
  <c r="D27"/>
  <c r="D25"/>
  <c r="E26"/>
  <c r="E27"/>
  <c r="E25"/>
  <c r="F26"/>
  <c r="F27"/>
  <c r="F25"/>
  <c r="G26"/>
  <c r="G27"/>
  <c r="G25"/>
  <c r="H26"/>
  <c r="H27"/>
  <c r="H25"/>
  <c r="I26"/>
  <c r="I27"/>
  <c r="I25"/>
  <c r="J26"/>
  <c r="J27"/>
  <c r="J25"/>
  <c r="K26"/>
  <c r="K27"/>
  <c r="K25"/>
  <c r="L25"/>
  <c r="L26"/>
  <c r="L27"/>
  <c r="B28"/>
  <c r="C28"/>
  <c r="D28"/>
  <c r="E28"/>
  <c r="F28"/>
  <c r="G28"/>
  <c r="H28"/>
  <c r="I28"/>
  <c r="J28"/>
  <c r="K28"/>
  <c r="L28"/>
  <c r="B30"/>
  <c r="B31"/>
  <c r="B29"/>
  <c r="C30"/>
  <c r="C31"/>
  <c r="C29"/>
  <c r="D30"/>
  <c r="D31"/>
  <c r="D29"/>
  <c r="E30"/>
  <c r="E31"/>
  <c r="E29"/>
  <c r="F30"/>
  <c r="F31"/>
  <c r="F29"/>
  <c r="G30"/>
  <c r="G31"/>
  <c r="G29"/>
  <c r="H30"/>
  <c r="H31"/>
  <c r="H29"/>
  <c r="I30"/>
  <c r="I31"/>
  <c r="I29"/>
  <c r="J30"/>
  <c r="J31"/>
  <c r="J29"/>
  <c r="K30"/>
  <c r="K31"/>
  <c r="K29"/>
  <c r="L29"/>
  <c r="L30"/>
  <c r="L31"/>
  <c r="B32"/>
  <c r="C32"/>
  <c r="D32"/>
  <c r="E32"/>
  <c r="F32"/>
  <c r="G32"/>
  <c r="H32"/>
  <c r="I32"/>
  <c r="J32"/>
  <c r="K32"/>
  <c r="L32"/>
  <c r="B33"/>
  <c r="C33"/>
  <c r="D33"/>
  <c r="E33"/>
  <c r="F33"/>
  <c r="G33"/>
  <c r="H33"/>
  <c r="I33"/>
  <c r="J33"/>
  <c r="K33"/>
  <c r="L33"/>
  <c r="B34"/>
  <c r="C34"/>
  <c r="D34"/>
  <c r="E34"/>
  <c r="F34"/>
  <c r="G34"/>
  <c r="H34"/>
  <c r="I34"/>
  <c r="J34"/>
  <c r="K34"/>
  <c r="L34"/>
  <c r="B35"/>
  <c r="C35"/>
  <c r="D35"/>
  <c r="E35"/>
  <c r="F35"/>
  <c r="G35"/>
  <c r="H35"/>
  <c r="I35"/>
  <c r="J35"/>
  <c r="K35"/>
  <c r="L35"/>
  <c r="B36"/>
  <c r="C36"/>
  <c r="D36"/>
  <c r="E36"/>
  <c r="F36"/>
  <c r="G36"/>
  <c r="H36"/>
  <c r="I36"/>
  <c r="J36"/>
  <c r="K36"/>
  <c r="L36"/>
  <c r="B37"/>
  <c r="C37"/>
  <c r="D37"/>
  <c r="E37"/>
  <c r="F37"/>
  <c r="G37"/>
  <c r="H37"/>
  <c r="I37"/>
  <c r="J37"/>
  <c r="K37"/>
  <c r="L37"/>
  <c r="B38"/>
  <c r="C38"/>
  <c r="D38"/>
  <c r="E38"/>
  <c r="F38"/>
  <c r="G38"/>
  <c r="H38"/>
  <c r="I38"/>
  <c r="J38"/>
  <c r="K38"/>
  <c r="L38"/>
  <c r="B39"/>
  <c r="C39"/>
  <c r="D39"/>
  <c r="E39"/>
  <c r="F39"/>
  <c r="G39"/>
  <c r="H39"/>
  <c r="I39"/>
  <c r="J39"/>
  <c r="K39"/>
  <c r="L39"/>
  <c r="B40"/>
  <c r="C40"/>
  <c r="D40"/>
  <c r="E40"/>
  <c r="F40"/>
  <c r="G40"/>
  <c r="H40"/>
  <c r="I40"/>
  <c r="J40"/>
  <c r="K40"/>
  <c r="L40"/>
  <c r="B41"/>
  <c r="C41"/>
  <c r="D41"/>
  <c r="E41"/>
  <c r="F41"/>
  <c r="G41"/>
  <c r="H41"/>
  <c r="I41"/>
  <c r="J41"/>
  <c r="K41"/>
  <c r="L41"/>
  <c r="B42"/>
  <c r="C42"/>
  <c r="D42"/>
  <c r="E42"/>
  <c r="F42"/>
  <c r="G42"/>
  <c r="H42"/>
  <c r="I42"/>
  <c r="J42"/>
  <c r="K42"/>
  <c r="L42"/>
  <c r="B43"/>
  <c r="C43"/>
  <c r="D43"/>
  <c r="E43"/>
  <c r="F43"/>
  <c r="G43"/>
  <c r="H43"/>
  <c r="I43"/>
  <c r="J43"/>
  <c r="K43"/>
  <c r="L43"/>
  <c r="B44"/>
  <c r="C44"/>
  <c r="D44"/>
  <c r="E44"/>
  <c r="F44"/>
  <c r="G44"/>
  <c r="H44"/>
  <c r="I44"/>
  <c r="J44"/>
  <c r="K44"/>
  <c r="L44"/>
  <c r="B45"/>
  <c r="C45"/>
  <c r="D45"/>
  <c r="E45"/>
  <c r="F45"/>
  <c r="G45"/>
  <c r="H45"/>
  <c r="I45"/>
  <c r="J45"/>
  <c r="K45"/>
  <c r="L45"/>
  <c r="B46"/>
  <c r="C46"/>
  <c r="D46"/>
  <c r="E46"/>
  <c r="F46"/>
  <c r="G46"/>
  <c r="H46"/>
  <c r="I46"/>
  <c r="J46"/>
  <c r="K46"/>
  <c r="L46"/>
  <c r="B49"/>
  <c r="B50"/>
  <c r="B51"/>
  <c r="B53"/>
  <c r="B54"/>
  <c r="B52"/>
  <c r="B55"/>
  <c r="B56"/>
  <c r="B57"/>
  <c r="B58"/>
  <c r="B60"/>
  <c r="B61"/>
  <c r="B62"/>
  <c r="B63"/>
  <c r="B64"/>
  <c r="B65"/>
  <c r="B66"/>
  <c r="B68"/>
  <c r="B69"/>
  <c r="B70"/>
  <c r="B71"/>
  <c r="B67"/>
  <c r="B72"/>
  <c r="B73"/>
  <c r="B74"/>
  <c r="B75"/>
  <c r="B76"/>
  <c r="B77"/>
  <c r="B78"/>
  <c r="B79"/>
  <c r="B80"/>
  <c r="B81"/>
  <c r="B82"/>
  <c r="B83"/>
  <c r="B84"/>
  <c r="B85"/>
  <c r="B86"/>
  <c r="B87"/>
  <c r="B48"/>
  <c r="C49"/>
  <c r="C50"/>
  <c r="C51"/>
  <c r="C53"/>
  <c r="C54"/>
  <c r="C52"/>
  <c r="C55"/>
  <c r="C56"/>
  <c r="C57"/>
  <c r="C58"/>
  <c r="C60"/>
  <c r="C61"/>
  <c r="C62"/>
  <c r="C63"/>
  <c r="C64"/>
  <c r="C65"/>
  <c r="C66"/>
  <c r="C68"/>
  <c r="C69"/>
  <c r="C70"/>
  <c r="C71"/>
  <c r="C67"/>
  <c r="C72"/>
  <c r="C73"/>
  <c r="C74"/>
  <c r="C75"/>
  <c r="C76"/>
  <c r="C77"/>
  <c r="C78"/>
  <c r="C79"/>
  <c r="C80"/>
  <c r="C81"/>
  <c r="C82"/>
  <c r="C83"/>
  <c r="C84"/>
  <c r="C85"/>
  <c r="C86"/>
  <c r="C87"/>
  <c r="C48"/>
  <c r="D49"/>
  <c r="D50"/>
  <c r="D51"/>
  <c r="D53"/>
  <c r="D54"/>
  <c r="D52"/>
  <c r="D55"/>
  <c r="D56"/>
  <c r="D57"/>
  <c r="D58"/>
  <c r="D60"/>
  <c r="D61"/>
  <c r="D62"/>
  <c r="D63"/>
  <c r="D64"/>
  <c r="D65"/>
  <c r="D66"/>
  <c r="D68"/>
  <c r="D69"/>
  <c r="D70"/>
  <c r="D71"/>
  <c r="D67"/>
  <c r="D72"/>
  <c r="D73"/>
  <c r="D74"/>
  <c r="D75"/>
  <c r="D76"/>
  <c r="D77"/>
  <c r="D78"/>
  <c r="D79"/>
  <c r="D80"/>
  <c r="D81"/>
  <c r="D82"/>
  <c r="D83"/>
  <c r="D84"/>
  <c r="D85"/>
  <c r="D86"/>
  <c r="D87"/>
  <c r="D48"/>
  <c r="E49"/>
  <c r="E50"/>
  <c r="E51"/>
  <c r="E53"/>
  <c r="E54"/>
  <c r="E52"/>
  <c r="E55"/>
  <c r="E56"/>
  <c r="E57"/>
  <c r="E58"/>
  <c r="E60"/>
  <c r="E61"/>
  <c r="E62"/>
  <c r="E63"/>
  <c r="E64"/>
  <c r="E65"/>
  <c r="E66"/>
  <c r="E68"/>
  <c r="E69"/>
  <c r="E70"/>
  <c r="E71"/>
  <c r="E67"/>
  <c r="E72"/>
  <c r="E73"/>
  <c r="E74"/>
  <c r="E75"/>
  <c r="E76"/>
  <c r="E77"/>
  <c r="E78"/>
  <c r="E79"/>
  <c r="E80"/>
  <c r="E81"/>
  <c r="E82"/>
  <c r="E83"/>
  <c r="E84"/>
  <c r="E85"/>
  <c r="E86"/>
  <c r="E87"/>
  <c r="E48"/>
  <c r="F49"/>
  <c r="F50"/>
  <c r="F51"/>
  <c r="F53"/>
  <c r="F54"/>
  <c r="F52"/>
  <c r="F55"/>
  <c r="F56"/>
  <c r="F57"/>
  <c r="F58"/>
  <c r="F60"/>
  <c r="F61"/>
  <c r="F62"/>
  <c r="F63"/>
  <c r="F64"/>
  <c r="F65"/>
  <c r="F66"/>
  <c r="F68"/>
  <c r="F69"/>
  <c r="F70"/>
  <c r="F71"/>
  <c r="F67"/>
  <c r="F72"/>
  <c r="F73"/>
  <c r="F74"/>
  <c r="F75"/>
  <c r="F76"/>
  <c r="F77"/>
  <c r="F78"/>
  <c r="F79"/>
  <c r="F80"/>
  <c r="F81"/>
  <c r="F82"/>
  <c r="F83"/>
  <c r="F84"/>
  <c r="F85"/>
  <c r="F86"/>
  <c r="F87"/>
  <c r="F48"/>
  <c r="G49"/>
  <c r="G50"/>
  <c r="G51"/>
  <c r="G53"/>
  <c r="G54"/>
  <c r="G52"/>
  <c r="G55"/>
  <c r="G56"/>
  <c r="G57"/>
  <c r="G58"/>
  <c r="G60"/>
  <c r="G61"/>
  <c r="G62"/>
  <c r="G63"/>
  <c r="G64"/>
  <c r="G65"/>
  <c r="G66"/>
  <c r="G68"/>
  <c r="G69"/>
  <c r="G70"/>
  <c r="G71"/>
  <c r="G67"/>
  <c r="G72"/>
  <c r="G73"/>
  <c r="G74"/>
  <c r="G75"/>
  <c r="G76"/>
  <c r="G77"/>
  <c r="G78"/>
  <c r="G79"/>
  <c r="G80"/>
  <c r="G81"/>
  <c r="G82"/>
  <c r="G83"/>
  <c r="G84"/>
  <c r="G85"/>
  <c r="G86"/>
  <c r="G87"/>
  <c r="G48"/>
  <c r="H49"/>
  <c r="H50"/>
  <c r="H51"/>
  <c r="H53"/>
  <c r="H54"/>
  <c r="H52"/>
  <c r="H55"/>
  <c r="H56"/>
  <c r="H57"/>
  <c r="H58"/>
  <c r="H60"/>
  <c r="H61"/>
  <c r="H62"/>
  <c r="H63"/>
  <c r="H64"/>
  <c r="H65"/>
  <c r="H66"/>
  <c r="H68"/>
  <c r="H69"/>
  <c r="H70"/>
  <c r="H71"/>
  <c r="H67"/>
  <c r="H72"/>
  <c r="H73"/>
  <c r="H74"/>
  <c r="H75"/>
  <c r="H76"/>
  <c r="H77"/>
  <c r="H78"/>
  <c r="H79"/>
  <c r="H80"/>
  <c r="H81"/>
  <c r="H82"/>
  <c r="H83"/>
  <c r="H84"/>
  <c r="H85"/>
  <c r="H86"/>
  <c r="H87"/>
  <c r="H48"/>
  <c r="I49"/>
  <c r="I50"/>
  <c r="I51"/>
  <c r="I53"/>
  <c r="I54"/>
  <c r="I52"/>
  <c r="I55"/>
  <c r="I56"/>
  <c r="I57"/>
  <c r="I58"/>
  <c r="I60"/>
  <c r="I61"/>
  <c r="I62"/>
  <c r="I63"/>
  <c r="I64"/>
  <c r="I65"/>
  <c r="I66"/>
  <c r="I68"/>
  <c r="I69"/>
  <c r="I70"/>
  <c r="I71"/>
  <c r="I67"/>
  <c r="I72"/>
  <c r="I73"/>
  <c r="I74"/>
  <c r="I75"/>
  <c r="I76"/>
  <c r="I77"/>
  <c r="I78"/>
  <c r="I79"/>
  <c r="I80"/>
  <c r="I81"/>
  <c r="I82"/>
  <c r="I83"/>
  <c r="I84"/>
  <c r="I85"/>
  <c r="I86"/>
  <c r="I87"/>
  <c r="I48"/>
  <c r="J49"/>
  <c r="J50"/>
  <c r="J51"/>
  <c r="J53"/>
  <c r="J54"/>
  <c r="J52"/>
  <c r="J55"/>
  <c r="J56"/>
  <c r="J57"/>
  <c r="J58"/>
  <c r="J60"/>
  <c r="J61"/>
  <c r="J62"/>
  <c r="J63"/>
  <c r="J64"/>
  <c r="J65"/>
  <c r="J66"/>
  <c r="J68"/>
  <c r="J69"/>
  <c r="J70"/>
  <c r="J71"/>
  <c r="J67"/>
  <c r="J72"/>
  <c r="J73"/>
  <c r="J74"/>
  <c r="J75"/>
  <c r="J76"/>
  <c r="J77"/>
  <c r="J78"/>
  <c r="J79"/>
  <c r="J80"/>
  <c r="J81"/>
  <c r="J82"/>
  <c r="J83"/>
  <c r="J84"/>
  <c r="J85"/>
  <c r="J86"/>
  <c r="J87"/>
  <c r="J48"/>
  <c r="K49"/>
  <c r="K50"/>
  <c r="K51"/>
  <c r="K53"/>
  <c r="K54"/>
  <c r="K52"/>
  <c r="K55"/>
  <c r="K56"/>
  <c r="K57"/>
  <c r="K58"/>
  <c r="K60"/>
  <c r="K61"/>
  <c r="K62"/>
  <c r="K63"/>
  <c r="K64"/>
  <c r="K65"/>
  <c r="K66"/>
  <c r="K68"/>
  <c r="K69"/>
  <c r="K70"/>
  <c r="K71"/>
  <c r="K67"/>
  <c r="K72"/>
  <c r="K73"/>
  <c r="K74"/>
  <c r="K75"/>
  <c r="K76"/>
  <c r="K77"/>
  <c r="K78"/>
  <c r="K79"/>
  <c r="K80"/>
  <c r="K81"/>
  <c r="K82"/>
  <c r="K83"/>
  <c r="K84"/>
  <c r="K85"/>
  <c r="K86"/>
  <c r="K87"/>
  <c r="K48"/>
  <c r="L49"/>
  <c r="L50"/>
  <c r="L51"/>
  <c r="L52"/>
  <c r="L55"/>
  <c r="L56"/>
  <c r="L57"/>
  <c r="L58"/>
  <c r="L60"/>
  <c r="L61"/>
  <c r="L62"/>
  <c r="L63"/>
  <c r="L64"/>
  <c r="L65"/>
  <c r="L66"/>
  <c r="L67"/>
  <c r="L72"/>
  <c r="L73"/>
  <c r="L74"/>
  <c r="L75"/>
  <c r="L76"/>
  <c r="L77"/>
  <c r="L78"/>
  <c r="L79"/>
  <c r="L80"/>
  <c r="L81"/>
  <c r="L82"/>
  <c r="L83"/>
  <c r="L84"/>
  <c r="L85"/>
  <c r="L86"/>
  <c r="L87"/>
  <c r="L48"/>
  <c r="L53"/>
  <c r="L54"/>
  <c r="L68"/>
  <c r="L69"/>
  <c r="L70"/>
  <c r="L71"/>
  <c r="B90"/>
  <c r="C90"/>
  <c r="D90"/>
  <c r="E90"/>
  <c r="F90"/>
  <c r="G90"/>
  <c r="H90"/>
  <c r="I90"/>
  <c r="J90"/>
  <c r="K90"/>
  <c r="L90"/>
  <c r="B92"/>
  <c r="B93"/>
  <c r="B91"/>
  <c r="C92"/>
  <c r="C93"/>
  <c r="C91"/>
  <c r="D92"/>
  <c r="D93"/>
  <c r="D91"/>
  <c r="E92"/>
  <c r="E93"/>
  <c r="E91"/>
  <c r="F92"/>
  <c r="F93"/>
  <c r="F91"/>
  <c r="G92"/>
  <c r="G93"/>
  <c r="G91"/>
  <c r="H92"/>
  <c r="H93"/>
  <c r="H91"/>
  <c r="I92"/>
  <c r="I93"/>
  <c r="I91"/>
  <c r="J92"/>
  <c r="J93"/>
  <c r="J91"/>
  <c r="K92"/>
  <c r="K93"/>
  <c r="K91"/>
  <c r="L91"/>
  <c r="L92"/>
  <c r="L93"/>
  <c r="B94"/>
  <c r="C94"/>
  <c r="D94"/>
  <c r="E94"/>
  <c r="F94"/>
  <c r="G94"/>
  <c r="H94"/>
  <c r="I94"/>
  <c r="J94"/>
  <c r="K94"/>
  <c r="L94"/>
  <c r="B96"/>
  <c r="C96"/>
  <c r="D96"/>
  <c r="E96"/>
  <c r="F96"/>
  <c r="G96"/>
  <c r="H96"/>
  <c r="I96"/>
  <c r="J96"/>
  <c r="K96"/>
  <c r="L96"/>
  <c r="A1" i="101"/>
  <c r="A3"/>
  <c r="C7"/>
  <c r="D7"/>
  <c r="C8"/>
  <c r="D8"/>
  <c r="C9"/>
  <c r="D9"/>
  <c r="C10"/>
  <c r="D10"/>
  <c r="C11"/>
  <c r="D11"/>
  <c r="C12"/>
  <c r="D12"/>
  <c r="B13"/>
  <c r="C14"/>
  <c r="C15"/>
  <c r="C13"/>
  <c r="D14"/>
  <c r="D15"/>
  <c r="D13"/>
  <c r="C16"/>
  <c r="D16"/>
  <c r="C17"/>
  <c r="D17"/>
  <c r="C18"/>
  <c r="D18"/>
  <c r="C19"/>
  <c r="D19"/>
  <c r="C20"/>
  <c r="D20"/>
  <c r="B21"/>
  <c r="C22"/>
  <c r="C23"/>
  <c r="C21"/>
  <c r="D22"/>
  <c r="D23"/>
  <c r="D21"/>
  <c r="C24"/>
  <c r="D24"/>
  <c r="C25"/>
  <c r="D25"/>
  <c r="B26"/>
  <c r="C27"/>
  <c r="C28"/>
  <c r="C26"/>
  <c r="D27"/>
  <c r="D28"/>
  <c r="D26"/>
  <c r="C29"/>
  <c r="D29"/>
  <c r="B30"/>
  <c r="C31"/>
  <c r="C32"/>
  <c r="C30"/>
  <c r="D31"/>
  <c r="D32"/>
  <c r="D30"/>
  <c r="C33"/>
  <c r="D33"/>
  <c r="B34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B53"/>
  <c r="B49"/>
  <c r="C50"/>
  <c r="C51"/>
  <c r="C52"/>
  <c r="C54"/>
  <c r="C55"/>
  <c r="C53"/>
  <c r="C56"/>
  <c r="C57"/>
  <c r="C58"/>
  <c r="C59"/>
  <c r="C61"/>
  <c r="C62"/>
  <c r="C63"/>
  <c r="C64"/>
  <c r="C65"/>
  <c r="C66"/>
  <c r="C67"/>
  <c r="C73"/>
  <c r="C74"/>
  <c r="C75"/>
  <c r="C76"/>
  <c r="C77"/>
  <c r="C78"/>
  <c r="C79"/>
  <c r="C80"/>
  <c r="C81"/>
  <c r="C82"/>
  <c r="C83"/>
  <c r="C84"/>
  <c r="C85"/>
  <c r="C86"/>
  <c r="C87"/>
  <c r="C88"/>
  <c r="C49"/>
  <c r="D50"/>
  <c r="D51"/>
  <c r="D52"/>
  <c r="D54"/>
  <c r="D55"/>
  <c r="D53"/>
  <c r="D56"/>
  <c r="D57"/>
  <c r="D58"/>
  <c r="D59"/>
  <c r="D61"/>
  <c r="D62"/>
  <c r="D63"/>
  <c r="D64"/>
  <c r="D65"/>
  <c r="D66"/>
  <c r="D67"/>
  <c r="C69"/>
  <c r="D69"/>
  <c r="C70"/>
  <c r="D70"/>
  <c r="C71"/>
  <c r="D71"/>
  <c r="C72"/>
  <c r="D72"/>
  <c r="D68"/>
  <c r="D73"/>
  <c r="D74"/>
  <c r="D75"/>
  <c r="D76"/>
  <c r="D77"/>
  <c r="D78"/>
  <c r="D79"/>
  <c r="D80"/>
  <c r="D81"/>
  <c r="D82"/>
  <c r="D83"/>
  <c r="D84"/>
  <c r="D85"/>
  <c r="D86"/>
  <c r="D87"/>
  <c r="D88"/>
  <c r="D49"/>
  <c r="C91"/>
  <c r="D91"/>
  <c r="B92"/>
  <c r="C93"/>
  <c r="C94"/>
  <c r="C92"/>
  <c r="D93"/>
  <c r="D94"/>
  <c r="D92"/>
  <c r="C95"/>
  <c r="D95"/>
  <c r="B97"/>
  <c r="C97"/>
  <c r="D97"/>
  <c r="A1" i="100"/>
  <c r="A3"/>
  <c r="B6"/>
  <c r="C6"/>
  <c r="D6"/>
  <c r="E6"/>
  <c r="G6"/>
  <c r="H6"/>
  <c r="I6"/>
  <c r="J6"/>
  <c r="K6"/>
  <c r="L6"/>
  <c r="M6"/>
  <c r="N6"/>
  <c r="O6"/>
  <c r="B7"/>
  <c r="C7"/>
  <c r="D7"/>
  <c r="E7"/>
  <c r="G7"/>
  <c r="H7"/>
  <c r="I7"/>
  <c r="J7"/>
  <c r="K7"/>
  <c r="L7"/>
  <c r="M7"/>
  <c r="N7"/>
  <c r="O7"/>
  <c r="B8"/>
  <c r="C8"/>
  <c r="D8"/>
  <c r="E8"/>
  <c r="G8"/>
  <c r="H8"/>
  <c r="I8"/>
  <c r="J8"/>
  <c r="K8"/>
  <c r="L8"/>
  <c r="M8"/>
  <c r="N8"/>
  <c r="O8"/>
  <c r="B9"/>
  <c r="C9"/>
  <c r="D9"/>
  <c r="E9"/>
  <c r="G9"/>
  <c r="H9"/>
  <c r="I9"/>
  <c r="J9"/>
  <c r="K9"/>
  <c r="L9"/>
  <c r="M9"/>
  <c r="N9"/>
  <c r="O9"/>
  <c r="B10"/>
  <c r="C10"/>
  <c r="D10"/>
  <c r="E10"/>
  <c r="G10"/>
  <c r="H10"/>
  <c r="I10"/>
  <c r="J10"/>
  <c r="K10"/>
  <c r="L10"/>
  <c r="M10"/>
  <c r="N10"/>
  <c r="O10"/>
  <c r="B11"/>
  <c r="C11"/>
  <c r="D11"/>
  <c r="E11"/>
  <c r="G11"/>
  <c r="H11"/>
  <c r="I11"/>
  <c r="J11"/>
  <c r="K11"/>
  <c r="L11"/>
  <c r="M11"/>
  <c r="N11"/>
  <c r="O11"/>
  <c r="B13"/>
  <c r="B14"/>
  <c r="B12"/>
  <c r="C13"/>
  <c r="C14"/>
  <c r="C12"/>
  <c r="D13"/>
  <c r="D14"/>
  <c r="D12"/>
  <c r="E13"/>
  <c r="E14"/>
  <c r="E12"/>
  <c r="G13"/>
  <c r="G14"/>
  <c r="G12"/>
  <c r="H13"/>
  <c r="H14"/>
  <c r="H12"/>
  <c r="I13"/>
  <c r="I14"/>
  <c r="I12"/>
  <c r="J13"/>
  <c r="J14"/>
  <c r="J12"/>
  <c r="K13"/>
  <c r="K14"/>
  <c r="K12"/>
  <c r="L13"/>
  <c r="L14"/>
  <c r="L12"/>
  <c r="M13"/>
  <c r="M14"/>
  <c r="M12"/>
  <c r="N13"/>
  <c r="N14"/>
  <c r="N12"/>
  <c r="O13"/>
  <c r="O14"/>
  <c r="O12"/>
  <c r="B15"/>
  <c r="C15"/>
  <c r="D15"/>
  <c r="E15"/>
  <c r="G15"/>
  <c r="H15"/>
  <c r="I15"/>
  <c r="J15"/>
  <c r="K15"/>
  <c r="L15"/>
  <c r="M15"/>
  <c r="N15"/>
  <c r="O15"/>
  <c r="B16"/>
  <c r="C16"/>
  <c r="D16"/>
  <c r="E16"/>
  <c r="G16"/>
  <c r="H16"/>
  <c r="I16"/>
  <c r="J16"/>
  <c r="K16"/>
  <c r="L16"/>
  <c r="M16"/>
  <c r="N16"/>
  <c r="O16"/>
  <c r="B17"/>
  <c r="C17"/>
  <c r="D17"/>
  <c r="E17"/>
  <c r="G17"/>
  <c r="H17"/>
  <c r="I17"/>
  <c r="J17"/>
  <c r="K17"/>
  <c r="L17"/>
  <c r="M17"/>
  <c r="N17"/>
  <c r="O17"/>
  <c r="B18"/>
  <c r="C18"/>
  <c r="D18"/>
  <c r="E18"/>
  <c r="G18"/>
  <c r="H18"/>
  <c r="I18"/>
  <c r="J18"/>
  <c r="K18"/>
  <c r="L18"/>
  <c r="M18"/>
  <c r="N18"/>
  <c r="O18"/>
  <c r="B19"/>
  <c r="C19"/>
  <c r="D19"/>
  <c r="E19"/>
  <c r="G19"/>
  <c r="H19"/>
  <c r="I19"/>
  <c r="J19"/>
  <c r="K19"/>
  <c r="L19"/>
  <c r="M19"/>
  <c r="N19"/>
  <c r="O19"/>
  <c r="B21"/>
  <c r="B22"/>
  <c r="B20"/>
  <c r="C21"/>
  <c r="C22"/>
  <c r="C20"/>
  <c r="D21"/>
  <c r="D22"/>
  <c r="D20"/>
  <c r="E21"/>
  <c r="E22"/>
  <c r="E20"/>
  <c r="G21"/>
  <c r="G22"/>
  <c r="G20"/>
  <c r="H21"/>
  <c r="H22"/>
  <c r="H20"/>
  <c r="I21"/>
  <c r="I22"/>
  <c r="I20"/>
  <c r="J21"/>
  <c r="J22"/>
  <c r="J20"/>
  <c r="K21"/>
  <c r="K22"/>
  <c r="K20"/>
  <c r="L21"/>
  <c r="L22"/>
  <c r="L20"/>
  <c r="M21"/>
  <c r="M22"/>
  <c r="M20"/>
  <c r="N21"/>
  <c r="N22"/>
  <c r="N20"/>
  <c r="O21"/>
  <c r="O22"/>
  <c r="O20"/>
  <c r="B23"/>
  <c r="C23"/>
  <c r="D23"/>
  <c r="E23"/>
  <c r="G23"/>
  <c r="H23"/>
  <c r="I23"/>
  <c r="J23"/>
  <c r="K23"/>
  <c r="L23"/>
  <c r="M23"/>
  <c r="N23"/>
  <c r="O23"/>
  <c r="B24"/>
  <c r="C24"/>
  <c r="D24"/>
  <c r="E24"/>
  <c r="G24"/>
  <c r="H24"/>
  <c r="I24"/>
  <c r="J24"/>
  <c r="K24"/>
  <c r="L24"/>
  <c r="M24"/>
  <c r="N24"/>
  <c r="O24"/>
  <c r="B26"/>
  <c r="B27"/>
  <c r="B25"/>
  <c r="C26"/>
  <c r="C27"/>
  <c r="C25"/>
  <c r="D26"/>
  <c r="D27"/>
  <c r="D25"/>
  <c r="E26"/>
  <c r="E27"/>
  <c r="E25"/>
  <c r="G26"/>
  <c r="G27"/>
  <c r="G25"/>
  <c r="H26"/>
  <c r="H27"/>
  <c r="H25"/>
  <c r="I26"/>
  <c r="I27"/>
  <c r="I25"/>
  <c r="J26"/>
  <c r="J27"/>
  <c r="J25"/>
  <c r="K26"/>
  <c r="K27"/>
  <c r="K25"/>
  <c r="L26"/>
  <c r="L27"/>
  <c r="L25"/>
  <c r="M26"/>
  <c r="M27"/>
  <c r="M25"/>
  <c r="N26"/>
  <c r="N27"/>
  <c r="N25"/>
  <c r="O26"/>
  <c r="O27"/>
  <c r="O25"/>
  <c r="B28"/>
  <c r="C28"/>
  <c r="D28"/>
  <c r="E28"/>
  <c r="G28"/>
  <c r="H28"/>
  <c r="I28"/>
  <c r="J28"/>
  <c r="K28"/>
  <c r="L28"/>
  <c r="M28"/>
  <c r="N28"/>
  <c r="O28"/>
  <c r="B30"/>
  <c r="B31"/>
  <c r="B29"/>
  <c r="C30"/>
  <c r="C31"/>
  <c r="C29"/>
  <c r="D30"/>
  <c r="D31"/>
  <c r="D29"/>
  <c r="E30"/>
  <c r="E31"/>
  <c r="E29"/>
  <c r="F30"/>
  <c r="F31"/>
  <c r="F29"/>
  <c r="G30"/>
  <c r="G31"/>
  <c r="G29"/>
  <c r="H30"/>
  <c r="H31"/>
  <c r="H29"/>
  <c r="I30"/>
  <c r="I31"/>
  <c r="I29"/>
  <c r="J30"/>
  <c r="J31"/>
  <c r="J29"/>
  <c r="K30"/>
  <c r="K31"/>
  <c r="K29"/>
  <c r="L30"/>
  <c r="L31"/>
  <c r="L29"/>
  <c r="M30"/>
  <c r="M31"/>
  <c r="M29"/>
  <c r="N30"/>
  <c r="N31"/>
  <c r="N29"/>
  <c r="O30"/>
  <c r="O31"/>
  <c r="O29"/>
  <c r="B32"/>
  <c r="C32"/>
  <c r="D32"/>
  <c r="E32"/>
  <c r="G32"/>
  <c r="H32"/>
  <c r="I32"/>
  <c r="J32"/>
  <c r="K32"/>
  <c r="L32"/>
  <c r="M32"/>
  <c r="N32"/>
  <c r="O32"/>
  <c r="B33"/>
  <c r="C33"/>
  <c r="D33"/>
  <c r="E33"/>
  <c r="G33"/>
  <c r="H33"/>
  <c r="I33"/>
  <c r="J33"/>
  <c r="K33"/>
  <c r="L33"/>
  <c r="M33"/>
  <c r="N33"/>
  <c r="O33"/>
  <c r="B34"/>
  <c r="C34"/>
  <c r="D34"/>
  <c r="E34"/>
  <c r="G34"/>
  <c r="H34"/>
  <c r="I34"/>
  <c r="J34"/>
  <c r="K34"/>
  <c r="L34"/>
  <c r="M34"/>
  <c r="N34"/>
  <c r="O34"/>
  <c r="B35"/>
  <c r="C35"/>
  <c r="D35"/>
  <c r="E35"/>
  <c r="G35"/>
  <c r="H35"/>
  <c r="I35"/>
  <c r="J35"/>
  <c r="K35"/>
  <c r="L35"/>
  <c r="M35"/>
  <c r="N35"/>
  <c r="O35"/>
  <c r="B36"/>
  <c r="C36"/>
  <c r="D36"/>
  <c r="E36"/>
  <c r="F36"/>
  <c r="G36"/>
  <c r="H36"/>
  <c r="I36"/>
  <c r="J36"/>
  <c r="K36"/>
  <c r="L36"/>
  <c r="M36"/>
  <c r="N36"/>
  <c r="O36"/>
  <c r="B37"/>
  <c r="C37"/>
  <c r="D37"/>
  <c r="E37"/>
  <c r="G37"/>
  <c r="H37"/>
  <c r="I37"/>
  <c r="J37"/>
  <c r="K37"/>
  <c r="L37"/>
  <c r="M37"/>
  <c r="N37"/>
  <c r="O37"/>
  <c r="B38"/>
  <c r="C38"/>
  <c r="D38"/>
  <c r="E38"/>
  <c r="G38"/>
  <c r="H38"/>
  <c r="I38"/>
  <c r="J38"/>
  <c r="K38"/>
  <c r="L38"/>
  <c r="M38"/>
  <c r="N38"/>
  <c r="O38"/>
  <c r="B39"/>
  <c r="C39"/>
  <c r="D39"/>
  <c r="E39"/>
  <c r="G39"/>
  <c r="H39"/>
  <c r="I39"/>
  <c r="J39"/>
  <c r="K39"/>
  <c r="L39"/>
  <c r="M39"/>
  <c r="N39"/>
  <c r="O39"/>
  <c r="B40"/>
  <c r="C40"/>
  <c r="D40"/>
  <c r="E40"/>
  <c r="G40"/>
  <c r="H40"/>
  <c r="I40"/>
  <c r="J40"/>
  <c r="K40"/>
  <c r="L40"/>
  <c r="M40"/>
  <c r="N40"/>
  <c r="O40"/>
  <c r="B41"/>
  <c r="C41"/>
  <c r="D41"/>
  <c r="E41"/>
  <c r="G41"/>
  <c r="H41"/>
  <c r="I41"/>
  <c r="J41"/>
  <c r="K41"/>
  <c r="L41"/>
  <c r="M41"/>
  <c r="N41"/>
  <c r="O41"/>
  <c r="B42"/>
  <c r="C42"/>
  <c r="D42"/>
  <c r="E42"/>
  <c r="G42"/>
  <c r="H42"/>
  <c r="I42"/>
  <c r="J42"/>
  <c r="K42"/>
  <c r="L42"/>
  <c r="M42"/>
  <c r="N42"/>
  <c r="O42"/>
  <c r="B43"/>
  <c r="C43"/>
  <c r="D43"/>
  <c r="E43"/>
  <c r="G43"/>
  <c r="H43"/>
  <c r="I43"/>
  <c r="J43"/>
  <c r="K43"/>
  <c r="L43"/>
  <c r="M43"/>
  <c r="N43"/>
  <c r="O43"/>
  <c r="B44"/>
  <c r="C44"/>
  <c r="D44"/>
  <c r="E44"/>
  <c r="G44"/>
  <c r="H44"/>
  <c r="I44"/>
  <c r="J44"/>
  <c r="K44"/>
  <c r="L44"/>
  <c r="M44"/>
  <c r="N44"/>
  <c r="O44"/>
  <c r="B45"/>
  <c r="C45"/>
  <c r="D45"/>
  <c r="E45"/>
  <c r="G45"/>
  <c r="H45"/>
  <c r="I45"/>
  <c r="J45"/>
  <c r="K45"/>
  <c r="L45"/>
  <c r="M45"/>
  <c r="N45"/>
  <c r="O45"/>
  <c r="B46"/>
  <c r="C46"/>
  <c r="D46"/>
  <c r="E46"/>
  <c r="G46"/>
  <c r="H46"/>
  <c r="I46"/>
  <c r="J46"/>
  <c r="K46"/>
  <c r="L46"/>
  <c r="M46"/>
  <c r="N46"/>
  <c r="O46"/>
  <c r="B49"/>
  <c r="B50"/>
  <c r="B51"/>
  <c r="B53"/>
  <c r="B54"/>
  <c r="B52"/>
  <c r="B55"/>
  <c r="B56"/>
  <c r="B57"/>
  <c r="B58"/>
  <c r="B59"/>
  <c r="B60"/>
  <c r="B61"/>
  <c r="B62"/>
  <c r="B63"/>
  <c r="B64"/>
  <c r="B65"/>
  <c r="B66"/>
  <c r="B68"/>
  <c r="B69"/>
  <c r="B70"/>
  <c r="B71"/>
  <c r="B67"/>
  <c r="B72"/>
  <c r="B73"/>
  <c r="B74"/>
  <c r="B75"/>
  <c r="B76"/>
  <c r="B77"/>
  <c r="B78"/>
  <c r="B79"/>
  <c r="B80"/>
  <c r="B81"/>
  <c r="B82"/>
  <c r="B83"/>
  <c r="B84"/>
  <c r="B85"/>
  <c r="B86"/>
  <c r="B87"/>
  <c r="B48"/>
  <c r="C49"/>
  <c r="C50"/>
  <c r="C51"/>
  <c r="C53"/>
  <c r="C54"/>
  <c r="C52"/>
  <c r="C55"/>
  <c r="C56"/>
  <c r="C57"/>
  <c r="C58"/>
  <c r="C59"/>
  <c r="C60"/>
  <c r="C61"/>
  <c r="C62"/>
  <c r="C63"/>
  <c r="C64"/>
  <c r="C65"/>
  <c r="C66"/>
  <c r="C68"/>
  <c r="C69"/>
  <c r="C70"/>
  <c r="C71"/>
  <c r="C67"/>
  <c r="C72"/>
  <c r="C73"/>
  <c r="C74"/>
  <c r="C75"/>
  <c r="C76"/>
  <c r="C77"/>
  <c r="C78"/>
  <c r="C79"/>
  <c r="C80"/>
  <c r="C81"/>
  <c r="C82"/>
  <c r="C83"/>
  <c r="C84"/>
  <c r="C85"/>
  <c r="C86"/>
  <c r="C87"/>
  <c r="C48"/>
  <c r="D49"/>
  <c r="D50"/>
  <c r="D51"/>
  <c r="D53"/>
  <c r="D54"/>
  <c r="D52"/>
  <c r="D55"/>
  <c r="D56"/>
  <c r="D57"/>
  <c r="D58"/>
  <c r="D59"/>
  <c r="D60"/>
  <c r="D61"/>
  <c r="D62"/>
  <c r="D63"/>
  <c r="D64"/>
  <c r="D65"/>
  <c r="D66"/>
  <c r="D68"/>
  <c r="D69"/>
  <c r="D70"/>
  <c r="D71"/>
  <c r="D67"/>
  <c r="D72"/>
  <c r="D73"/>
  <c r="D74"/>
  <c r="D75"/>
  <c r="D76"/>
  <c r="D77"/>
  <c r="D78"/>
  <c r="D79"/>
  <c r="D80"/>
  <c r="D81"/>
  <c r="D82"/>
  <c r="D83"/>
  <c r="D84"/>
  <c r="D85"/>
  <c r="D86"/>
  <c r="D87"/>
  <c r="D48"/>
  <c r="E49"/>
  <c r="E50"/>
  <c r="E51"/>
  <c r="E53"/>
  <c r="E54"/>
  <c r="E52"/>
  <c r="E55"/>
  <c r="E56"/>
  <c r="E57"/>
  <c r="E58"/>
  <c r="E59"/>
  <c r="E60"/>
  <c r="E61"/>
  <c r="E62"/>
  <c r="E63"/>
  <c r="E64"/>
  <c r="E65"/>
  <c r="E66"/>
  <c r="E68"/>
  <c r="E69"/>
  <c r="E70"/>
  <c r="E71"/>
  <c r="E67"/>
  <c r="E72"/>
  <c r="E73"/>
  <c r="E74"/>
  <c r="E75"/>
  <c r="E76"/>
  <c r="E77"/>
  <c r="E78"/>
  <c r="E79"/>
  <c r="E80"/>
  <c r="E81"/>
  <c r="E82"/>
  <c r="E83"/>
  <c r="E84"/>
  <c r="E85"/>
  <c r="E86"/>
  <c r="E87"/>
  <c r="E48"/>
  <c r="F48"/>
  <c r="G49"/>
  <c r="G50"/>
  <c r="G51"/>
  <c r="G53"/>
  <c r="G54"/>
  <c r="G52"/>
  <c r="G55"/>
  <c r="G56"/>
  <c r="G57"/>
  <c r="G58"/>
  <c r="G59"/>
  <c r="G60"/>
  <c r="G61"/>
  <c r="G62"/>
  <c r="G63"/>
  <c r="G64"/>
  <c r="G65"/>
  <c r="G66"/>
  <c r="G68"/>
  <c r="G69"/>
  <c r="G70"/>
  <c r="G71"/>
  <c r="G67"/>
  <c r="G72"/>
  <c r="G73"/>
  <c r="G74"/>
  <c r="G75"/>
  <c r="G76"/>
  <c r="G77"/>
  <c r="G78"/>
  <c r="G79"/>
  <c r="G80"/>
  <c r="G81"/>
  <c r="G82"/>
  <c r="G83"/>
  <c r="G84"/>
  <c r="G85"/>
  <c r="G86"/>
  <c r="G87"/>
  <c r="G48"/>
  <c r="H49"/>
  <c r="H50"/>
  <c r="H51"/>
  <c r="H53"/>
  <c r="H54"/>
  <c r="H52"/>
  <c r="H55"/>
  <c r="H56"/>
  <c r="H57"/>
  <c r="H58"/>
  <c r="H59"/>
  <c r="H60"/>
  <c r="H61"/>
  <c r="H62"/>
  <c r="H63"/>
  <c r="H64"/>
  <c r="H65"/>
  <c r="H66"/>
  <c r="H68"/>
  <c r="H69"/>
  <c r="H70"/>
  <c r="H71"/>
  <c r="H67"/>
  <c r="H72"/>
  <c r="H73"/>
  <c r="H74"/>
  <c r="H75"/>
  <c r="H76"/>
  <c r="H77"/>
  <c r="H78"/>
  <c r="H79"/>
  <c r="H80"/>
  <c r="H81"/>
  <c r="H82"/>
  <c r="H83"/>
  <c r="H84"/>
  <c r="H85"/>
  <c r="H86"/>
  <c r="H87"/>
  <c r="H48"/>
  <c r="I49"/>
  <c r="I50"/>
  <c r="I51"/>
  <c r="I53"/>
  <c r="I54"/>
  <c r="I52"/>
  <c r="I55"/>
  <c r="I56"/>
  <c r="I57"/>
  <c r="I58"/>
  <c r="I59"/>
  <c r="I60"/>
  <c r="I61"/>
  <c r="I62"/>
  <c r="I63"/>
  <c r="I64"/>
  <c r="I65"/>
  <c r="I66"/>
  <c r="I68"/>
  <c r="I69"/>
  <c r="I70"/>
  <c r="I71"/>
  <c r="I67"/>
  <c r="I72"/>
  <c r="I73"/>
  <c r="I74"/>
  <c r="I75"/>
  <c r="I76"/>
  <c r="I77"/>
  <c r="I78"/>
  <c r="I79"/>
  <c r="I80"/>
  <c r="I81"/>
  <c r="I82"/>
  <c r="I83"/>
  <c r="I84"/>
  <c r="I85"/>
  <c r="I86"/>
  <c r="I87"/>
  <c r="I48"/>
  <c r="J49"/>
  <c r="J50"/>
  <c r="J51"/>
  <c r="J53"/>
  <c r="J54"/>
  <c r="J52"/>
  <c r="J55"/>
  <c r="J56"/>
  <c r="J57"/>
  <c r="J58"/>
  <c r="J59"/>
  <c r="J60"/>
  <c r="J61"/>
  <c r="J62"/>
  <c r="J63"/>
  <c r="J64"/>
  <c r="J65"/>
  <c r="J66"/>
  <c r="J68"/>
  <c r="J69"/>
  <c r="J70"/>
  <c r="J71"/>
  <c r="J67"/>
  <c r="J72"/>
  <c r="J73"/>
  <c r="J74"/>
  <c r="J75"/>
  <c r="J76"/>
  <c r="J77"/>
  <c r="J78"/>
  <c r="J79"/>
  <c r="J80"/>
  <c r="J81"/>
  <c r="J82"/>
  <c r="J83"/>
  <c r="J84"/>
  <c r="J85"/>
  <c r="J86"/>
  <c r="J87"/>
  <c r="J48"/>
  <c r="K49"/>
  <c r="K50"/>
  <c r="K51"/>
  <c r="K53"/>
  <c r="K54"/>
  <c r="K52"/>
  <c r="K55"/>
  <c r="K56"/>
  <c r="K57"/>
  <c r="K58"/>
  <c r="K59"/>
  <c r="K60"/>
  <c r="K61"/>
  <c r="K62"/>
  <c r="K63"/>
  <c r="K64"/>
  <c r="K65"/>
  <c r="K66"/>
  <c r="K68"/>
  <c r="K69"/>
  <c r="K70"/>
  <c r="K71"/>
  <c r="K67"/>
  <c r="K72"/>
  <c r="K73"/>
  <c r="K74"/>
  <c r="K75"/>
  <c r="K76"/>
  <c r="K77"/>
  <c r="K78"/>
  <c r="K79"/>
  <c r="K80"/>
  <c r="K81"/>
  <c r="K82"/>
  <c r="K83"/>
  <c r="K84"/>
  <c r="K85"/>
  <c r="K86"/>
  <c r="K87"/>
  <c r="K48"/>
  <c r="L49"/>
  <c r="L50"/>
  <c r="L51"/>
  <c r="L53"/>
  <c r="L54"/>
  <c r="L52"/>
  <c r="L55"/>
  <c r="L56"/>
  <c r="L57"/>
  <c r="L58"/>
  <c r="L59"/>
  <c r="L60"/>
  <c r="L61"/>
  <c r="L62"/>
  <c r="L63"/>
  <c r="L64"/>
  <c r="L65"/>
  <c r="L66"/>
  <c r="L68"/>
  <c r="L69"/>
  <c r="L70"/>
  <c r="L71"/>
  <c r="L67"/>
  <c r="L72"/>
  <c r="L73"/>
  <c r="L74"/>
  <c r="L75"/>
  <c r="L76"/>
  <c r="L77"/>
  <c r="L78"/>
  <c r="L79"/>
  <c r="L80"/>
  <c r="L81"/>
  <c r="L82"/>
  <c r="L83"/>
  <c r="L84"/>
  <c r="L85"/>
  <c r="L86"/>
  <c r="L87"/>
  <c r="L48"/>
  <c r="M49"/>
  <c r="M50"/>
  <c r="M51"/>
  <c r="M53"/>
  <c r="M54"/>
  <c r="M52"/>
  <c r="M55"/>
  <c r="M56"/>
  <c r="M57"/>
  <c r="M58"/>
  <c r="M59"/>
  <c r="M60"/>
  <c r="M61"/>
  <c r="M62"/>
  <c r="M63"/>
  <c r="M64"/>
  <c r="M65"/>
  <c r="M66"/>
  <c r="M68"/>
  <c r="M69"/>
  <c r="M70"/>
  <c r="M71"/>
  <c r="M67"/>
  <c r="M72"/>
  <c r="M73"/>
  <c r="M74"/>
  <c r="M75"/>
  <c r="M76"/>
  <c r="M77"/>
  <c r="M78"/>
  <c r="M79"/>
  <c r="M80"/>
  <c r="M81"/>
  <c r="M82"/>
  <c r="M83"/>
  <c r="M84"/>
  <c r="M85"/>
  <c r="M86"/>
  <c r="M87"/>
  <c r="M48"/>
  <c r="N49"/>
  <c r="N50"/>
  <c r="N51"/>
  <c r="N53"/>
  <c r="N54"/>
  <c r="N52"/>
  <c r="N55"/>
  <c r="N56"/>
  <c r="N57"/>
  <c r="N58"/>
  <c r="N59"/>
  <c r="N60"/>
  <c r="N61"/>
  <c r="N62"/>
  <c r="N63"/>
  <c r="N64"/>
  <c r="N65"/>
  <c r="N66"/>
  <c r="N68"/>
  <c r="N69"/>
  <c r="N70"/>
  <c r="N71"/>
  <c r="N67"/>
  <c r="N72"/>
  <c r="N73"/>
  <c r="N74"/>
  <c r="N75"/>
  <c r="N76"/>
  <c r="N77"/>
  <c r="N78"/>
  <c r="N79"/>
  <c r="N80"/>
  <c r="N81"/>
  <c r="N82"/>
  <c r="N83"/>
  <c r="N84"/>
  <c r="N85"/>
  <c r="N86"/>
  <c r="N87"/>
  <c r="N48"/>
  <c r="O49"/>
  <c r="O50"/>
  <c r="O51"/>
  <c r="O53"/>
  <c r="O54"/>
  <c r="O52"/>
  <c r="O55"/>
  <c r="O56"/>
  <c r="O57"/>
  <c r="O58"/>
  <c r="O59"/>
  <c r="O60"/>
  <c r="O61"/>
  <c r="O62"/>
  <c r="O63"/>
  <c r="O64"/>
  <c r="O65"/>
  <c r="O66"/>
  <c r="O68"/>
  <c r="O69"/>
  <c r="O70"/>
  <c r="O71"/>
  <c r="O67"/>
  <c r="O72"/>
  <c r="O73"/>
  <c r="O74"/>
  <c r="O75"/>
  <c r="O76"/>
  <c r="O77"/>
  <c r="O78"/>
  <c r="O79"/>
  <c r="O80"/>
  <c r="O81"/>
  <c r="O82"/>
  <c r="O83"/>
  <c r="O84"/>
  <c r="O85"/>
  <c r="O86"/>
  <c r="O87"/>
  <c r="O48"/>
  <c r="B89"/>
  <c r="C89"/>
  <c r="D89"/>
  <c r="E89"/>
  <c r="G89"/>
  <c r="H89"/>
  <c r="I89"/>
  <c r="J89"/>
  <c r="K89"/>
  <c r="L89"/>
  <c r="M89"/>
  <c r="N89"/>
  <c r="O89"/>
  <c r="B91"/>
  <c r="B92"/>
  <c r="B90"/>
  <c r="C91"/>
  <c r="C92"/>
  <c r="C90"/>
  <c r="D91"/>
  <c r="D92"/>
  <c r="D90"/>
  <c r="E91"/>
  <c r="E92"/>
  <c r="E90"/>
  <c r="G91"/>
  <c r="G92"/>
  <c r="G90"/>
  <c r="H91"/>
  <c r="H92"/>
  <c r="H90"/>
  <c r="I91"/>
  <c r="I92"/>
  <c r="I90"/>
  <c r="J91"/>
  <c r="J92"/>
  <c r="J90"/>
  <c r="K91"/>
  <c r="K92"/>
  <c r="K90"/>
  <c r="L91"/>
  <c r="L92"/>
  <c r="L90"/>
  <c r="M91"/>
  <c r="M92"/>
  <c r="M90"/>
  <c r="N91"/>
  <c r="N92"/>
  <c r="N90"/>
  <c r="O91"/>
  <c r="O92"/>
  <c r="O90"/>
  <c r="B93"/>
  <c r="C93"/>
  <c r="D93"/>
  <c r="E93"/>
  <c r="G93"/>
  <c r="H93"/>
  <c r="I93"/>
  <c r="J93"/>
  <c r="K93"/>
  <c r="L93"/>
  <c r="M93"/>
  <c r="N93"/>
  <c r="O93"/>
  <c r="B94"/>
  <c r="C94"/>
  <c r="D94"/>
  <c r="E94"/>
  <c r="G94"/>
  <c r="H94"/>
  <c r="I94"/>
  <c r="J94"/>
  <c r="K94"/>
  <c r="L94"/>
  <c r="M94"/>
  <c r="N94"/>
  <c r="O94"/>
  <c r="B95"/>
  <c r="C95"/>
  <c r="D95"/>
  <c r="E95"/>
  <c r="F95"/>
  <c r="G95"/>
  <c r="H95"/>
  <c r="I95"/>
  <c r="J95"/>
  <c r="K95"/>
  <c r="L95"/>
  <c r="M95"/>
  <c r="N95"/>
  <c r="O95"/>
  <c r="A1" i="97"/>
  <c r="A3"/>
  <c r="B7"/>
  <c r="C7"/>
  <c r="D7"/>
  <c r="E7"/>
  <c r="F7"/>
  <c r="G7"/>
  <c r="H7"/>
  <c r="I7"/>
  <c r="B8"/>
  <c r="C8"/>
  <c r="D8"/>
  <c r="E8"/>
  <c r="F8"/>
  <c r="G8"/>
  <c r="H8"/>
  <c r="I8"/>
  <c r="B9"/>
  <c r="C9"/>
  <c r="D9"/>
  <c r="E9"/>
  <c r="F9"/>
  <c r="G9"/>
  <c r="H9"/>
  <c r="I9"/>
  <c r="B10"/>
  <c r="C10"/>
  <c r="D10"/>
  <c r="E10"/>
  <c r="F10"/>
  <c r="G10"/>
  <c r="H10"/>
  <c r="I10"/>
  <c r="B11"/>
  <c r="C11"/>
  <c r="D11"/>
  <c r="E11"/>
  <c r="F11"/>
  <c r="G11"/>
  <c r="H11"/>
  <c r="I11"/>
  <c r="B12"/>
  <c r="C12"/>
  <c r="D12"/>
  <c r="E12"/>
  <c r="F12"/>
  <c r="G12"/>
  <c r="H12"/>
  <c r="I12"/>
  <c r="B14"/>
  <c r="B15"/>
  <c r="B13"/>
  <c r="C14"/>
  <c r="C15"/>
  <c r="C13"/>
  <c r="D14"/>
  <c r="D15"/>
  <c r="D13"/>
  <c r="E14"/>
  <c r="E15"/>
  <c r="E13"/>
  <c r="F14"/>
  <c r="F15"/>
  <c r="F13"/>
  <c r="G14"/>
  <c r="G15"/>
  <c r="G13"/>
  <c r="H14"/>
  <c r="H15"/>
  <c r="H13"/>
  <c r="I13"/>
  <c r="I14"/>
  <c r="I15"/>
  <c r="B16"/>
  <c r="C16"/>
  <c r="D16"/>
  <c r="E16"/>
  <c r="F16"/>
  <c r="G16"/>
  <c r="H16"/>
  <c r="I16"/>
  <c r="B17"/>
  <c r="C17"/>
  <c r="D17"/>
  <c r="E17"/>
  <c r="F17"/>
  <c r="G17"/>
  <c r="H17"/>
  <c r="I17"/>
  <c r="B18"/>
  <c r="C18"/>
  <c r="D18"/>
  <c r="E18"/>
  <c r="F18"/>
  <c r="G18"/>
  <c r="H18"/>
  <c r="I18"/>
  <c r="B19"/>
  <c r="C19"/>
  <c r="D19"/>
  <c r="E19"/>
  <c r="F19"/>
  <c r="G19"/>
  <c r="H19"/>
  <c r="I19"/>
  <c r="B20"/>
  <c r="C20"/>
  <c r="D20"/>
  <c r="E20"/>
  <c r="F20"/>
  <c r="G20"/>
  <c r="H20"/>
  <c r="I20"/>
  <c r="B22"/>
  <c r="B23"/>
  <c r="B21"/>
  <c r="C22"/>
  <c r="C23"/>
  <c r="C21"/>
  <c r="D22"/>
  <c r="D23"/>
  <c r="D21"/>
  <c r="E22"/>
  <c r="E23"/>
  <c r="E21"/>
  <c r="F22"/>
  <c r="F23"/>
  <c r="F21"/>
  <c r="G22"/>
  <c r="G23"/>
  <c r="G21"/>
  <c r="H22"/>
  <c r="H23"/>
  <c r="H21"/>
  <c r="I22"/>
  <c r="I23"/>
  <c r="I21"/>
  <c r="B24"/>
  <c r="C24"/>
  <c r="D24"/>
  <c r="E24"/>
  <c r="F24"/>
  <c r="G24"/>
  <c r="H24"/>
  <c r="I24"/>
  <c r="B25"/>
  <c r="C25"/>
  <c r="D25"/>
  <c r="E25"/>
  <c r="F25"/>
  <c r="G25"/>
  <c r="H25"/>
  <c r="I25"/>
  <c r="B27"/>
  <c r="B28"/>
  <c r="B26"/>
  <c r="C27"/>
  <c r="C28"/>
  <c r="C26"/>
  <c r="D27"/>
  <c r="D28"/>
  <c r="D26"/>
  <c r="E27"/>
  <c r="E28"/>
  <c r="E26"/>
  <c r="F27"/>
  <c r="F28"/>
  <c r="F26"/>
  <c r="G27"/>
  <c r="G28"/>
  <c r="G26"/>
  <c r="H27"/>
  <c r="H26"/>
  <c r="I27"/>
  <c r="I28"/>
  <c r="I26"/>
  <c r="B29"/>
  <c r="C29"/>
  <c r="D29"/>
  <c r="E29"/>
  <c r="F29"/>
  <c r="G29"/>
  <c r="I29"/>
  <c r="B31"/>
  <c r="B32"/>
  <c r="B30"/>
  <c r="C31"/>
  <c r="C32"/>
  <c r="C30"/>
  <c r="D31"/>
  <c r="D32"/>
  <c r="D30"/>
  <c r="E31"/>
  <c r="E32"/>
  <c r="E30"/>
  <c r="F31"/>
  <c r="F32"/>
  <c r="F30"/>
  <c r="G31"/>
  <c r="G32"/>
  <c r="G30"/>
  <c r="H31"/>
  <c r="H32"/>
  <c r="H30"/>
  <c r="I31"/>
  <c r="I32"/>
  <c r="I30"/>
  <c r="B33"/>
  <c r="C33"/>
  <c r="D33"/>
  <c r="E33"/>
  <c r="F33"/>
  <c r="G33"/>
  <c r="H33"/>
  <c r="I33"/>
  <c r="B34"/>
  <c r="C34"/>
  <c r="D34"/>
  <c r="E34"/>
  <c r="F34"/>
  <c r="G34"/>
  <c r="H34"/>
  <c r="I34"/>
  <c r="B35"/>
  <c r="C35"/>
  <c r="D35"/>
  <c r="E35"/>
  <c r="F35"/>
  <c r="G35"/>
  <c r="H35"/>
  <c r="I35"/>
  <c r="B36"/>
  <c r="C36"/>
  <c r="D36"/>
  <c r="E36"/>
  <c r="F36"/>
  <c r="G36"/>
  <c r="H36"/>
  <c r="I36"/>
  <c r="B37"/>
  <c r="C37"/>
  <c r="D37"/>
  <c r="E37"/>
  <c r="F37"/>
  <c r="G37"/>
  <c r="H37"/>
  <c r="I37"/>
  <c r="B38"/>
  <c r="C38"/>
  <c r="D38"/>
  <c r="E38"/>
  <c r="F38"/>
  <c r="G38"/>
  <c r="H38"/>
  <c r="I38"/>
  <c r="B39"/>
  <c r="C39"/>
  <c r="D39"/>
  <c r="E39"/>
  <c r="F39"/>
  <c r="G39"/>
  <c r="H39"/>
  <c r="I39"/>
  <c r="B40"/>
  <c r="C40"/>
  <c r="D40"/>
  <c r="E40"/>
  <c r="F40"/>
  <c r="G40"/>
  <c r="H40"/>
  <c r="I40"/>
  <c r="B41"/>
  <c r="C41"/>
  <c r="D41"/>
  <c r="E41"/>
  <c r="F41"/>
  <c r="G41"/>
  <c r="H41"/>
  <c r="I41"/>
  <c r="B42"/>
  <c r="C42"/>
  <c r="D42"/>
  <c r="E42"/>
  <c r="F42"/>
  <c r="G42"/>
  <c r="H42"/>
  <c r="I42"/>
  <c r="B43"/>
  <c r="C43"/>
  <c r="D43"/>
  <c r="E43"/>
  <c r="F43"/>
  <c r="G43"/>
  <c r="H43"/>
  <c r="I43"/>
  <c r="B44"/>
  <c r="C44"/>
  <c r="D44"/>
  <c r="E44"/>
  <c r="F44"/>
  <c r="G44"/>
  <c r="H44"/>
  <c r="I44"/>
  <c r="B45"/>
  <c r="C45"/>
  <c r="D45"/>
  <c r="E45"/>
  <c r="F45"/>
  <c r="G45"/>
  <c r="H45"/>
  <c r="I45"/>
  <c r="B46"/>
  <c r="C46"/>
  <c r="D46"/>
  <c r="E46"/>
  <c r="F46"/>
  <c r="G46"/>
  <c r="H46"/>
  <c r="I46"/>
  <c r="B47"/>
  <c r="C47"/>
  <c r="D47"/>
  <c r="E47"/>
  <c r="F47"/>
  <c r="G47"/>
  <c r="H47"/>
  <c r="I47"/>
  <c r="I48"/>
  <c r="B50"/>
  <c r="B51"/>
  <c r="B52"/>
  <c r="B54"/>
  <c r="B55"/>
  <c r="B53"/>
  <c r="B56"/>
  <c r="B57"/>
  <c r="B58"/>
  <c r="B59"/>
  <c r="B60"/>
  <c r="B61"/>
  <c r="B62"/>
  <c r="B63"/>
  <c r="B64"/>
  <c r="B65"/>
  <c r="B66"/>
  <c r="B67"/>
  <c r="B69"/>
  <c r="B70"/>
  <c r="B71"/>
  <c r="B72"/>
  <c r="B68"/>
  <c r="B73"/>
  <c r="B74"/>
  <c r="B75"/>
  <c r="B76"/>
  <c r="B77"/>
  <c r="B78"/>
  <c r="B79"/>
  <c r="B80"/>
  <c r="B81"/>
  <c r="B82"/>
  <c r="B83"/>
  <c r="B84"/>
  <c r="B85"/>
  <c r="B86"/>
  <c r="B87"/>
  <c r="B88"/>
  <c r="B49"/>
  <c r="C50"/>
  <c r="C51"/>
  <c r="C52"/>
  <c r="C54"/>
  <c r="C55"/>
  <c r="C53"/>
  <c r="C56"/>
  <c r="C57"/>
  <c r="C58"/>
  <c r="C59"/>
  <c r="C60"/>
  <c r="C61"/>
  <c r="C62"/>
  <c r="C63"/>
  <c r="C64"/>
  <c r="C65"/>
  <c r="C66"/>
  <c r="C67"/>
  <c r="C69"/>
  <c r="C70"/>
  <c r="C71"/>
  <c r="C72"/>
  <c r="C68"/>
  <c r="C73"/>
  <c r="C74"/>
  <c r="C75"/>
  <c r="C76"/>
  <c r="C77"/>
  <c r="C78"/>
  <c r="C79"/>
  <c r="C80"/>
  <c r="C81"/>
  <c r="C82"/>
  <c r="C83"/>
  <c r="C84"/>
  <c r="C85"/>
  <c r="C86"/>
  <c r="C87"/>
  <c r="C88"/>
  <c r="C49"/>
  <c r="D50"/>
  <c r="D51"/>
  <c r="D52"/>
  <c r="D54"/>
  <c r="D55"/>
  <c r="D53"/>
  <c r="D56"/>
  <c r="D57"/>
  <c r="D58"/>
  <c r="D59"/>
  <c r="D60"/>
  <c r="D61"/>
  <c r="D62"/>
  <c r="D63"/>
  <c r="D64"/>
  <c r="D65"/>
  <c r="D66"/>
  <c r="D67"/>
  <c r="D69"/>
  <c r="D70"/>
  <c r="D71"/>
  <c r="D72"/>
  <c r="D68"/>
  <c r="D73"/>
  <c r="D74"/>
  <c r="D75"/>
  <c r="D76"/>
  <c r="D77"/>
  <c r="D78"/>
  <c r="D79"/>
  <c r="D80"/>
  <c r="D81"/>
  <c r="D82"/>
  <c r="D83"/>
  <c r="D84"/>
  <c r="D85"/>
  <c r="D86"/>
  <c r="D87"/>
  <c r="D88"/>
  <c r="D49"/>
  <c r="E50"/>
  <c r="E51"/>
  <c r="E52"/>
  <c r="E54"/>
  <c r="E55"/>
  <c r="E53"/>
  <c r="E56"/>
  <c r="E57"/>
  <c r="E58"/>
  <c r="E59"/>
  <c r="E60"/>
  <c r="E61"/>
  <c r="E62"/>
  <c r="E63"/>
  <c r="E64"/>
  <c r="E65"/>
  <c r="E66"/>
  <c r="E67"/>
  <c r="E69"/>
  <c r="E70"/>
  <c r="E71"/>
  <c r="E72"/>
  <c r="E68"/>
  <c r="E73"/>
  <c r="E74"/>
  <c r="E75"/>
  <c r="E76"/>
  <c r="E77"/>
  <c r="E78"/>
  <c r="E79"/>
  <c r="E80"/>
  <c r="E81"/>
  <c r="E82"/>
  <c r="E83"/>
  <c r="E84"/>
  <c r="E85"/>
  <c r="E86"/>
  <c r="E87"/>
  <c r="E88"/>
  <c r="E49"/>
  <c r="F50"/>
  <c r="F51"/>
  <c r="F52"/>
  <c r="F54"/>
  <c r="F55"/>
  <c r="F53"/>
  <c r="F56"/>
  <c r="F57"/>
  <c r="F58"/>
  <c r="F59"/>
  <c r="F60"/>
  <c r="F61"/>
  <c r="F62"/>
  <c r="F63"/>
  <c r="F64"/>
  <c r="F65"/>
  <c r="F66"/>
  <c r="F67"/>
  <c r="F69"/>
  <c r="F70"/>
  <c r="F71"/>
  <c r="F72"/>
  <c r="F68"/>
  <c r="F73"/>
  <c r="F74"/>
  <c r="F75"/>
  <c r="F76"/>
  <c r="F77"/>
  <c r="F78"/>
  <c r="F79"/>
  <c r="F80"/>
  <c r="F81"/>
  <c r="F82"/>
  <c r="F83"/>
  <c r="F84"/>
  <c r="F85"/>
  <c r="F86"/>
  <c r="F87"/>
  <c r="F88"/>
  <c r="F49"/>
  <c r="G50"/>
  <c r="G51"/>
  <c r="G52"/>
  <c r="G54"/>
  <c r="G55"/>
  <c r="G53"/>
  <c r="G56"/>
  <c r="G57"/>
  <c r="G58"/>
  <c r="G59"/>
  <c r="G60"/>
  <c r="G61"/>
  <c r="G62"/>
  <c r="G63"/>
  <c r="G64"/>
  <c r="G65"/>
  <c r="G66"/>
  <c r="G67"/>
  <c r="G69"/>
  <c r="G70"/>
  <c r="G71"/>
  <c r="G72"/>
  <c r="G68"/>
  <c r="G73"/>
  <c r="G74"/>
  <c r="G75"/>
  <c r="G76"/>
  <c r="G77"/>
  <c r="G78"/>
  <c r="G79"/>
  <c r="G80"/>
  <c r="G81"/>
  <c r="G82"/>
  <c r="G83"/>
  <c r="G84"/>
  <c r="G85"/>
  <c r="G86"/>
  <c r="G87"/>
  <c r="G88"/>
  <c r="G49"/>
  <c r="H50"/>
  <c r="H51"/>
  <c r="H52"/>
  <c r="H53"/>
  <c r="H56"/>
  <c r="H57"/>
  <c r="H58"/>
  <c r="H59"/>
  <c r="H60"/>
  <c r="H61"/>
  <c r="H62"/>
  <c r="H63"/>
  <c r="H64"/>
  <c r="H65"/>
  <c r="H66"/>
  <c r="H67"/>
  <c r="H73"/>
  <c r="H74"/>
  <c r="H75"/>
  <c r="H76"/>
  <c r="H77"/>
  <c r="H78"/>
  <c r="H79"/>
  <c r="H80"/>
  <c r="H81"/>
  <c r="H82"/>
  <c r="H83"/>
  <c r="H84"/>
  <c r="H85"/>
  <c r="H86"/>
  <c r="H87"/>
  <c r="H88"/>
  <c r="H49"/>
  <c r="I49"/>
  <c r="I50"/>
  <c r="I51"/>
  <c r="I52"/>
  <c r="I53"/>
  <c r="H54"/>
  <c r="I54"/>
  <c r="H55"/>
  <c r="I55"/>
  <c r="I56"/>
  <c r="I57"/>
  <c r="I58"/>
  <c r="I59"/>
  <c r="I60"/>
  <c r="I61"/>
  <c r="I62"/>
  <c r="I63"/>
  <c r="I64"/>
  <c r="I65"/>
  <c r="I66"/>
  <c r="I67"/>
  <c r="I68"/>
  <c r="H69"/>
  <c r="I69"/>
  <c r="H70"/>
  <c r="I70"/>
  <c r="H71"/>
  <c r="I71"/>
  <c r="H72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D90"/>
  <c r="E90"/>
  <c r="F90"/>
  <c r="G90"/>
  <c r="H90"/>
  <c r="I90"/>
  <c r="C92"/>
  <c r="C93"/>
  <c r="C91"/>
  <c r="D91"/>
  <c r="E92"/>
  <c r="E93"/>
  <c r="E91"/>
  <c r="F92"/>
  <c r="F93"/>
  <c r="F91"/>
  <c r="G92"/>
  <c r="G93"/>
  <c r="G91"/>
  <c r="H93"/>
  <c r="H91"/>
  <c r="I91"/>
  <c r="B92"/>
  <c r="D92"/>
  <c r="I92"/>
  <c r="B93"/>
  <c r="D93"/>
  <c r="I93"/>
  <c r="B94"/>
  <c r="C94"/>
  <c r="D94"/>
  <c r="E94"/>
  <c r="F94"/>
  <c r="G94"/>
  <c r="I94"/>
  <c r="B95"/>
  <c r="C95"/>
  <c r="D95"/>
  <c r="E95"/>
  <c r="F95"/>
  <c r="G95"/>
  <c r="I95"/>
  <c r="B97"/>
  <c r="C97"/>
  <c r="D97"/>
  <c r="E97"/>
  <c r="F97"/>
  <c r="G97"/>
  <c r="H97"/>
  <c r="I97"/>
  <c r="A1" i="96"/>
  <c r="A3"/>
  <c r="B6"/>
  <c r="C6"/>
  <c r="D6"/>
  <c r="E6"/>
  <c r="F6"/>
  <c r="G6"/>
  <c r="H6"/>
  <c r="J6"/>
  <c r="K6"/>
  <c r="B7"/>
  <c r="C7"/>
  <c r="D7"/>
  <c r="E7"/>
  <c r="F7"/>
  <c r="G7"/>
  <c r="H7"/>
  <c r="J7"/>
  <c r="K7"/>
  <c r="B8"/>
  <c r="C8"/>
  <c r="D8"/>
  <c r="E8"/>
  <c r="F8"/>
  <c r="G8"/>
  <c r="H8"/>
  <c r="J8"/>
  <c r="K8"/>
  <c r="B9"/>
  <c r="C9"/>
  <c r="D9"/>
  <c r="E9"/>
  <c r="F9"/>
  <c r="G9"/>
  <c r="H9"/>
  <c r="I9"/>
  <c r="J9"/>
  <c r="K9"/>
  <c r="B10"/>
  <c r="C10"/>
  <c r="D10"/>
  <c r="E10"/>
  <c r="F10"/>
  <c r="G10"/>
  <c r="H10"/>
  <c r="J10"/>
  <c r="K10"/>
  <c r="B11"/>
  <c r="C11"/>
  <c r="D11"/>
  <c r="E11"/>
  <c r="F11"/>
  <c r="G11"/>
  <c r="H11"/>
  <c r="J11"/>
  <c r="K11"/>
  <c r="B13"/>
  <c r="B14"/>
  <c r="B12"/>
  <c r="C13"/>
  <c r="C14"/>
  <c r="C12"/>
  <c r="D13"/>
  <c r="D14"/>
  <c r="D12"/>
  <c r="E13"/>
  <c r="E14"/>
  <c r="E12"/>
  <c r="F13"/>
  <c r="F14"/>
  <c r="F12"/>
  <c r="G13"/>
  <c r="G14"/>
  <c r="G12"/>
  <c r="H13"/>
  <c r="H14"/>
  <c r="H12"/>
  <c r="I13"/>
  <c r="I14"/>
  <c r="I12"/>
  <c r="J13"/>
  <c r="J14"/>
  <c r="J12"/>
  <c r="K13"/>
  <c r="K14"/>
  <c r="K12"/>
  <c r="B15"/>
  <c r="C15"/>
  <c r="D15"/>
  <c r="E15"/>
  <c r="F15"/>
  <c r="G15"/>
  <c r="H15"/>
  <c r="I15"/>
  <c r="J15"/>
  <c r="K15"/>
  <c r="B16"/>
  <c r="C16"/>
  <c r="D16"/>
  <c r="E16"/>
  <c r="F16"/>
  <c r="G16"/>
  <c r="H16"/>
  <c r="J16"/>
  <c r="K16"/>
  <c r="B17"/>
  <c r="C17"/>
  <c r="D17"/>
  <c r="E17"/>
  <c r="F17"/>
  <c r="G17"/>
  <c r="H17"/>
  <c r="J17"/>
  <c r="K17"/>
  <c r="B18"/>
  <c r="C18"/>
  <c r="D18"/>
  <c r="E18"/>
  <c r="F18"/>
  <c r="G18"/>
  <c r="H18"/>
  <c r="J18"/>
  <c r="K18"/>
  <c r="B19"/>
  <c r="C19"/>
  <c r="D19"/>
  <c r="E19"/>
  <c r="F19"/>
  <c r="G19"/>
  <c r="H19"/>
  <c r="J19"/>
  <c r="K19"/>
  <c r="B21"/>
  <c r="B22"/>
  <c r="B20"/>
  <c r="C21"/>
  <c r="C22"/>
  <c r="C20"/>
  <c r="D21"/>
  <c r="D22"/>
  <c r="D20"/>
  <c r="E21"/>
  <c r="E22"/>
  <c r="E20"/>
  <c r="F21"/>
  <c r="F22"/>
  <c r="F20"/>
  <c r="G21"/>
  <c r="G22"/>
  <c r="G20"/>
  <c r="H21"/>
  <c r="H22"/>
  <c r="H20"/>
  <c r="J21"/>
  <c r="J22"/>
  <c r="J20"/>
  <c r="K21"/>
  <c r="K22"/>
  <c r="K20"/>
  <c r="B23"/>
  <c r="C23"/>
  <c r="D23"/>
  <c r="E23"/>
  <c r="F23"/>
  <c r="G23"/>
  <c r="H23"/>
  <c r="I23"/>
  <c r="J23"/>
  <c r="K23"/>
  <c r="B24"/>
  <c r="C24"/>
  <c r="D24"/>
  <c r="E24"/>
  <c r="F24"/>
  <c r="G24"/>
  <c r="H24"/>
  <c r="J24"/>
  <c r="K24"/>
  <c r="B26"/>
  <c r="B27"/>
  <c r="B25"/>
  <c r="C26"/>
  <c r="C27"/>
  <c r="C25"/>
  <c r="D26"/>
  <c r="D27"/>
  <c r="D25"/>
  <c r="E26"/>
  <c r="E27"/>
  <c r="E25"/>
  <c r="F26"/>
  <c r="F27"/>
  <c r="F25"/>
  <c r="G26"/>
  <c r="G27"/>
  <c r="G25"/>
  <c r="H26"/>
  <c r="H27"/>
  <c r="H25"/>
  <c r="J26"/>
  <c r="J27"/>
  <c r="J25"/>
  <c r="K26"/>
  <c r="K27"/>
  <c r="K25"/>
  <c r="B28"/>
  <c r="C28"/>
  <c r="D28"/>
  <c r="E28"/>
  <c r="F28"/>
  <c r="G28"/>
  <c r="H28"/>
  <c r="J28"/>
  <c r="K28"/>
  <c r="B30"/>
  <c r="B31"/>
  <c r="B29"/>
  <c r="C30"/>
  <c r="C31"/>
  <c r="C29"/>
  <c r="D30"/>
  <c r="D31"/>
  <c r="D29"/>
  <c r="E30"/>
  <c r="E31"/>
  <c r="E29"/>
  <c r="F30"/>
  <c r="F31"/>
  <c r="F29"/>
  <c r="G30"/>
  <c r="G31"/>
  <c r="G29"/>
  <c r="H30"/>
  <c r="H31"/>
  <c r="H29"/>
  <c r="I30"/>
  <c r="I29"/>
  <c r="J30"/>
  <c r="J31"/>
  <c r="J29"/>
  <c r="K30"/>
  <c r="K31"/>
  <c r="K29"/>
  <c r="B32"/>
  <c r="C32"/>
  <c r="D32"/>
  <c r="E32"/>
  <c r="F32"/>
  <c r="G32"/>
  <c r="H32"/>
  <c r="J32"/>
  <c r="K32"/>
  <c r="B33"/>
  <c r="C33"/>
  <c r="D33"/>
  <c r="E33"/>
  <c r="F33"/>
  <c r="G33"/>
  <c r="H33"/>
  <c r="I33"/>
  <c r="J33"/>
  <c r="K33"/>
  <c r="B34"/>
  <c r="C34"/>
  <c r="D34"/>
  <c r="E34"/>
  <c r="F34"/>
  <c r="G34"/>
  <c r="H34"/>
  <c r="J34"/>
  <c r="K34"/>
  <c r="B35"/>
  <c r="C35"/>
  <c r="D35"/>
  <c r="E35"/>
  <c r="F35"/>
  <c r="G35"/>
  <c r="H35"/>
  <c r="J35"/>
  <c r="K35"/>
  <c r="B36"/>
  <c r="C36"/>
  <c r="D36"/>
  <c r="E36"/>
  <c r="F36"/>
  <c r="G36"/>
  <c r="H36"/>
  <c r="J36"/>
  <c r="K36"/>
  <c r="B37"/>
  <c r="C37"/>
  <c r="D37"/>
  <c r="E37"/>
  <c r="F37"/>
  <c r="G37"/>
  <c r="H37"/>
  <c r="J37"/>
  <c r="K37"/>
  <c r="B38"/>
  <c r="C38"/>
  <c r="D38"/>
  <c r="E38"/>
  <c r="F38"/>
  <c r="G38"/>
  <c r="H38"/>
  <c r="J38"/>
  <c r="K38"/>
  <c r="B39"/>
  <c r="C39"/>
  <c r="D39"/>
  <c r="E39"/>
  <c r="F39"/>
  <c r="G39"/>
  <c r="H39"/>
  <c r="J39"/>
  <c r="K39"/>
  <c r="B40"/>
  <c r="C40"/>
  <c r="D40"/>
  <c r="E40"/>
  <c r="F40"/>
  <c r="G40"/>
  <c r="H40"/>
  <c r="J40"/>
  <c r="K40"/>
  <c r="B41"/>
  <c r="C41"/>
  <c r="D41"/>
  <c r="E41"/>
  <c r="F41"/>
  <c r="G41"/>
  <c r="H41"/>
  <c r="J41"/>
  <c r="K41"/>
  <c r="B42"/>
  <c r="C42"/>
  <c r="D42"/>
  <c r="E42"/>
  <c r="F42"/>
  <c r="G42"/>
  <c r="H42"/>
  <c r="J42"/>
  <c r="K42"/>
  <c r="B43"/>
  <c r="C43"/>
  <c r="D43"/>
  <c r="E43"/>
  <c r="F43"/>
  <c r="G43"/>
  <c r="H43"/>
  <c r="J43"/>
  <c r="K43"/>
  <c r="B44"/>
  <c r="C44"/>
  <c r="D44"/>
  <c r="E44"/>
  <c r="F44"/>
  <c r="G44"/>
  <c r="H44"/>
  <c r="J44"/>
  <c r="K44"/>
  <c r="B45"/>
  <c r="C45"/>
  <c r="D45"/>
  <c r="E45"/>
  <c r="F45"/>
  <c r="G45"/>
  <c r="H45"/>
  <c r="J45"/>
  <c r="K45"/>
  <c r="B46"/>
  <c r="C46"/>
  <c r="D46"/>
  <c r="E46"/>
  <c r="F46"/>
  <c r="G46"/>
  <c r="H46"/>
  <c r="J46"/>
  <c r="K46"/>
  <c r="B49"/>
  <c r="B50"/>
  <c r="B51"/>
  <c r="B53"/>
  <c r="B54"/>
  <c r="B52"/>
  <c r="B55"/>
  <c r="B56"/>
  <c r="B57"/>
  <c r="B58"/>
  <c r="B59"/>
  <c r="B60"/>
  <c r="B61"/>
  <c r="B62"/>
  <c r="B63"/>
  <c r="B64"/>
  <c r="B65"/>
  <c r="B66"/>
  <c r="B68"/>
  <c r="B69"/>
  <c r="B70"/>
  <c r="B71"/>
  <c r="B67"/>
  <c r="B72"/>
  <c r="B73"/>
  <c r="B74"/>
  <c r="B75"/>
  <c r="B76"/>
  <c r="B77"/>
  <c r="B78"/>
  <c r="B79"/>
  <c r="B80"/>
  <c r="B81"/>
  <c r="B82"/>
  <c r="B83"/>
  <c r="B84"/>
  <c r="B85"/>
  <c r="B86"/>
  <c r="B87"/>
  <c r="B48"/>
  <c r="C49"/>
  <c r="C50"/>
  <c r="C51"/>
  <c r="C53"/>
  <c r="C54"/>
  <c r="C52"/>
  <c r="C55"/>
  <c r="C56"/>
  <c r="C57"/>
  <c r="C58"/>
  <c r="C59"/>
  <c r="C60"/>
  <c r="C61"/>
  <c r="C62"/>
  <c r="C63"/>
  <c r="C64"/>
  <c r="C65"/>
  <c r="C66"/>
  <c r="C68"/>
  <c r="C69"/>
  <c r="C70"/>
  <c r="C71"/>
  <c r="C67"/>
  <c r="C72"/>
  <c r="C73"/>
  <c r="C74"/>
  <c r="C75"/>
  <c r="C76"/>
  <c r="C77"/>
  <c r="C78"/>
  <c r="C79"/>
  <c r="C80"/>
  <c r="C81"/>
  <c r="C82"/>
  <c r="C83"/>
  <c r="C84"/>
  <c r="C85"/>
  <c r="C86"/>
  <c r="C87"/>
  <c r="C48"/>
  <c r="D49"/>
  <c r="D50"/>
  <c r="D51"/>
  <c r="D53"/>
  <c r="D54"/>
  <c r="D52"/>
  <c r="D55"/>
  <c r="D56"/>
  <c r="D57"/>
  <c r="D58"/>
  <c r="D59"/>
  <c r="D60"/>
  <c r="D61"/>
  <c r="D62"/>
  <c r="D63"/>
  <c r="D64"/>
  <c r="D65"/>
  <c r="D66"/>
  <c r="D68"/>
  <c r="D69"/>
  <c r="D70"/>
  <c r="D71"/>
  <c r="D67"/>
  <c r="D72"/>
  <c r="D73"/>
  <c r="D74"/>
  <c r="D75"/>
  <c r="D76"/>
  <c r="D77"/>
  <c r="D78"/>
  <c r="D79"/>
  <c r="D80"/>
  <c r="D81"/>
  <c r="D82"/>
  <c r="D83"/>
  <c r="D84"/>
  <c r="D85"/>
  <c r="D86"/>
  <c r="D87"/>
  <c r="D48"/>
  <c r="E49"/>
  <c r="E50"/>
  <c r="E51"/>
  <c r="E53"/>
  <c r="E54"/>
  <c r="E52"/>
  <c r="E55"/>
  <c r="E56"/>
  <c r="E57"/>
  <c r="E58"/>
  <c r="E59"/>
  <c r="E60"/>
  <c r="E61"/>
  <c r="E62"/>
  <c r="E63"/>
  <c r="E64"/>
  <c r="E65"/>
  <c r="E66"/>
  <c r="E68"/>
  <c r="E69"/>
  <c r="E70"/>
  <c r="E71"/>
  <c r="E67"/>
  <c r="E72"/>
  <c r="E73"/>
  <c r="E74"/>
  <c r="E75"/>
  <c r="E76"/>
  <c r="E77"/>
  <c r="E78"/>
  <c r="E79"/>
  <c r="E80"/>
  <c r="E81"/>
  <c r="E82"/>
  <c r="E83"/>
  <c r="E84"/>
  <c r="E85"/>
  <c r="E86"/>
  <c r="E87"/>
  <c r="E48"/>
  <c r="F49"/>
  <c r="F50"/>
  <c r="F51"/>
  <c r="F53"/>
  <c r="F54"/>
  <c r="F52"/>
  <c r="F55"/>
  <c r="F56"/>
  <c r="F57"/>
  <c r="F58"/>
  <c r="F59"/>
  <c r="F60"/>
  <c r="F61"/>
  <c r="F62"/>
  <c r="F63"/>
  <c r="F64"/>
  <c r="F65"/>
  <c r="F66"/>
  <c r="F68"/>
  <c r="F69"/>
  <c r="F70"/>
  <c r="F71"/>
  <c r="F67"/>
  <c r="F72"/>
  <c r="F73"/>
  <c r="F74"/>
  <c r="F75"/>
  <c r="F76"/>
  <c r="F77"/>
  <c r="F78"/>
  <c r="F79"/>
  <c r="F80"/>
  <c r="F81"/>
  <c r="F82"/>
  <c r="F83"/>
  <c r="F84"/>
  <c r="F85"/>
  <c r="F86"/>
  <c r="F87"/>
  <c r="F48"/>
  <c r="G49"/>
  <c r="G50"/>
  <c r="G51"/>
  <c r="G53"/>
  <c r="G54"/>
  <c r="G52"/>
  <c r="G55"/>
  <c r="G56"/>
  <c r="G57"/>
  <c r="G58"/>
  <c r="G59"/>
  <c r="G60"/>
  <c r="G61"/>
  <c r="G62"/>
  <c r="G63"/>
  <c r="G64"/>
  <c r="G65"/>
  <c r="G66"/>
  <c r="G68"/>
  <c r="G69"/>
  <c r="G70"/>
  <c r="G71"/>
  <c r="G67"/>
  <c r="G72"/>
  <c r="G73"/>
  <c r="G74"/>
  <c r="G75"/>
  <c r="G76"/>
  <c r="G77"/>
  <c r="G78"/>
  <c r="G79"/>
  <c r="G80"/>
  <c r="G81"/>
  <c r="G82"/>
  <c r="G83"/>
  <c r="G84"/>
  <c r="G85"/>
  <c r="G86"/>
  <c r="G87"/>
  <c r="G48"/>
  <c r="H49"/>
  <c r="H50"/>
  <c r="H51"/>
  <c r="H53"/>
  <c r="H54"/>
  <c r="H52"/>
  <c r="H55"/>
  <c r="H56"/>
  <c r="H57"/>
  <c r="H58"/>
  <c r="H59"/>
  <c r="H60"/>
  <c r="H61"/>
  <c r="H62"/>
  <c r="H63"/>
  <c r="H64"/>
  <c r="H65"/>
  <c r="H66"/>
  <c r="H68"/>
  <c r="H69"/>
  <c r="H70"/>
  <c r="H71"/>
  <c r="H67"/>
  <c r="H72"/>
  <c r="H73"/>
  <c r="H74"/>
  <c r="H75"/>
  <c r="H76"/>
  <c r="H77"/>
  <c r="H78"/>
  <c r="H79"/>
  <c r="H80"/>
  <c r="H81"/>
  <c r="H82"/>
  <c r="H83"/>
  <c r="H84"/>
  <c r="H85"/>
  <c r="H86"/>
  <c r="H87"/>
  <c r="H48"/>
  <c r="J49"/>
  <c r="J50"/>
  <c r="J51"/>
  <c r="J53"/>
  <c r="J54"/>
  <c r="J52"/>
  <c r="J55"/>
  <c r="J56"/>
  <c r="J57"/>
  <c r="J58"/>
  <c r="J59"/>
  <c r="J60"/>
  <c r="J61"/>
  <c r="J62"/>
  <c r="J63"/>
  <c r="J64"/>
  <c r="J65"/>
  <c r="J66"/>
  <c r="J68"/>
  <c r="J69"/>
  <c r="J70"/>
  <c r="J71"/>
  <c r="J67"/>
  <c r="J72"/>
  <c r="J73"/>
  <c r="J74"/>
  <c r="J75"/>
  <c r="J76"/>
  <c r="J77"/>
  <c r="J78"/>
  <c r="J79"/>
  <c r="J80"/>
  <c r="J81"/>
  <c r="J82"/>
  <c r="J83"/>
  <c r="J84"/>
  <c r="J85"/>
  <c r="J86"/>
  <c r="J87"/>
  <c r="J48"/>
  <c r="K49"/>
  <c r="K50"/>
  <c r="K51"/>
  <c r="K53"/>
  <c r="K54"/>
  <c r="K52"/>
  <c r="K55"/>
  <c r="K56"/>
  <c r="K57"/>
  <c r="K58"/>
  <c r="K59"/>
  <c r="K60"/>
  <c r="K61"/>
  <c r="K62"/>
  <c r="K63"/>
  <c r="K64"/>
  <c r="K65"/>
  <c r="K66"/>
  <c r="K68"/>
  <c r="K69"/>
  <c r="K70"/>
  <c r="K71"/>
  <c r="K67"/>
  <c r="K72"/>
  <c r="K73"/>
  <c r="K74"/>
  <c r="K75"/>
  <c r="K76"/>
  <c r="K77"/>
  <c r="K78"/>
  <c r="K79"/>
  <c r="K80"/>
  <c r="K81"/>
  <c r="K82"/>
  <c r="K83"/>
  <c r="K84"/>
  <c r="K85"/>
  <c r="K86"/>
  <c r="K87"/>
  <c r="K48"/>
  <c r="B89"/>
  <c r="C89"/>
  <c r="D89"/>
  <c r="E89"/>
  <c r="F89"/>
  <c r="G89"/>
  <c r="H89"/>
  <c r="I89"/>
  <c r="J89"/>
  <c r="K89"/>
  <c r="B91"/>
  <c r="B92"/>
  <c r="B90"/>
  <c r="C91"/>
  <c r="C92"/>
  <c r="C90"/>
  <c r="D91"/>
  <c r="D92"/>
  <c r="D90"/>
  <c r="E91"/>
  <c r="E92"/>
  <c r="E90"/>
  <c r="F91"/>
  <c r="F92"/>
  <c r="F90"/>
  <c r="G91"/>
  <c r="G92"/>
  <c r="G90"/>
  <c r="H91"/>
  <c r="H92"/>
  <c r="H90"/>
  <c r="J91"/>
  <c r="J92"/>
  <c r="J90"/>
  <c r="K91"/>
  <c r="K92"/>
  <c r="K90"/>
  <c r="B93"/>
  <c r="C93"/>
  <c r="D93"/>
  <c r="E93"/>
  <c r="F93"/>
  <c r="G93"/>
  <c r="H93"/>
  <c r="J93"/>
  <c r="K93"/>
  <c r="B95"/>
  <c r="C95"/>
  <c r="D95"/>
  <c r="E95"/>
  <c r="F95"/>
  <c r="G95"/>
  <c r="H95"/>
  <c r="I95"/>
  <c r="J95"/>
  <c r="K95"/>
  <c r="A1" i="95"/>
  <c r="A2"/>
  <c r="C9"/>
  <c r="C10"/>
  <c r="C11"/>
  <c r="C12"/>
  <c r="C13"/>
  <c r="C14"/>
  <c r="C15"/>
  <c r="C18"/>
  <c r="C19"/>
  <c r="C20"/>
  <c r="C21"/>
  <c r="C22"/>
  <c r="C23"/>
  <c r="C26"/>
  <c r="C27"/>
  <c r="C28"/>
  <c r="C31"/>
  <c r="C32"/>
  <c r="C35"/>
  <c r="C36"/>
  <c r="C37"/>
  <c r="C38"/>
  <c r="C39"/>
  <c r="C40"/>
  <c r="C41"/>
  <c r="C42"/>
  <c r="C43"/>
  <c r="C44"/>
  <c r="C45"/>
  <c r="C46"/>
  <c r="C47"/>
  <c r="C48"/>
  <c r="C49"/>
  <c r="C52"/>
  <c r="C53"/>
  <c r="C54"/>
  <c r="C55"/>
  <c r="C58"/>
  <c r="C59"/>
  <c r="C60"/>
  <c r="C61"/>
  <c r="C62"/>
  <c r="C63"/>
  <c r="C64"/>
  <c r="C65"/>
  <c r="C66"/>
  <c r="C67"/>
  <c r="C68"/>
  <c r="C69"/>
  <c r="C71"/>
  <c r="C72"/>
  <c r="C73"/>
  <c r="C74"/>
  <c r="C70"/>
  <c r="C75"/>
  <c r="C76"/>
  <c r="C77"/>
  <c r="C78"/>
  <c r="C79"/>
  <c r="C80"/>
  <c r="C81"/>
  <c r="C82"/>
  <c r="C83"/>
  <c r="C84"/>
  <c r="C85"/>
  <c r="C86"/>
  <c r="C87"/>
  <c r="C88"/>
  <c r="C89"/>
  <c r="C90"/>
  <c r="C51"/>
  <c r="C8"/>
  <c r="C93"/>
  <c r="C95"/>
  <c r="C96"/>
  <c r="C97"/>
  <c r="C98"/>
  <c r="C99"/>
  <c r="C94"/>
  <c r="C101"/>
  <c r="C102"/>
  <c r="C103"/>
  <c r="C104"/>
  <c r="C105"/>
  <c r="C106"/>
  <c r="C107"/>
  <c r="C108"/>
  <c r="C109"/>
  <c r="C92"/>
  <c r="C7"/>
  <c r="D9"/>
  <c r="D10"/>
  <c r="D11"/>
  <c r="D12"/>
  <c r="D13"/>
  <c r="D14"/>
  <c r="D16"/>
  <c r="D17"/>
  <c r="D15"/>
  <c r="D18"/>
  <c r="D19"/>
  <c r="D20"/>
  <c r="D21"/>
  <c r="D22"/>
  <c r="D24"/>
  <c r="D25"/>
  <c r="D23"/>
  <c r="D26"/>
  <c r="D27"/>
  <c r="D29"/>
  <c r="D30"/>
  <c r="D28"/>
  <c r="D31"/>
  <c r="D33"/>
  <c r="D34"/>
  <c r="D32"/>
  <c r="D35"/>
  <c r="D36"/>
  <c r="D37"/>
  <c r="D38"/>
  <c r="D39"/>
  <c r="D40"/>
  <c r="D41"/>
  <c r="D42"/>
  <c r="D43"/>
  <c r="D44"/>
  <c r="D45"/>
  <c r="D46"/>
  <c r="D47"/>
  <c r="D48"/>
  <c r="D49"/>
  <c r="D52"/>
  <c r="D53"/>
  <c r="D54"/>
  <c r="D56"/>
  <c r="D57"/>
  <c r="D55"/>
  <c r="D58"/>
  <c r="D59"/>
  <c r="D60"/>
  <c r="D61"/>
  <c r="D62"/>
  <c r="D63"/>
  <c r="D64"/>
  <c r="D65"/>
  <c r="D66"/>
  <c r="D67"/>
  <c r="D68"/>
  <c r="D69"/>
  <c r="D71"/>
  <c r="D72"/>
  <c r="D73"/>
  <c r="D74"/>
  <c r="D70"/>
  <c r="D75"/>
  <c r="D76"/>
  <c r="D77"/>
  <c r="D78"/>
  <c r="D79"/>
  <c r="D80"/>
  <c r="D81"/>
  <c r="D82"/>
  <c r="D83"/>
  <c r="D84"/>
  <c r="D85"/>
  <c r="D86"/>
  <c r="D87"/>
  <c r="D88"/>
  <c r="D89"/>
  <c r="D90"/>
  <c r="D51"/>
  <c r="D8"/>
  <c r="D93"/>
  <c r="D95"/>
  <c r="D96"/>
  <c r="D97"/>
  <c r="D99"/>
  <c r="D94"/>
  <c r="D101"/>
  <c r="D102"/>
  <c r="D103"/>
  <c r="D105"/>
  <c r="D106"/>
  <c r="D107"/>
  <c r="D108"/>
  <c r="D109"/>
  <c r="D92"/>
  <c r="D7"/>
  <c r="E9"/>
  <c r="E10"/>
  <c r="E11"/>
  <c r="E12"/>
  <c r="E13"/>
  <c r="E14"/>
  <c r="C16"/>
  <c r="E16"/>
  <c r="C17"/>
  <c r="E17"/>
  <c r="E15"/>
  <c r="E18"/>
  <c r="E19"/>
  <c r="E20"/>
  <c r="E21"/>
  <c r="E22"/>
  <c r="C24"/>
  <c r="E24"/>
  <c r="C25"/>
  <c r="E25"/>
  <c r="E23"/>
  <c r="E26"/>
  <c r="E27"/>
  <c r="C29"/>
  <c r="E29"/>
  <c r="C30"/>
  <c r="E30"/>
  <c r="E28"/>
  <c r="E31"/>
  <c r="C33"/>
  <c r="E33"/>
  <c r="C34"/>
  <c r="E34"/>
  <c r="E32"/>
  <c r="E35"/>
  <c r="E36"/>
  <c r="E37"/>
  <c r="E38"/>
  <c r="E39"/>
  <c r="E40"/>
  <c r="E41"/>
  <c r="E42"/>
  <c r="E43"/>
  <c r="E44"/>
  <c r="E45"/>
  <c r="E46"/>
  <c r="E47"/>
  <c r="E48"/>
  <c r="E49"/>
  <c r="E52"/>
  <c r="E53"/>
  <c r="E54"/>
  <c r="C56"/>
  <c r="E56"/>
  <c r="C57"/>
  <c r="E57"/>
  <c r="E55"/>
  <c r="E58"/>
  <c r="E59"/>
  <c r="E60"/>
  <c r="E61"/>
  <c r="E62"/>
  <c r="E63"/>
  <c r="E64"/>
  <c r="E65"/>
  <c r="E66"/>
  <c r="E67"/>
  <c r="E68"/>
  <c r="E69"/>
  <c r="E71"/>
  <c r="E72"/>
  <c r="E73"/>
  <c r="E74"/>
  <c r="E70"/>
  <c r="E75"/>
  <c r="E76"/>
  <c r="E77"/>
  <c r="E78"/>
  <c r="E79"/>
  <c r="E80"/>
  <c r="E81"/>
  <c r="E82"/>
  <c r="E83"/>
  <c r="E84"/>
  <c r="E85"/>
  <c r="E86"/>
  <c r="E87"/>
  <c r="E88"/>
  <c r="E89"/>
  <c r="E90"/>
  <c r="E51"/>
  <c r="E8"/>
  <c r="E93"/>
  <c r="E95"/>
  <c r="E96"/>
  <c r="E97"/>
  <c r="E98"/>
  <c r="E99"/>
  <c r="E94"/>
  <c r="E101"/>
  <c r="E102"/>
  <c r="E103"/>
  <c r="E104"/>
  <c r="E105"/>
  <c r="E106"/>
  <c r="E107"/>
  <c r="E108"/>
  <c r="E109"/>
  <c r="E92"/>
  <c r="E7"/>
  <c r="F9"/>
  <c r="F10"/>
  <c r="F11"/>
  <c r="F12"/>
  <c r="F13"/>
  <c r="F14"/>
  <c r="F16"/>
  <c r="F17"/>
  <c r="F15"/>
  <c r="F18"/>
  <c r="F19"/>
  <c r="F20"/>
  <c r="F21"/>
  <c r="F22"/>
  <c r="F24"/>
  <c r="F25"/>
  <c r="F23"/>
  <c r="F26"/>
  <c r="F27"/>
  <c r="F29"/>
  <c r="F30"/>
  <c r="F28"/>
  <c r="F31"/>
  <c r="F33"/>
  <c r="F34"/>
  <c r="F32"/>
  <c r="F35"/>
  <c r="F36"/>
  <c r="F37"/>
  <c r="F38"/>
  <c r="F39"/>
  <c r="F40"/>
  <c r="F41"/>
  <c r="F42"/>
  <c r="F43"/>
  <c r="F44"/>
  <c r="F45"/>
  <c r="F46"/>
  <c r="F47"/>
  <c r="F48"/>
  <c r="F49"/>
  <c r="F52"/>
  <c r="F53"/>
  <c r="F54"/>
  <c r="F55"/>
  <c r="F58"/>
  <c r="F59"/>
  <c r="F60"/>
  <c r="F61"/>
  <c r="F62"/>
  <c r="F63"/>
  <c r="F64"/>
  <c r="F65"/>
  <c r="F66"/>
  <c r="F67"/>
  <c r="F68"/>
  <c r="F69"/>
  <c r="F71"/>
  <c r="F72"/>
  <c r="F73"/>
  <c r="F74"/>
  <c r="F70"/>
  <c r="F75"/>
  <c r="F76"/>
  <c r="F77"/>
  <c r="F78"/>
  <c r="F79"/>
  <c r="F80"/>
  <c r="F81"/>
  <c r="F82"/>
  <c r="F83"/>
  <c r="F84"/>
  <c r="F85"/>
  <c r="F86"/>
  <c r="F87"/>
  <c r="F88"/>
  <c r="F89"/>
  <c r="F90"/>
  <c r="F51"/>
  <c r="F8"/>
  <c r="F93"/>
  <c r="F95"/>
  <c r="F96"/>
  <c r="F97"/>
  <c r="F98"/>
  <c r="F99"/>
  <c r="F94"/>
  <c r="F101"/>
  <c r="F102"/>
  <c r="F103"/>
  <c r="F104"/>
  <c r="F105"/>
  <c r="F106"/>
  <c r="F107"/>
  <c r="F108"/>
  <c r="F109"/>
  <c r="F92"/>
  <c r="F7"/>
  <c r="G7"/>
  <c r="H9"/>
  <c r="H10"/>
  <c r="H11"/>
  <c r="H12"/>
  <c r="H13"/>
  <c r="H14"/>
  <c r="H16"/>
  <c r="H17"/>
  <c r="H15"/>
  <c r="H18"/>
  <c r="H19"/>
  <c r="H20"/>
  <c r="H21"/>
  <c r="H22"/>
  <c r="H24"/>
  <c r="H25"/>
  <c r="H23"/>
  <c r="H26"/>
  <c r="H27"/>
  <c r="H29"/>
  <c r="H30"/>
  <c r="H28"/>
  <c r="H31"/>
  <c r="H33"/>
  <c r="H34"/>
  <c r="H32"/>
  <c r="H35"/>
  <c r="H36"/>
  <c r="H37"/>
  <c r="H38"/>
  <c r="H39"/>
  <c r="H40"/>
  <c r="H41"/>
  <c r="H42"/>
  <c r="H43"/>
  <c r="H44"/>
  <c r="H45"/>
  <c r="H46"/>
  <c r="H47"/>
  <c r="H48"/>
  <c r="H49"/>
  <c r="H52"/>
  <c r="H53"/>
  <c r="H54"/>
  <c r="F56"/>
  <c r="H56"/>
  <c r="F57"/>
  <c r="H57"/>
  <c r="H55"/>
  <c r="H58"/>
  <c r="H59"/>
  <c r="H60"/>
  <c r="H61"/>
  <c r="H62"/>
  <c r="H63"/>
  <c r="H64"/>
  <c r="H65"/>
  <c r="H66"/>
  <c r="H67"/>
  <c r="H68"/>
  <c r="H69"/>
  <c r="H71"/>
  <c r="H72"/>
  <c r="H73"/>
  <c r="H74"/>
  <c r="H70"/>
  <c r="H75"/>
  <c r="H76"/>
  <c r="H77"/>
  <c r="H78"/>
  <c r="H79"/>
  <c r="H80"/>
  <c r="H81"/>
  <c r="H82"/>
  <c r="H83"/>
  <c r="H84"/>
  <c r="H85"/>
  <c r="H86"/>
  <c r="H87"/>
  <c r="H88"/>
  <c r="H89"/>
  <c r="H90"/>
  <c r="H51"/>
  <c r="H8"/>
  <c r="H93"/>
  <c r="H95"/>
  <c r="H96"/>
  <c r="H97"/>
  <c r="H98"/>
  <c r="H99"/>
  <c r="H94"/>
  <c r="H101"/>
  <c r="H102"/>
  <c r="H103"/>
  <c r="H104"/>
  <c r="H105"/>
  <c r="H106"/>
  <c r="H107"/>
  <c r="H108"/>
  <c r="H109"/>
  <c r="H92"/>
  <c r="H7"/>
  <c r="L7"/>
  <c r="G8"/>
  <c r="L8"/>
  <c r="G9"/>
  <c r="L9"/>
  <c r="G10"/>
  <c r="L10"/>
  <c r="G11"/>
  <c r="L11"/>
  <c r="G12"/>
  <c r="L12"/>
  <c r="G13"/>
  <c r="L13"/>
  <c r="G14"/>
  <c r="L14"/>
  <c r="G15"/>
  <c r="L15"/>
  <c r="G16"/>
  <c r="L16"/>
  <c r="L17"/>
  <c r="G18"/>
  <c r="L18"/>
  <c r="G19"/>
  <c r="L19"/>
  <c r="G20"/>
  <c r="L20"/>
  <c r="G21"/>
  <c r="L21"/>
  <c r="G22"/>
  <c r="L22"/>
  <c r="G23"/>
  <c r="L23"/>
  <c r="G24"/>
  <c r="L24"/>
  <c r="L25"/>
  <c r="G26"/>
  <c r="L26"/>
  <c r="G27"/>
  <c r="L27"/>
  <c r="G28"/>
  <c r="L28"/>
  <c r="G29"/>
  <c r="L29"/>
  <c r="L30"/>
  <c r="G31"/>
  <c r="L31"/>
  <c r="G32"/>
  <c r="L32"/>
  <c r="G33"/>
  <c r="L33"/>
  <c r="L34"/>
  <c r="G35"/>
  <c r="L35"/>
  <c r="G36"/>
  <c r="L36"/>
  <c r="G37"/>
  <c r="L37"/>
  <c r="G38"/>
  <c r="L38"/>
  <c r="G39"/>
  <c r="L39"/>
  <c r="G40"/>
  <c r="L40"/>
  <c r="G41"/>
  <c r="L41"/>
  <c r="G42"/>
  <c r="L42"/>
  <c r="G43"/>
  <c r="L43"/>
  <c r="G44"/>
  <c r="L44"/>
  <c r="G45"/>
  <c r="L45"/>
  <c r="G46"/>
  <c r="L46"/>
  <c r="G47"/>
  <c r="L47"/>
  <c r="G48"/>
  <c r="L48"/>
  <c r="G49"/>
  <c r="L49"/>
  <c r="L50"/>
  <c r="G51"/>
  <c r="L51"/>
  <c r="G52"/>
  <c r="L52"/>
  <c r="G53"/>
  <c r="L53"/>
  <c r="G54"/>
  <c r="L54"/>
  <c r="G55"/>
  <c r="L55"/>
  <c r="G56"/>
  <c r="L56"/>
  <c r="L57"/>
  <c r="G58"/>
  <c r="L58"/>
  <c r="G59"/>
  <c r="L59"/>
  <c r="G60"/>
  <c r="L60"/>
  <c r="G61"/>
  <c r="L61"/>
  <c r="G62"/>
  <c r="L62"/>
  <c r="G63"/>
  <c r="L63"/>
  <c r="G64"/>
  <c r="L64"/>
  <c r="G65"/>
  <c r="L65"/>
  <c r="G66"/>
  <c r="L66"/>
  <c r="G67"/>
  <c r="L67"/>
  <c r="G68"/>
  <c r="L68"/>
  <c r="G69"/>
  <c r="L69"/>
  <c r="G70"/>
  <c r="L70"/>
  <c r="G71"/>
  <c r="L71"/>
  <c r="G72"/>
  <c r="L72"/>
  <c r="G73"/>
  <c r="L73"/>
  <c r="G74"/>
  <c r="L74"/>
  <c r="G75"/>
  <c r="L75"/>
  <c r="G76"/>
  <c r="L76"/>
  <c r="G77"/>
  <c r="L77"/>
  <c r="G78"/>
  <c r="L78"/>
  <c r="G79"/>
  <c r="L79"/>
  <c r="G80"/>
  <c r="L80"/>
  <c r="G81"/>
  <c r="L81"/>
  <c r="G82"/>
  <c r="L82"/>
  <c r="G83"/>
  <c r="L83"/>
  <c r="G84"/>
  <c r="L84"/>
  <c r="G85"/>
  <c r="L85"/>
  <c r="G86"/>
  <c r="L86"/>
  <c r="G87"/>
  <c r="L87"/>
  <c r="G88"/>
  <c r="L88"/>
  <c r="G89"/>
  <c r="L89"/>
  <c r="G90"/>
  <c r="L90"/>
  <c r="L91"/>
  <c r="G92"/>
  <c r="L92"/>
  <c r="G93"/>
  <c r="L93"/>
  <c r="G94"/>
  <c r="L94"/>
  <c r="G95"/>
  <c r="L95"/>
  <c r="G96"/>
  <c r="L96"/>
  <c r="G97"/>
  <c r="L97"/>
  <c r="G98"/>
  <c r="L98"/>
  <c r="G99"/>
  <c r="L99"/>
  <c r="C100"/>
  <c r="L100"/>
  <c r="G101"/>
  <c r="L101"/>
  <c r="L102"/>
  <c r="G103"/>
  <c r="L103"/>
  <c r="L104"/>
  <c r="G105"/>
  <c r="L105"/>
  <c r="G106"/>
  <c r="L106"/>
  <c r="G107"/>
  <c r="K107"/>
  <c r="L107"/>
  <c r="G108"/>
  <c r="L108"/>
  <c r="G109"/>
  <c r="L109"/>
  <c r="L110"/>
  <c r="C112"/>
  <c r="C113"/>
  <c r="C114"/>
  <c r="C115"/>
  <c r="C117"/>
  <c r="C118"/>
  <c r="C116"/>
  <c r="C119"/>
  <c r="C120"/>
  <c r="C121"/>
  <c r="C122"/>
  <c r="C111"/>
  <c r="D112"/>
  <c r="D113"/>
  <c r="D114"/>
  <c r="D115"/>
  <c r="D117"/>
  <c r="D118"/>
  <c r="D116"/>
  <c r="D119"/>
  <c r="D120"/>
  <c r="D121"/>
  <c r="D122"/>
  <c r="D111"/>
  <c r="E112"/>
  <c r="E113"/>
  <c r="E114"/>
  <c r="E115"/>
  <c r="E117"/>
  <c r="E118"/>
  <c r="E116"/>
  <c r="E119"/>
  <c r="E120"/>
  <c r="E121"/>
  <c r="E122"/>
  <c r="E111"/>
  <c r="F112"/>
  <c r="F113"/>
  <c r="F114"/>
  <c r="F115"/>
  <c r="F117"/>
  <c r="F118"/>
  <c r="F116"/>
  <c r="F119"/>
  <c r="F120"/>
  <c r="F121"/>
  <c r="F122"/>
  <c r="F111"/>
  <c r="G111"/>
  <c r="H112"/>
  <c r="H113"/>
  <c r="H114"/>
  <c r="H115"/>
  <c r="H117"/>
  <c r="H118"/>
  <c r="H116"/>
  <c r="H119"/>
  <c r="H120"/>
  <c r="H121"/>
  <c r="H122"/>
  <c r="H111"/>
  <c r="L111"/>
  <c r="G112"/>
  <c r="L112"/>
  <c r="G113"/>
  <c r="L113"/>
  <c r="G114"/>
  <c r="L114"/>
  <c r="G115"/>
  <c r="L115"/>
  <c r="G116"/>
  <c r="L116"/>
  <c r="G117"/>
  <c r="L117"/>
  <c r="G118"/>
  <c r="L118"/>
  <c r="L119"/>
  <c r="G120"/>
  <c r="L120"/>
  <c r="G121"/>
  <c r="L121"/>
  <c r="G122"/>
  <c r="L122"/>
  <c r="C124"/>
  <c r="D124"/>
  <c r="E124"/>
  <c r="F124"/>
  <c r="G124"/>
  <c r="H124"/>
  <c r="C126"/>
  <c r="D126"/>
  <c r="E126"/>
  <c r="F130"/>
  <c r="F131"/>
  <c r="F132"/>
  <c r="F133"/>
  <c r="F134"/>
  <c r="F135"/>
  <c r="F137"/>
  <c r="F138"/>
  <c r="F136"/>
  <c r="F139"/>
  <c r="F140"/>
  <c r="F141"/>
  <c r="F142"/>
  <c r="F143"/>
  <c r="F145"/>
  <c r="F146"/>
  <c r="F144"/>
  <c r="F147"/>
  <c r="F148"/>
  <c r="F150"/>
  <c r="F151"/>
  <c r="F149"/>
  <c r="F152"/>
  <c r="F154"/>
  <c r="F155"/>
  <c r="F153"/>
  <c r="F156"/>
  <c r="F157"/>
  <c r="F158"/>
  <c r="F159"/>
  <c r="F160"/>
  <c r="F161"/>
  <c r="F162"/>
  <c r="F163"/>
  <c r="F164"/>
  <c r="F165"/>
  <c r="F166"/>
  <c r="F167"/>
  <c r="F168"/>
  <c r="F169"/>
  <c r="F170"/>
  <c r="F173"/>
  <c r="F174"/>
  <c r="F175"/>
  <c r="F177"/>
  <c r="F178"/>
  <c r="F176"/>
  <c r="F179"/>
  <c r="F180"/>
  <c r="F181"/>
  <c r="F182"/>
  <c r="F184"/>
  <c r="F186"/>
  <c r="F187"/>
  <c r="F188"/>
  <c r="F189"/>
  <c r="F190"/>
  <c r="F192"/>
  <c r="F193"/>
  <c r="F194"/>
  <c r="F195"/>
  <c r="F191"/>
  <c r="F196"/>
  <c r="F197"/>
  <c r="F198"/>
  <c r="F199"/>
  <c r="F201"/>
  <c r="F202"/>
  <c r="F203"/>
  <c r="F204"/>
  <c r="F205"/>
  <c r="F207"/>
  <c r="F208"/>
  <c r="F209"/>
  <c r="F210"/>
  <c r="F211"/>
  <c r="F172"/>
  <c r="F129"/>
  <c r="F214"/>
  <c r="F216"/>
  <c r="F217"/>
  <c r="F218"/>
  <c r="F219"/>
  <c r="F215"/>
  <c r="F222"/>
  <c r="F223"/>
  <c r="F224"/>
  <c r="F225"/>
  <c r="F226"/>
  <c r="F227"/>
  <c r="F228"/>
  <c r="F229"/>
  <c r="F230"/>
  <c r="F213"/>
  <c r="F128"/>
  <c r="F234"/>
  <c r="F235"/>
  <c r="F236"/>
  <c r="F237"/>
  <c r="F238"/>
  <c r="F239"/>
  <c r="F240"/>
  <c r="F241"/>
  <c r="F242"/>
  <c r="F233"/>
  <c r="F232"/>
  <c r="F127"/>
  <c r="F247"/>
  <c r="F250"/>
  <c r="F251"/>
  <c r="F252"/>
  <c r="F253"/>
  <c r="F254"/>
  <c r="F255"/>
  <c r="F257"/>
  <c r="F249"/>
  <c r="F126"/>
  <c r="H130"/>
  <c r="H131"/>
  <c r="H132"/>
  <c r="H133"/>
  <c r="H134"/>
  <c r="H135"/>
  <c r="H137"/>
  <c r="H138"/>
  <c r="H136"/>
  <c r="H139"/>
  <c r="H140"/>
  <c r="H141"/>
  <c r="H142"/>
  <c r="H143"/>
  <c r="H145"/>
  <c r="H146"/>
  <c r="H144"/>
  <c r="H147"/>
  <c r="H148"/>
  <c r="H150"/>
  <c r="H151"/>
  <c r="H149"/>
  <c r="H152"/>
  <c r="H154"/>
  <c r="H155"/>
  <c r="H153"/>
  <c r="H156"/>
  <c r="H157"/>
  <c r="H158"/>
  <c r="H159"/>
  <c r="H160"/>
  <c r="H161"/>
  <c r="H162"/>
  <c r="H163"/>
  <c r="H164"/>
  <c r="H165"/>
  <c r="H166"/>
  <c r="H167"/>
  <c r="H168"/>
  <c r="H169"/>
  <c r="H170"/>
  <c r="H173"/>
  <c r="H175"/>
  <c r="H177"/>
  <c r="H178"/>
  <c r="H176"/>
  <c r="H179"/>
  <c r="H180"/>
  <c r="H181"/>
  <c r="H182"/>
  <c r="H184"/>
  <c r="H186"/>
  <c r="H187"/>
  <c r="H189"/>
  <c r="H190"/>
  <c r="H192"/>
  <c r="H193"/>
  <c r="H194"/>
  <c r="H195"/>
  <c r="H191"/>
  <c r="H196"/>
  <c r="H197"/>
  <c r="H198"/>
  <c r="H199"/>
  <c r="H201"/>
  <c r="H202"/>
  <c r="H203"/>
  <c r="H204"/>
  <c r="H205"/>
  <c r="H207"/>
  <c r="H208"/>
  <c r="H209"/>
  <c r="H210"/>
  <c r="H211"/>
  <c r="H172"/>
  <c r="H129"/>
  <c r="H214"/>
  <c r="H216"/>
  <c r="H217"/>
  <c r="H218"/>
  <c r="H219"/>
  <c r="H215"/>
  <c r="H222"/>
  <c r="H223"/>
  <c r="H224"/>
  <c r="H225"/>
  <c r="H226"/>
  <c r="H227"/>
  <c r="H228"/>
  <c r="H229"/>
  <c r="H230"/>
  <c r="H213"/>
  <c r="H128"/>
  <c r="H234"/>
  <c r="H235"/>
  <c r="H236"/>
  <c r="H237"/>
  <c r="H238"/>
  <c r="H239"/>
  <c r="H240"/>
  <c r="H241"/>
  <c r="H233"/>
  <c r="H232"/>
  <c r="H127"/>
  <c r="H247"/>
  <c r="H250"/>
  <c r="H251"/>
  <c r="H252"/>
  <c r="H253"/>
  <c r="H254"/>
  <c r="H255"/>
  <c r="H256"/>
  <c r="H257"/>
  <c r="H258"/>
  <c r="H259"/>
  <c r="H249"/>
  <c r="H126"/>
  <c r="C127"/>
  <c r="D127"/>
  <c r="E127"/>
  <c r="B128"/>
  <c r="C128"/>
  <c r="D128"/>
  <c r="E128"/>
  <c r="J130"/>
  <c r="J131"/>
  <c r="J132"/>
  <c r="J133"/>
  <c r="J134"/>
  <c r="J135"/>
  <c r="J136"/>
  <c r="J139"/>
  <c r="J140"/>
  <c r="J141"/>
  <c r="J142"/>
  <c r="J143"/>
  <c r="J144"/>
  <c r="J147"/>
  <c r="J148"/>
  <c r="J149"/>
  <c r="J152"/>
  <c r="J153"/>
  <c r="J156"/>
  <c r="J157"/>
  <c r="J158"/>
  <c r="J159"/>
  <c r="J160"/>
  <c r="J161"/>
  <c r="J162"/>
  <c r="J163"/>
  <c r="J164"/>
  <c r="J165"/>
  <c r="J166"/>
  <c r="J167"/>
  <c r="J168"/>
  <c r="J169"/>
  <c r="J170"/>
  <c r="J173"/>
  <c r="J174"/>
  <c r="J175"/>
  <c r="J176"/>
  <c r="J179"/>
  <c r="J180"/>
  <c r="J181"/>
  <c r="J182"/>
  <c r="J184"/>
  <c r="J185"/>
  <c r="J186"/>
  <c r="J187"/>
  <c r="J188"/>
  <c r="J189"/>
  <c r="J190"/>
  <c r="J192"/>
  <c r="J193"/>
  <c r="J194"/>
  <c r="J195"/>
  <c r="J191"/>
  <c r="J196"/>
  <c r="J197"/>
  <c r="J198"/>
  <c r="J199"/>
  <c r="J200"/>
  <c r="J201"/>
  <c r="J202"/>
  <c r="J203"/>
  <c r="J204"/>
  <c r="J205"/>
  <c r="J206"/>
  <c r="J207"/>
  <c r="J208"/>
  <c r="J209"/>
  <c r="J210"/>
  <c r="J211"/>
  <c r="J172"/>
  <c r="J129"/>
  <c r="J214"/>
  <c r="J216"/>
  <c r="J217"/>
  <c r="J218"/>
  <c r="J219"/>
  <c r="J215"/>
  <c r="J222"/>
  <c r="J223"/>
  <c r="J224"/>
  <c r="J225"/>
  <c r="J226"/>
  <c r="J227"/>
  <c r="J228"/>
  <c r="J229"/>
  <c r="J230"/>
  <c r="J213"/>
  <c r="J128"/>
  <c r="B129"/>
  <c r="C129"/>
  <c r="D129"/>
  <c r="E129"/>
  <c r="E130"/>
  <c r="E131"/>
  <c r="E132"/>
  <c r="E133"/>
  <c r="E134"/>
  <c r="E135"/>
  <c r="C136"/>
  <c r="D136"/>
  <c r="E136"/>
  <c r="E137"/>
  <c r="J137"/>
  <c r="E138"/>
  <c r="J138"/>
  <c r="E139"/>
  <c r="E140"/>
  <c r="E141"/>
  <c r="E142"/>
  <c r="E143"/>
  <c r="C144"/>
  <c r="D144"/>
  <c r="E144"/>
  <c r="E145"/>
  <c r="J145"/>
  <c r="E146"/>
  <c r="J146"/>
  <c r="E147"/>
  <c r="E148"/>
  <c r="C149"/>
  <c r="D149"/>
  <c r="E149"/>
  <c r="E150"/>
  <c r="J150"/>
  <c r="E151"/>
  <c r="J151"/>
  <c r="E152"/>
  <c r="C153"/>
  <c r="D153"/>
  <c r="E153"/>
  <c r="E154"/>
  <c r="J154"/>
  <c r="E155"/>
  <c r="J155"/>
  <c r="E156"/>
  <c r="E157"/>
  <c r="E158"/>
  <c r="E159"/>
  <c r="E160"/>
  <c r="E161"/>
  <c r="E162"/>
  <c r="E163"/>
  <c r="E164"/>
  <c r="E165"/>
  <c r="E166"/>
  <c r="E167"/>
  <c r="E168"/>
  <c r="E169"/>
  <c r="E170"/>
  <c r="C172"/>
  <c r="D172"/>
  <c r="E172"/>
  <c r="E173"/>
  <c r="E174"/>
  <c r="E175"/>
  <c r="C176"/>
  <c r="D176"/>
  <c r="E176"/>
  <c r="E177"/>
  <c r="J177"/>
  <c r="E178"/>
  <c r="J178"/>
  <c r="E179"/>
  <c r="E180"/>
  <c r="E181"/>
  <c r="E182"/>
  <c r="E184"/>
  <c r="E186"/>
  <c r="E187"/>
  <c r="E189"/>
  <c r="E190"/>
  <c r="C191"/>
  <c r="D191"/>
  <c r="E191"/>
  <c r="E192"/>
  <c r="E193"/>
  <c r="E194"/>
  <c r="E195"/>
  <c r="E196"/>
  <c r="E197"/>
  <c r="E198"/>
  <c r="E199"/>
  <c r="E202"/>
  <c r="E203"/>
  <c r="E204"/>
  <c r="E205"/>
  <c r="E207"/>
  <c r="E208"/>
  <c r="E209"/>
  <c r="E210"/>
  <c r="E211"/>
  <c r="B213"/>
  <c r="C213"/>
  <c r="D213"/>
  <c r="E213"/>
  <c r="E214"/>
  <c r="B215"/>
  <c r="C215"/>
  <c r="D215"/>
  <c r="E215"/>
  <c r="E216"/>
  <c r="E217"/>
  <c r="E218"/>
  <c r="E219"/>
  <c r="J220"/>
  <c r="J221"/>
  <c r="E222"/>
  <c r="E223"/>
  <c r="E224"/>
  <c r="E225"/>
  <c r="E226"/>
  <c r="E227"/>
  <c r="E228"/>
  <c r="E229"/>
  <c r="E230"/>
  <c r="B232"/>
  <c r="C232"/>
  <c r="D232"/>
  <c r="E232"/>
  <c r="J232"/>
  <c r="G233"/>
  <c r="E247"/>
  <c r="C249"/>
  <c r="D249"/>
  <c r="E249"/>
  <c r="J250"/>
  <c r="J255"/>
  <c r="J256"/>
  <c r="J257"/>
  <c r="J258"/>
  <c r="J259"/>
  <c r="J249"/>
  <c r="E250"/>
  <c r="E251"/>
  <c r="E252"/>
  <c r="E253"/>
  <c r="E254"/>
  <c r="E255"/>
  <c r="E256"/>
  <c r="E257"/>
  <c r="E258"/>
  <c r="E259"/>
  <c r="B260"/>
  <c r="C260"/>
  <c r="D260"/>
  <c r="E260"/>
  <c r="F260"/>
  <c r="G260"/>
  <c r="H260"/>
  <c r="J260"/>
  <c r="C30" i="90"/>
  <c r="F30"/>
  <c r="C31"/>
  <c r="F31"/>
  <c r="F29"/>
  <c r="C34"/>
  <c r="F34"/>
  <c r="C35"/>
  <c r="F35"/>
  <c r="F33"/>
  <c r="F28"/>
  <c r="C37"/>
  <c r="F37"/>
  <c r="C40"/>
  <c r="F40"/>
  <c r="C41"/>
  <c r="F41"/>
  <c r="C42"/>
  <c r="F42"/>
  <c r="C43"/>
  <c r="F43"/>
  <c r="C44"/>
  <c r="F44"/>
  <c r="C45"/>
  <c r="F45"/>
  <c r="C46"/>
  <c r="F46"/>
  <c r="C47"/>
  <c r="F47"/>
  <c r="C48"/>
  <c r="F48"/>
  <c r="C49"/>
  <c r="F49"/>
  <c r="F50"/>
  <c r="F39"/>
  <c r="F27"/>
  <c r="B13"/>
  <c r="C13"/>
  <c r="F13"/>
  <c r="B14"/>
  <c r="C14"/>
  <c r="F14"/>
  <c r="B15"/>
  <c r="C15"/>
  <c r="F15"/>
  <c r="B16"/>
  <c r="C16"/>
  <c r="F16"/>
  <c r="B18"/>
  <c r="C18"/>
  <c r="F18"/>
  <c r="B19"/>
  <c r="C19"/>
  <c r="F19"/>
  <c r="F17"/>
  <c r="B20"/>
  <c r="C20"/>
  <c r="F20"/>
  <c r="B21"/>
  <c r="C21"/>
  <c r="F21"/>
  <c r="B22"/>
  <c r="C22"/>
  <c r="F22"/>
  <c r="B23"/>
  <c r="C23"/>
  <c r="F23"/>
  <c r="F12"/>
  <c r="B9"/>
  <c r="C9"/>
  <c r="F9"/>
  <c r="B10"/>
  <c r="C10"/>
  <c r="F10"/>
  <c r="F8"/>
  <c r="F25"/>
  <c r="F52"/>
  <c r="C29"/>
  <c r="C33"/>
  <c r="C28"/>
  <c r="C39"/>
  <c r="C27"/>
  <c r="C17"/>
  <c r="C12"/>
  <c r="C8"/>
  <c r="C25"/>
  <c r="C52"/>
  <c r="B33"/>
  <c r="B28"/>
  <c r="B39"/>
  <c r="B27"/>
  <c r="B17"/>
  <c r="B12"/>
  <c r="B8"/>
  <c r="B25"/>
  <c r="B52"/>
  <c r="E52"/>
  <c r="D28"/>
  <c r="E25"/>
  <c r="E23"/>
  <c r="E22"/>
  <c r="E21"/>
  <c r="E19"/>
  <c r="E18"/>
  <c r="E17"/>
  <c r="E16"/>
  <c r="E15"/>
  <c r="E14"/>
  <c r="E13"/>
  <c r="E12"/>
  <c r="E10"/>
  <c r="E9"/>
  <c r="E8"/>
  <c r="A3"/>
</calcChain>
</file>

<file path=xl/sharedStrings.xml><?xml version="1.0" encoding="utf-8"?>
<sst xmlns="http://schemas.openxmlformats.org/spreadsheetml/2006/main" count="1010" uniqueCount="407">
  <si>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</si>
  <si>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</si>
  <si>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</si>
  <si>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</si>
  <si>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</si>
  <si>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</si>
  <si>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      Departments </t>
  </si>
  <si>
    <t xml:space="preserve">         Special Purpose Funds </t>
  </si>
  <si>
    <t xml:space="preserve">          Tax Refund</t>
  </si>
  <si>
    <t xml:space="preserve">          Net Lending             </t>
  </si>
  <si>
    <t xml:space="preserve">          Interest Payments     </t>
  </si>
  <si>
    <t>ORIGINAL PROGRAM</t>
  </si>
  <si>
    <t>OTHER RELEASES</t>
  </si>
  <si>
    <t xml:space="preserve">  UNPROGRAMMED FUND</t>
  </si>
  <si>
    <t>TOTAL</t>
  </si>
  <si>
    <t>RELEASES</t>
  </si>
  <si>
    <t>BALANCE</t>
  </si>
  <si>
    <t>REALIGNMENTS/   AUGMENTATION</t>
  </si>
  <si>
    <t>ADJUSTED PROGRAM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</si>
  <si>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</si>
  <si>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</si>
  <si>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</si>
  <si>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</si>
  <si>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</si>
  <si>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</si>
  <si>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</si>
  <si>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</si>
  <si>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</si>
  <si>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</si>
  <si>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</si>
  <si>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</si>
  <si>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</si>
  <si>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</si>
  <si>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</si>
  <si>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</si>
  <si>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</si>
  <si>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</si>
  <si>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</si>
  <si>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</si>
  <si>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</si>
  <si>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</si>
  <si>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</si>
  <si>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</si>
  <si>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</si>
  <si>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DOTC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</si>
  <si>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</si>
  <si>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</si>
  <si>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</si>
  <si>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</si>
  <si>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</si>
  <si>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</si>
  <si>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</si>
  <si>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</si>
  <si>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</si>
  <si>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</si>
  <si>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</si>
  <si>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</si>
  <si>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</si>
  <si>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</si>
  <si>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Central Office</t>
  </si>
  <si>
    <t xml:space="preserve">           Reg'l. Offices</t>
  </si>
  <si>
    <t xml:space="preserve">         CFL</t>
  </si>
  <si>
    <t xml:space="preserve">         DDB</t>
  </si>
  <si>
    <t xml:space="preserve">         ERC</t>
  </si>
  <si>
    <t xml:space="preserve">         FDCP</t>
  </si>
  <si>
    <t xml:space="preserve">         GAB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</si>
  <si>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</si>
  <si>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</si>
  <si>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</si>
  <si>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</si>
  <si>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</si>
  <si>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</si>
  <si>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</si>
  <si>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</si>
  <si>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</si>
  <si>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</si>
  <si>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</si>
  <si>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NICA</t>
  </si>
  <si>
    <t xml:space="preserve">         NSC</t>
  </si>
  <si>
    <t xml:space="preserve">         NTC</t>
  </si>
  <si>
    <t xml:space="preserve">         OPAPP</t>
  </si>
  <si>
    <t xml:space="preserve">         PDEA</t>
  </si>
  <si>
    <t xml:space="preserve">         Philracom</t>
  </si>
  <si>
    <t xml:space="preserve">         PRRC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</si>
  <si>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</si>
  <si>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</si>
  <si>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</si>
  <si>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</si>
  <si>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MPBF</t>
  </si>
  <si>
    <t xml:space="preserve">       Tax Refund</t>
  </si>
  <si>
    <t xml:space="preserve">       Net Lending             </t>
  </si>
  <si>
    <t xml:space="preserve">       Interest Payments     </t>
  </si>
  <si>
    <t xml:space="preserve"> ORIGINAL PROGRAM</t>
  </si>
  <si>
    <t xml:space="preserve">   Departments</t>
  </si>
  <si>
    <t xml:space="preserve">      OEOs</t>
  </si>
  <si>
    <t xml:space="preserve">      Grants/Donations</t>
  </si>
  <si>
    <t xml:space="preserve">      Tax Exp. Fund/CDT</t>
  </si>
  <si>
    <t xml:space="preserve">       RA 9335</t>
  </si>
  <si>
    <t xml:space="preserve">       Stocks Subs.</t>
  </si>
  <si>
    <t>ALL SOURCES</t>
  </si>
  <si>
    <t>Unprogrammed Fund</t>
  </si>
  <si>
    <t xml:space="preserve">TOTAL </t>
  </si>
  <si>
    <t>Regular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</si>
  <si>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</si>
  <si>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</si>
  <si>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</si>
  <si>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</si>
  <si>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</si>
  <si>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</si>
  <si>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</si>
  <si>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</si>
  <si>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</si>
  <si>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</si>
  <si>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</si>
  <si>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</si>
  <si>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</si>
  <si>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</si>
  <si>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</si>
  <si>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</si>
  <si>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</si>
  <si>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</si>
  <si>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</si>
  <si>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</si>
  <si>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</si>
  <si>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</si>
  <si>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</si>
  <si>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</si>
  <si>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</si>
  <si>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DOTC</t>
  </si>
  <si>
    <t xml:space="preserve">       NEDA</t>
  </si>
  <si>
    <t xml:space="preserve">       PCOO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</si>
  <si>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</si>
  <si>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</si>
  <si>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</si>
  <si>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</si>
  <si>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</si>
  <si>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</si>
  <si>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</si>
  <si>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</si>
  <si>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    CO</t>
  </si>
  <si>
    <t xml:space="preserve">             ROs</t>
  </si>
  <si>
    <t xml:space="preserve">         NCMF</t>
  </si>
  <si>
    <t xml:space="preserve">         PCW</t>
  </si>
  <si>
    <t>Budgetary Support to Government Corporations</t>
  </si>
  <si>
    <t>Allocation to LGUs</t>
  </si>
  <si>
    <t>Contingent Fund</t>
  </si>
  <si>
    <t>E-Government Fund</t>
  </si>
  <si>
    <t>International Commitments Fund</t>
  </si>
  <si>
    <t>Miscellaneous 
Personnel 
Benefits Fund</t>
  </si>
  <si>
    <t>Priority Development Assistance Fund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</si>
  <si>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</si>
  <si>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</si>
  <si>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</si>
  <si>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</si>
  <si>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</si>
  <si>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 ARMM</t>
  </si>
  <si>
    <t xml:space="preserve">             Others</t>
  </si>
  <si>
    <t xml:space="preserve">        Tax Expenditures Fund/Customs Duties and Taxes</t>
  </si>
  <si>
    <t xml:space="preserve">         Special Account in the General Fund</t>
  </si>
  <si>
    <t xml:space="preserve">         Grants/Donations</t>
  </si>
  <si>
    <t xml:space="preserve">         Internal Revenue Allotment</t>
  </si>
  <si>
    <t xml:space="preserve">         Retirement and Life Insurance Premium</t>
  </si>
  <si>
    <t xml:space="preserve">      Retirement and Life Insurance Premium</t>
  </si>
  <si>
    <t xml:space="preserve">      Internal Revenue Allotment</t>
  </si>
  <si>
    <t xml:space="preserve">      Special Account in the General Fund</t>
  </si>
  <si>
    <t xml:space="preserve">         Others</t>
  </si>
  <si>
    <t xml:space="preserve">     Tax Expenditures Fund/Customs Duties and Taxes</t>
  </si>
  <si>
    <t xml:space="preserve">    Military Camps Sales Proceeds Fund</t>
  </si>
  <si>
    <t>B. Automatic Appropriations</t>
  </si>
  <si>
    <t xml:space="preserve">   Special Purpose Funds</t>
  </si>
  <si>
    <t xml:space="preserve">      Military Camps Sales Proceeds Fund</t>
  </si>
  <si>
    <t xml:space="preserve">  B.  AUTOMATIC APPROPRIATIONS</t>
  </si>
  <si>
    <t xml:space="preserve">    Special Purpose Funds</t>
  </si>
  <si>
    <t xml:space="preserve">  OTHER AUTOMATIC APPROPRIATIONS</t>
  </si>
  <si>
    <t xml:space="preserve">      Net Lending</t>
  </si>
  <si>
    <t xml:space="preserve">       AFP Modernization Act Trust Fund</t>
  </si>
  <si>
    <t xml:space="preserve">      Proceeds from Sale of Unserviceable Equipment</t>
  </si>
  <si>
    <t xml:space="preserve">       Grants/Donations</t>
  </si>
  <si>
    <t xml:space="preserve">     Grants/Donations</t>
  </si>
  <si>
    <t xml:space="preserve">     AFP Modernization Act Trust Fund</t>
  </si>
  <si>
    <t xml:space="preserve">         NCMF </t>
  </si>
  <si>
    <t xml:space="preserve">          BODBF</t>
  </si>
  <si>
    <t xml:space="preserve">     SAGF-OTHERS</t>
  </si>
  <si>
    <t xml:space="preserve">         GCG</t>
  </si>
  <si>
    <t xml:space="preserve">         OMB </t>
  </si>
  <si>
    <t xml:space="preserve">       RLIP</t>
  </si>
  <si>
    <t xml:space="preserve">       Net Lending</t>
  </si>
  <si>
    <t xml:space="preserve">       Tax Exp. Fund/CDT</t>
  </si>
  <si>
    <t xml:space="preserve">     RLIP</t>
  </si>
  <si>
    <t xml:space="preserve">        Departments </t>
  </si>
  <si>
    <t xml:space="preserve">        Special Purpose Funds </t>
  </si>
  <si>
    <t xml:space="preserve">       Special Account in the General Fund</t>
  </si>
  <si>
    <t>AUTOMATIC APPROPRIATIONS</t>
  </si>
  <si>
    <t>Grants</t>
  </si>
  <si>
    <t>Tax Expenditure Fund</t>
  </si>
  <si>
    <t>Special Account in General Fund</t>
  </si>
  <si>
    <t>Motor Vehicle Users Charge Fund</t>
  </si>
  <si>
    <t>Proceeds from Sales of Unserviceable Equipment</t>
  </si>
  <si>
    <t>Pension of Ex-Presidents' Wives</t>
  </si>
  <si>
    <t>Interest Payments</t>
  </si>
  <si>
    <t xml:space="preserve">Net Lending  </t>
  </si>
  <si>
    <t>Military Camp Sale Proceeds Fund</t>
  </si>
  <si>
    <t>AFP Modernization Act Trust Fund
MATF</t>
  </si>
  <si>
    <t>Internal Revenue Allotment</t>
  </si>
  <si>
    <t>Tax Refund</t>
  </si>
  <si>
    <t>Pension and Gratuity Fund</t>
  </si>
  <si>
    <t xml:space="preserve">         SSPFCF</t>
  </si>
  <si>
    <t xml:space="preserve">       FSF</t>
  </si>
  <si>
    <t xml:space="preserve">       NDRRMF</t>
  </si>
  <si>
    <t xml:space="preserve">       BSGC</t>
  </si>
  <si>
    <t xml:space="preserve">       ALGU</t>
  </si>
  <si>
    <t xml:space="preserve">         SSPNT</t>
  </si>
  <si>
    <t xml:space="preserve">         MMDA</t>
  </si>
  <si>
    <t xml:space="preserve">         LGSF</t>
  </si>
  <si>
    <t xml:space="preserve">       Contingent </t>
  </si>
  <si>
    <t xml:space="preserve">       DepEd SBP</t>
  </si>
  <si>
    <t xml:space="preserve">       E-Gov.</t>
  </si>
  <si>
    <t xml:space="preserve">       ICF</t>
  </si>
  <si>
    <t xml:space="preserve">       PGF</t>
  </si>
  <si>
    <t xml:space="preserve">         PCDSO</t>
  </si>
  <si>
    <t>DPWH</t>
  </si>
  <si>
    <t>STATUS OF CY 2015 BUDGET PROGRAM</t>
  </si>
  <si>
    <t xml:space="preserve">   A. GAA - R.A. 10651</t>
  </si>
  <si>
    <t xml:space="preserve">         Pension of Ex-Presidents/Wives</t>
  </si>
  <si>
    <t xml:space="preserve">             Motor Vehicle Users Charge Fund</t>
  </si>
  <si>
    <t>*</t>
  </si>
  <si>
    <t>CONTINUING APPROPRIATIONS</t>
  </si>
  <si>
    <t>R.A. 10633</t>
  </si>
  <si>
    <t>SUPPLEMENTAL BUDGET-R.A. 10652</t>
  </si>
  <si>
    <t>UNPROGRAMMED FUND</t>
  </si>
  <si>
    <t>2014 Continuing Appro.</t>
  </si>
  <si>
    <t>CY 2015 BUDGET LEVEL</t>
  </si>
  <si>
    <t>BALANCE
CONT.</t>
  </si>
  <si>
    <t>A. GAA-R.A. 10651</t>
  </si>
  <si>
    <t xml:space="preserve">         FPA</t>
  </si>
  <si>
    <t xml:space="preserve">        PRRC</t>
  </si>
  <si>
    <t xml:space="preserve">        PCW</t>
  </si>
  <si>
    <t xml:space="preserve">        PDEA</t>
  </si>
  <si>
    <t>Allocation to Local Government Units</t>
  </si>
  <si>
    <t>Special Shares of LGUs in the Proceeds of National Taxes</t>
  </si>
  <si>
    <t>Metropolitan Manila Development Authority</t>
  </si>
  <si>
    <t>Barangay Officials Death Benefits Fund</t>
  </si>
  <si>
    <t>Local Government Support Fund</t>
  </si>
  <si>
    <t>Special Shares of LGUs in the Proceeds of Fire Code Fees</t>
  </si>
  <si>
    <t>DepEd School-Building Program</t>
  </si>
  <si>
    <t>Feasibility Studies Fund</t>
  </si>
  <si>
    <t>Miscellaneous Personnel Benefits Fund</t>
  </si>
  <si>
    <t>National Disaster Risk Reduction Management Fund</t>
  </si>
  <si>
    <t>Rehabilitation and Reconstruction Fund</t>
  </si>
  <si>
    <t xml:space="preserve">      Pension of Ex-Presidents/Wives</t>
  </si>
  <si>
    <t xml:space="preserve">         Motor Vehicle Users Charge Fund</t>
  </si>
  <si>
    <t xml:space="preserve">  CONTINUING APPROPRIATION</t>
  </si>
  <si>
    <t xml:space="preserve">  R.A. 10633</t>
  </si>
  <si>
    <t xml:space="preserve">       RRP</t>
  </si>
  <si>
    <t>COP</t>
  </si>
  <si>
    <t>DOF</t>
  </si>
  <si>
    <t>DENR</t>
  </si>
  <si>
    <t>DILG</t>
  </si>
  <si>
    <t>DOJ</t>
  </si>
  <si>
    <t>DOST</t>
  </si>
  <si>
    <t>DSWD</t>
  </si>
  <si>
    <t>DOTC</t>
  </si>
  <si>
    <t>SPFs</t>
  </si>
  <si>
    <t>BSGC</t>
  </si>
  <si>
    <t>MVUCF</t>
  </si>
  <si>
    <t>SPECIAL PURPOSE FUNDS-R.A. 10651</t>
  </si>
  <si>
    <t>Rehabilitation and Reconstruction Program</t>
  </si>
  <si>
    <t>NEW GAA - R.A. 10651</t>
  </si>
  <si>
    <t>Automatic Appropriation</t>
  </si>
  <si>
    <t>Continuing Appropriation</t>
  </si>
  <si>
    <t xml:space="preserve">      Interest Payments</t>
  </si>
  <si>
    <t>PS</t>
  </si>
  <si>
    <t>MOOE</t>
  </si>
  <si>
    <t>CO</t>
  </si>
  <si>
    <t>Retirement and Life Insurance Premiums</t>
  </si>
  <si>
    <t xml:space="preserve">      O E O s</t>
  </si>
  <si>
    <t>ANNEX D</t>
  </si>
  <si>
    <t>CONTINUING  APPROPRIATIONS-R.A. 10633</t>
  </si>
  <si>
    <t>REGULAR</t>
  </si>
  <si>
    <t>DepEd School Building Program</t>
  </si>
  <si>
    <t>E-Government 
Fund</t>
  </si>
  <si>
    <t>SUB-TOTAL SPFs</t>
  </si>
  <si>
    <t>GRAND TOTAL</t>
  </si>
  <si>
    <t>Amount</t>
  </si>
  <si>
    <t>Special Purpose Fund</t>
  </si>
  <si>
    <t>R.A. 10633
(Dept. &amp; SPF)</t>
  </si>
  <si>
    <t xml:space="preserve">Supplemental
 Budget
RA 10652 </t>
  </si>
  <si>
    <t>CY 2015 TRANSFER OF APPROPRIATION FROM ONE DEPARTMENT/AGENCY TO ANOTHER</t>
  </si>
  <si>
    <t>January 1-31, 2015</t>
  </si>
  <si>
    <t>(in thousand pesos)</t>
  </si>
  <si>
    <t>2015 GAA, R.A. 10651</t>
  </si>
  <si>
    <t>Remarks</t>
  </si>
  <si>
    <t>DAR-OSEC</t>
  </si>
  <si>
    <t xml:space="preserve">    Transfer to:</t>
  </si>
  <si>
    <t xml:space="preserve">        BSGC-LBP</t>
  </si>
  <si>
    <t xml:space="preserve">        DA-NIA</t>
  </si>
  <si>
    <t xml:space="preserve">        DENR-OSEC</t>
  </si>
  <si>
    <t xml:space="preserve">        DOJ-LRA</t>
  </si>
  <si>
    <t xml:space="preserve">        DOF-MDFO</t>
  </si>
  <si>
    <t xml:space="preserve">        DPWH-OSEC</t>
  </si>
  <si>
    <t xml:space="preserve">        DTI-OSEC</t>
  </si>
  <si>
    <t>DA</t>
  </si>
  <si>
    <t xml:space="preserve"> OSEC</t>
  </si>
  <si>
    <t xml:space="preserve">    Transfer from</t>
  </si>
  <si>
    <t xml:space="preserve">        DAR</t>
  </si>
  <si>
    <t xml:space="preserve">        DOF-OSEC-MDRP</t>
  </si>
  <si>
    <t xml:space="preserve">        DA-BFAR</t>
  </si>
  <si>
    <t xml:space="preserve">        DA-FPA</t>
  </si>
  <si>
    <t xml:space="preserve">        DA-LDC</t>
  </si>
  <si>
    <t xml:space="preserve">        DA-NAFC</t>
  </si>
  <si>
    <t xml:space="preserve">        DA-NMIS</t>
  </si>
  <si>
    <t xml:space="preserve">        DA-PCC</t>
  </si>
  <si>
    <t xml:space="preserve">        DA-PCPHDM</t>
  </si>
  <si>
    <t>DPWH-OSEC</t>
  </si>
  <si>
    <t xml:space="preserve">For the implementation of Farm-to-Market Roads </t>
  </si>
  <si>
    <t>ARMM-DA</t>
  </si>
  <si>
    <t>For the implementation of DA's various national programs in ARMM, i.e., National Rice, Livestock, High Value Crops, Organic Agriculture and Market Oriented Programs)</t>
  </si>
  <si>
    <t>ARMM-DAF</t>
  </si>
  <si>
    <t>For the implementation of National Fisheries Program</t>
  </si>
  <si>
    <t xml:space="preserve">        BSGC-NFA</t>
  </si>
  <si>
    <t xml:space="preserve">        BSGC-NDA</t>
  </si>
  <si>
    <t xml:space="preserve">        BSGC-PCA</t>
  </si>
  <si>
    <t xml:space="preserve">        BSGC-PRRI</t>
  </si>
  <si>
    <t xml:space="preserve">   DA-BFAR</t>
  </si>
  <si>
    <t xml:space="preserve">        DA-OSEC</t>
  </si>
  <si>
    <t xml:space="preserve">   DA-FPA</t>
  </si>
  <si>
    <t xml:space="preserve">        GOCC-PHIC</t>
  </si>
  <si>
    <t xml:space="preserve">   DA-LDC</t>
  </si>
  <si>
    <t xml:space="preserve">   DA-NAFC</t>
  </si>
  <si>
    <t xml:space="preserve">   DA-NMIS</t>
  </si>
  <si>
    <t xml:space="preserve">   DA-PCC</t>
  </si>
  <si>
    <t xml:space="preserve">   DA-PCPHDM</t>
  </si>
  <si>
    <t>DBM</t>
  </si>
  <si>
    <t>ARMM-ORG</t>
  </si>
  <si>
    <t>DepEd</t>
  </si>
  <si>
    <t xml:space="preserve">   Transfer to:</t>
  </si>
  <si>
    <t>ARMM-DepEd</t>
  </si>
  <si>
    <t>Funding requirements of the Basic Education Services</t>
  </si>
  <si>
    <t xml:space="preserve">   Transfer from</t>
  </si>
  <si>
    <t>DOLE-TESDA</t>
  </si>
  <si>
    <t>SUCs</t>
  </si>
  <si>
    <t>Eastern Visayas State University</t>
  </si>
  <si>
    <t xml:space="preserve">    Transfer from:</t>
  </si>
  <si>
    <t>DOLE-NMP</t>
  </si>
  <si>
    <t xml:space="preserve">   OSEC</t>
  </si>
  <si>
    <t xml:space="preserve">       DAR-OSEC</t>
  </si>
  <si>
    <t xml:space="preserve">    Transfer to</t>
  </si>
  <si>
    <t xml:space="preserve">      DA-OSEC</t>
  </si>
  <si>
    <t xml:space="preserve">   BIR</t>
  </si>
  <si>
    <t>DOH-OSEC</t>
  </si>
  <si>
    <t>DOH</t>
  </si>
  <si>
    <t>BSGC-PHIC</t>
  </si>
  <si>
    <t xml:space="preserve">   Transfer from:</t>
  </si>
  <si>
    <t>DOF-BIR</t>
  </si>
  <si>
    <t xml:space="preserve">      ARMM</t>
  </si>
  <si>
    <t>DSWD-Juvenile Justice of Welfare
    Council</t>
  </si>
  <si>
    <t>DOLE</t>
  </si>
  <si>
    <t>TESDA</t>
  </si>
  <si>
    <t>DepEd-OSEC</t>
  </si>
  <si>
    <t>NMP</t>
  </si>
  <si>
    <t xml:space="preserve">      NEDA-PPPC</t>
  </si>
  <si>
    <t>ARMM-DPWH</t>
  </si>
  <si>
    <t xml:space="preserve">  Transfer from:</t>
  </si>
  <si>
    <t>DA-OSEC</t>
  </si>
  <si>
    <t>PAGASA</t>
  </si>
  <si>
    <t xml:space="preserve">      DOST-ICTO</t>
  </si>
  <si>
    <t>MIRDC</t>
  </si>
  <si>
    <t>ASTI</t>
  </si>
  <si>
    <t xml:space="preserve">      DOST-PCAFNRRD</t>
  </si>
  <si>
    <t xml:space="preserve">      DOST-PCAMRD</t>
  </si>
  <si>
    <t>DOST-ICTO</t>
  </si>
  <si>
    <t xml:space="preserve">      NEDA-NSO</t>
  </si>
  <si>
    <t xml:space="preserve">   DOST-OSEC</t>
  </si>
  <si>
    <t xml:space="preserve">   DOST-ICTO</t>
  </si>
  <si>
    <t xml:space="preserve">      DOST-OSEC</t>
  </si>
  <si>
    <t>OSEC</t>
  </si>
  <si>
    <t xml:space="preserve">      ARMM-DSWD</t>
  </si>
  <si>
    <t>For the implementation of various Bottom-Up-Budgeting
   Projects</t>
  </si>
  <si>
    <t>Juvenile Justice of Welfare Council</t>
  </si>
  <si>
    <t xml:space="preserve">       DOJ-OSEC</t>
  </si>
  <si>
    <t>For the Child Protection Services</t>
  </si>
  <si>
    <t>DTI</t>
  </si>
  <si>
    <t>ARMM</t>
  </si>
  <si>
    <t xml:space="preserve">    Tansfer from:</t>
  </si>
  <si>
    <t>DA-BFAR</t>
  </si>
  <si>
    <t>DEPED-OSEC</t>
  </si>
  <si>
    <t>DENR-OSEC</t>
  </si>
  <si>
    <t>DILG-OSEC</t>
  </si>
  <si>
    <t>DSWD-OSEC</t>
  </si>
  <si>
    <t xml:space="preserve">        DBM-OSEC</t>
  </si>
  <si>
    <t xml:space="preserve"> NEDA</t>
  </si>
  <si>
    <t xml:space="preserve">   NSO</t>
  </si>
  <si>
    <t xml:space="preserve">      DOST-PCAANRRD</t>
  </si>
  <si>
    <t xml:space="preserve">   PPPCP</t>
  </si>
  <si>
    <t xml:space="preserve">      DPWH-OSEC</t>
  </si>
  <si>
    <t xml:space="preserve">  PHIC</t>
  </si>
  <si>
    <t xml:space="preserve">      DOH-OSEC</t>
  </si>
  <si>
    <t>Subsidy for health insurance premium payment of the indigent
   families to the  National Health Insurance Program</t>
  </si>
  <si>
    <t xml:space="preserve">  PCIC</t>
  </si>
  <si>
    <t xml:space="preserve">  LBP</t>
  </si>
  <si>
    <t xml:space="preserve">      DAR-OSEC</t>
  </si>
  <si>
    <t xml:space="preserve">  NFA</t>
  </si>
  <si>
    <t xml:space="preserve">  NDA</t>
  </si>
  <si>
    <t xml:space="preserve">  PCA</t>
  </si>
  <si>
    <t xml:space="preserve">  PRRI</t>
  </si>
  <si>
    <t xml:space="preserve">  BSGC-OTHERS</t>
  </si>
  <si>
    <t xml:space="preserve">      BSGC-DAP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</si>
</sst>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 Narrow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64">
    <xf numFmtId="0" fontId="0" fillId="0" borderId="0" xfId="0"/>
    <xf numFmtId="164" fontId="2" fillId="2" borderId="0" xfId="1" applyNumberFormat="1" applyFont="1" applyFill="1" applyBorder="1"/>
    <xf numFmtId="165" fontId="2" fillId="2" borderId="0" xfId="38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5" fontId="3" fillId="2" borderId="0" xfId="38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wrapText="1"/>
    </xf>
    <xf numFmtId="165" fontId="3" fillId="0" borderId="5" xfId="38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7" xfId="1" applyNumberFormat="1" applyFont="1" applyFill="1" applyBorder="1" applyAlignment="1">
      <alignment horizontal="left"/>
    </xf>
    <xf numFmtId="164" fontId="2" fillId="0" borderId="8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9" xfId="38" applyNumberFormat="1" applyFont="1" applyFill="1" applyBorder="1" applyAlignment="1">
      <alignment horizontal="center" wrapText="1"/>
    </xf>
    <xf numFmtId="164" fontId="2" fillId="0" borderId="10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7" xfId="1" applyNumberFormat="1" applyFont="1" applyBorder="1" applyAlignment="1">
      <alignment horizontal="left"/>
    </xf>
    <xf numFmtId="164" fontId="2" fillId="0" borderId="7" xfId="1" applyNumberFormat="1" applyFont="1" applyFill="1" applyBorder="1" applyAlignment="1">
      <alignment horizontal="center" wrapText="1"/>
    </xf>
    <xf numFmtId="43" fontId="2" fillId="0" borderId="0" xfId="1" applyFont="1" applyFill="1"/>
    <xf numFmtId="164" fontId="3" fillId="0" borderId="7" xfId="1" applyNumberFormat="1" applyFont="1" applyFill="1" applyBorder="1" applyAlignment="1">
      <alignment horizontal="center" wrapText="1"/>
    </xf>
    <xf numFmtId="165" fontId="3" fillId="0" borderId="9" xfId="38" applyNumberFormat="1" applyFont="1" applyFill="1" applyBorder="1" applyAlignment="1">
      <alignment horizontal="center" wrapText="1"/>
    </xf>
    <xf numFmtId="164" fontId="3" fillId="0" borderId="10" xfId="1" applyNumberFormat="1" applyFont="1" applyFill="1" applyBorder="1" applyAlignment="1">
      <alignment horizontal="center" wrapText="1"/>
    </xf>
    <xf numFmtId="164" fontId="3" fillId="0" borderId="7" xfId="1" applyNumberFormat="1" applyFont="1" applyFill="1" applyBorder="1"/>
    <xf numFmtId="164" fontId="3" fillId="0" borderId="11" xfId="1" applyNumberFormat="1" applyFont="1" applyFill="1" applyBorder="1"/>
    <xf numFmtId="164" fontId="3" fillId="0" borderId="12" xfId="1" applyNumberFormat="1" applyFont="1" applyFill="1" applyBorder="1"/>
    <xf numFmtId="165" fontId="3" fillId="0" borderId="13" xfId="38" applyNumberFormat="1" applyFont="1" applyFill="1" applyBorder="1" applyAlignment="1">
      <alignment horizontal="center"/>
    </xf>
    <xf numFmtId="164" fontId="3" fillId="0" borderId="14" xfId="1" applyNumberFormat="1" applyFont="1" applyFill="1" applyBorder="1"/>
    <xf numFmtId="164" fontId="2" fillId="0" borderId="7" xfId="1" applyNumberFormat="1" applyFont="1" applyBorder="1"/>
    <xf numFmtId="164" fontId="2" fillId="0" borderId="0" xfId="1" applyNumberFormat="1" applyFont="1" applyBorder="1"/>
    <xf numFmtId="165" fontId="2" fillId="0" borderId="9" xfId="38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center" wrapText="1"/>
    </xf>
    <xf numFmtId="164" fontId="2" fillId="0" borderId="10" xfId="1" applyNumberFormat="1" applyFont="1" applyBorder="1"/>
    <xf numFmtId="165" fontId="2" fillId="0" borderId="10" xfId="38" applyNumberFormat="1" applyFont="1" applyBorder="1" applyAlignment="1">
      <alignment horizontal="center"/>
    </xf>
    <xf numFmtId="164" fontId="2" fillId="0" borderId="9" xfId="1" applyNumberFormat="1" applyFont="1" applyFill="1" applyBorder="1"/>
    <xf numFmtId="164" fontId="4" fillId="0" borderId="0" xfId="1" applyNumberFormat="1" applyFont="1" applyBorder="1"/>
    <xf numFmtId="164" fontId="2" fillId="0" borderId="7" xfId="1" applyNumberFormat="1" applyFont="1" applyFill="1" applyBorder="1"/>
    <xf numFmtId="164" fontId="2" fillId="0" borderId="10" xfId="1" applyNumberFormat="1" applyFont="1" applyFill="1" applyBorder="1"/>
    <xf numFmtId="164" fontId="3" fillId="3" borderId="7" xfId="1" applyNumberFormat="1" applyFont="1" applyFill="1" applyBorder="1"/>
    <xf numFmtId="164" fontId="3" fillId="3" borderId="0" xfId="1" applyNumberFormat="1" applyFont="1" applyFill="1" applyBorder="1"/>
    <xf numFmtId="165" fontId="3" fillId="3" borderId="9" xfId="38" applyNumberFormat="1" applyFont="1" applyFill="1" applyBorder="1" applyAlignment="1">
      <alignment horizontal="center"/>
    </xf>
    <xf numFmtId="164" fontId="3" fillId="3" borderId="10" xfId="1" applyNumberFormat="1" applyFont="1" applyFill="1" applyBorder="1"/>
    <xf numFmtId="164" fontId="3" fillId="0" borderId="0" xfId="1" applyNumberFormat="1" applyFont="1" applyFill="1"/>
    <xf numFmtId="164" fontId="3" fillId="0" borderId="15" xfId="1" applyNumberFormat="1" applyFont="1" applyFill="1" applyBorder="1"/>
    <xf numFmtId="164" fontId="3" fillId="0" borderId="16" xfId="1" applyNumberFormat="1" applyFont="1" applyFill="1" applyBorder="1"/>
    <xf numFmtId="165" fontId="3" fillId="0" borderId="17" xfId="38" applyNumberFormat="1" applyFont="1" applyFill="1" applyBorder="1" applyAlignment="1">
      <alignment horizontal="center"/>
    </xf>
    <xf numFmtId="164" fontId="3" fillId="0" borderId="18" xfId="1" applyNumberFormat="1" applyFont="1" applyFill="1" applyBorder="1"/>
    <xf numFmtId="164" fontId="2" fillId="0" borderId="7" xfId="1" applyNumberFormat="1" applyFont="1" applyFill="1" applyBorder="1" applyAlignment="1">
      <alignment horizontal="left" indent="1"/>
    </xf>
    <xf numFmtId="164" fontId="2" fillId="0" borderId="19" xfId="1" applyNumberFormat="1" applyFont="1" applyFill="1" applyBorder="1"/>
    <xf numFmtId="164" fontId="2" fillId="0" borderId="0" xfId="1" applyNumberFormat="1" applyFont="1" applyBorder="1" applyAlignment="1">
      <alignment horizontal="left"/>
    </xf>
    <xf numFmtId="43" fontId="3" fillId="0" borderId="9" xfId="1" applyFont="1" applyFill="1" applyBorder="1" applyAlignment="1">
      <alignment horizontal="center"/>
    </xf>
    <xf numFmtId="165" fontId="2" fillId="0" borderId="9" xfId="38" applyNumberFormat="1" applyFont="1" applyFill="1" applyBorder="1" applyAlignment="1">
      <alignment horizontal="center"/>
    </xf>
    <xf numFmtId="164" fontId="3" fillId="0" borderId="11" xfId="1" applyNumberFormat="1" applyFont="1" applyBorder="1" applyAlignment="1">
      <alignment horizontal="left"/>
    </xf>
    <xf numFmtId="164" fontId="3" fillId="0" borderId="12" xfId="1" applyNumberFormat="1" applyFont="1" applyBorder="1" applyAlignment="1">
      <alignment horizontal="left"/>
    </xf>
    <xf numFmtId="165" fontId="3" fillId="0" borderId="13" xfId="38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165" fontId="3" fillId="0" borderId="9" xfId="38" applyNumberFormat="1" applyFont="1" applyBorder="1" applyAlignment="1">
      <alignment horizontal="center"/>
    </xf>
    <xf numFmtId="164" fontId="2" fillId="0" borderId="9" xfId="1" applyNumberFormat="1" applyFont="1" applyBorder="1"/>
    <xf numFmtId="164" fontId="2" fillId="0" borderId="9" xfId="1" applyNumberFormat="1" applyFont="1" applyFill="1" applyBorder="1" applyAlignment="1">
      <alignment horizontal="left"/>
    </xf>
    <xf numFmtId="164" fontId="2" fillId="0" borderId="11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164" fontId="3" fillId="3" borderId="20" xfId="1" applyNumberFormat="1" applyFont="1" applyFill="1" applyBorder="1"/>
    <xf numFmtId="164" fontId="3" fillId="3" borderId="21" xfId="1" applyNumberFormat="1" applyFont="1" applyFill="1" applyBorder="1"/>
    <xf numFmtId="165" fontId="3" fillId="3" borderId="22" xfId="38" applyNumberFormat="1" applyFont="1" applyFill="1" applyBorder="1" applyAlignment="1">
      <alignment horizontal="center"/>
    </xf>
    <xf numFmtId="164" fontId="3" fillId="3" borderId="23" xfId="1" applyNumberFormat="1" applyFont="1" applyFill="1" applyBorder="1"/>
    <xf numFmtId="165" fontId="2" fillId="0" borderId="0" xfId="38" applyNumberFormat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left"/>
    </xf>
    <xf numFmtId="165" fontId="2" fillId="0" borderId="0" xfId="38" applyNumberFormat="1" applyFont="1" applyBorder="1" applyAlignment="1">
      <alignment horizontal="center"/>
    </xf>
    <xf numFmtId="0" fontId="3" fillId="2" borderId="0" xfId="36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36" applyNumberFormat="1" applyFont="1" applyFill="1" applyBorder="1" applyAlignment="1">
      <alignment horizontal="left" wrapText="1"/>
    </xf>
    <xf numFmtId="165" fontId="3" fillId="2" borderId="0" xfId="38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36" applyFont="1" applyFill="1" applyBorder="1" applyAlignment="1"/>
    <xf numFmtId="0" fontId="2" fillId="0" borderId="0" xfId="36" applyFont="1" applyFill="1" applyAlignment="1"/>
    <xf numFmtId="164" fontId="2" fillId="2" borderId="0" xfId="36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38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0" xfId="1" applyNumberFormat="1" applyFont="1" applyFill="1" applyAlignment="1"/>
    <xf numFmtId="0" fontId="2" fillId="0" borderId="0" xfId="36" applyFont="1" applyFill="1"/>
    <xf numFmtId="0" fontId="3" fillId="0" borderId="8" xfId="36" applyFont="1" applyFill="1" applyBorder="1" applyAlignment="1">
      <alignment wrapText="1"/>
    </xf>
    <xf numFmtId="164" fontId="3" fillId="0" borderId="8" xfId="1" applyNumberFormat="1" applyFont="1" applyFill="1" applyBorder="1" applyAlignment="1">
      <alignment wrapText="1"/>
    </xf>
    <xf numFmtId="164" fontId="3" fillId="0" borderId="17" xfId="1" applyNumberFormat="1" applyFont="1" applyFill="1" applyBorder="1" applyAlignment="1">
      <alignment horizontal="center"/>
    </xf>
    <xf numFmtId="164" fontId="3" fillId="0" borderId="13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4" fontId="3" fillId="0" borderId="25" xfId="1" applyNumberFormat="1" applyFont="1" applyFill="1" applyBorder="1" applyAlignment="1">
      <alignment horizontal="center"/>
    </xf>
    <xf numFmtId="165" fontId="3" fillId="0" borderId="16" xfId="38" applyNumberFormat="1" applyFont="1" applyFill="1" applyBorder="1" applyAlignment="1">
      <alignment horizontal="center"/>
    </xf>
    <xf numFmtId="164" fontId="2" fillId="0" borderId="0" xfId="36" applyNumberFormat="1" applyFont="1" applyFill="1"/>
    <xf numFmtId="164" fontId="3" fillId="0" borderId="7" xfId="1" applyNumberFormat="1" applyFont="1" applyBorder="1" applyAlignment="1">
      <alignment horizontal="left"/>
    </xf>
    <xf numFmtId="164" fontId="3" fillId="0" borderId="17" xfId="1" applyNumberFormat="1" applyFont="1" applyBorder="1" applyAlignment="1">
      <alignment horizontal="left"/>
    </xf>
    <xf numFmtId="164" fontId="3" fillId="0" borderId="26" xfId="1" applyNumberFormat="1" applyFont="1" applyBorder="1" applyAlignment="1">
      <alignment horizontal="left"/>
    </xf>
    <xf numFmtId="164" fontId="3" fillId="0" borderId="25" xfId="1" applyNumberFormat="1" applyFont="1" applyBorder="1" applyAlignment="1">
      <alignment horizontal="left"/>
    </xf>
    <xf numFmtId="165" fontId="3" fillId="0" borderId="16" xfId="38" applyNumberFormat="1" applyFont="1" applyBorder="1" applyAlignment="1">
      <alignment horizontal="center"/>
    </xf>
    <xf numFmtId="0" fontId="3" fillId="0" borderId="0" xfId="36" applyFont="1" applyFill="1"/>
    <xf numFmtId="164" fontId="3" fillId="0" borderId="0" xfId="36" applyNumberFormat="1" applyFont="1" applyFill="1"/>
    <xf numFmtId="0" fontId="2" fillId="0" borderId="7" xfId="36" applyFont="1" applyFill="1" applyBorder="1" applyAlignment="1">
      <alignment horizontal="left"/>
    </xf>
    <xf numFmtId="164" fontId="2" fillId="0" borderId="9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19" xfId="1" applyNumberFormat="1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164" fontId="2" fillId="0" borderId="27" xfId="1" applyNumberFormat="1" applyFont="1" applyBorder="1" applyAlignment="1">
      <alignment horizontal="center"/>
    </xf>
    <xf numFmtId="164" fontId="2" fillId="0" borderId="28" xfId="1" applyNumberFormat="1" applyFont="1" applyBorder="1" applyAlignment="1">
      <alignment horizontal="center"/>
    </xf>
    <xf numFmtId="165" fontId="2" fillId="0" borderId="12" xfId="38" applyNumberFormat="1" applyFont="1" applyBorder="1" applyAlignment="1">
      <alignment horizontal="center"/>
    </xf>
    <xf numFmtId="164" fontId="2" fillId="0" borderId="7" xfId="3" applyNumberFormat="1" applyFont="1" applyFill="1" applyBorder="1" applyAlignment="1">
      <alignment horizontal="left"/>
    </xf>
    <xf numFmtId="0" fontId="3" fillId="0" borderId="7" xfId="36" applyFont="1" applyFill="1" applyBorder="1" applyAlignment="1">
      <alignment horizontal="left"/>
    </xf>
    <xf numFmtId="164" fontId="3" fillId="0" borderId="7" xfId="1" applyNumberFormat="1" applyFont="1" applyFill="1" applyBorder="1" applyAlignment="1">
      <alignment horizontal="left"/>
    </xf>
    <xf numFmtId="164" fontId="3" fillId="0" borderId="13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27" xfId="1" applyNumberFormat="1" applyFont="1" applyBorder="1" applyAlignment="1">
      <alignment horizontal="center"/>
    </xf>
    <xf numFmtId="164" fontId="3" fillId="0" borderId="28" xfId="1" applyNumberFormat="1" applyFont="1" applyBorder="1" applyAlignment="1">
      <alignment horizontal="center"/>
    </xf>
    <xf numFmtId="165" fontId="3" fillId="0" borderId="12" xfId="38" applyNumberFormat="1" applyFont="1" applyBorder="1" applyAlignment="1">
      <alignment horizontal="center"/>
    </xf>
    <xf numFmtId="0" fontId="2" fillId="0" borderId="9" xfId="28" applyFont="1" applyFill="1" applyBorder="1" applyAlignment="1">
      <alignment horizontal="left" indent="1"/>
    </xf>
    <xf numFmtId="164" fontId="2" fillId="0" borderId="9" xfId="1" applyNumberFormat="1" applyFont="1" applyFill="1" applyBorder="1" applyAlignment="1">
      <alignment horizontal="left" indent="1"/>
    </xf>
    <xf numFmtId="0" fontId="2" fillId="0" borderId="9" xfId="28" applyFont="1" applyFill="1" applyBorder="1" applyAlignment="1">
      <alignment horizontal="left" indent="2"/>
    </xf>
    <xf numFmtId="164" fontId="2" fillId="0" borderId="9" xfId="1" applyNumberFormat="1" applyFont="1" applyFill="1" applyBorder="1" applyAlignment="1">
      <alignment horizontal="left" indent="2"/>
    </xf>
    <xf numFmtId="164" fontId="2" fillId="0" borderId="19" xfId="1" applyNumberFormat="1" applyFont="1" applyFill="1" applyBorder="1" applyAlignment="1">
      <alignment horizontal="left"/>
    </xf>
    <xf numFmtId="0" fontId="2" fillId="0" borderId="7" xfId="36" applyFont="1" applyFill="1" applyBorder="1" applyAlignment="1">
      <alignment horizontal="left" indent="1"/>
    </xf>
    <xf numFmtId="0" fontId="3" fillId="0" borderId="0" xfId="36" applyFont="1" applyFill="1" applyBorder="1"/>
    <xf numFmtId="164" fontId="2" fillId="0" borderId="9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164" fontId="3" fillId="0" borderId="13" xfId="1" applyNumberFormat="1" applyFont="1" applyFill="1" applyBorder="1"/>
    <xf numFmtId="164" fontId="3" fillId="0" borderId="27" xfId="1" applyNumberFormat="1" applyFont="1" applyFill="1" applyBorder="1"/>
    <xf numFmtId="164" fontId="3" fillId="0" borderId="28" xfId="1" applyNumberFormat="1" applyFont="1" applyFill="1" applyBorder="1"/>
    <xf numFmtId="165" fontId="3" fillId="0" borderId="12" xfId="38" applyNumberFormat="1" applyFont="1" applyFill="1" applyBorder="1" applyAlignment="1">
      <alignment horizontal="center"/>
    </xf>
    <xf numFmtId="164" fontId="2" fillId="0" borderId="10" xfId="1" applyNumberFormat="1" applyFont="1" applyFill="1" applyBorder="1" applyAlignment="1">
      <alignment horizontal="left"/>
    </xf>
    <xf numFmtId="164" fontId="2" fillId="0" borderId="13" xfId="1" applyNumberFormat="1" applyFont="1" applyBorder="1"/>
    <xf numFmtId="164" fontId="2" fillId="0" borderId="27" xfId="1" applyNumberFormat="1" applyFont="1" applyBorder="1"/>
    <xf numFmtId="164" fontId="2" fillId="0" borderId="28" xfId="1" applyNumberFormat="1" applyFont="1" applyBorder="1"/>
    <xf numFmtId="0" fontId="2" fillId="0" borderId="7" xfId="36" applyFont="1" applyFill="1" applyBorder="1"/>
    <xf numFmtId="164" fontId="3" fillId="3" borderId="13" xfId="1" applyNumberFormat="1" applyFont="1" applyFill="1" applyBorder="1"/>
    <xf numFmtId="164" fontId="3" fillId="3" borderId="27" xfId="1" applyNumberFormat="1" applyFont="1" applyFill="1" applyBorder="1"/>
    <xf numFmtId="164" fontId="3" fillId="3" borderId="28" xfId="1" applyNumberFormat="1" applyFont="1" applyFill="1" applyBorder="1"/>
    <xf numFmtId="165" fontId="3" fillId="3" borderId="12" xfId="38" applyNumberFormat="1" applyFont="1" applyFill="1" applyBorder="1" applyAlignment="1">
      <alignment horizontal="center"/>
    </xf>
    <xf numFmtId="164" fontId="3" fillId="0" borderId="9" xfId="1" applyNumberFormat="1" applyFont="1" applyFill="1" applyBorder="1"/>
    <xf numFmtId="164" fontId="3" fillId="0" borderId="2" xfId="1" applyNumberFormat="1" applyFont="1" applyFill="1" applyBorder="1"/>
    <xf numFmtId="164" fontId="3" fillId="0" borderId="19" xfId="1" applyNumberFormat="1" applyFont="1" applyFill="1" applyBorder="1"/>
    <xf numFmtId="165" fontId="3" fillId="0" borderId="0" xfId="38" applyNumberFormat="1" applyFont="1" applyFill="1" applyBorder="1" applyAlignment="1">
      <alignment horizontal="center"/>
    </xf>
    <xf numFmtId="164" fontId="3" fillId="3" borderId="14" xfId="1" applyNumberFormat="1" applyFont="1" applyFill="1" applyBorder="1"/>
    <xf numFmtId="0" fontId="3" fillId="0" borderId="7" xfId="36" applyFont="1" applyFill="1" applyBorder="1" applyAlignment="1">
      <alignment wrapText="1"/>
    </xf>
    <xf numFmtId="0" fontId="3" fillId="0" borderId="7" xfId="36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5" fontId="3" fillId="0" borderId="14" xfId="38" applyNumberFormat="1" applyFont="1" applyFill="1" applyBorder="1" applyAlignment="1">
      <alignment horizontal="center"/>
    </xf>
    <xf numFmtId="164" fontId="3" fillId="0" borderId="7" xfId="1" applyNumberFormat="1" applyFont="1" applyBorder="1" applyAlignment="1">
      <alignment horizontal="left" indent="1"/>
    </xf>
    <xf numFmtId="164" fontId="3" fillId="0" borderId="18" xfId="1" applyNumberFormat="1" applyFont="1" applyBorder="1" applyAlignment="1">
      <alignment horizontal="left"/>
    </xf>
    <xf numFmtId="165" fontId="3" fillId="0" borderId="18" xfId="38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5" fontId="2" fillId="0" borderId="14" xfId="38" applyNumberFormat="1" applyFont="1" applyBorder="1" applyAlignment="1">
      <alignment horizontal="center"/>
    </xf>
    <xf numFmtId="164" fontId="2" fillId="0" borderId="7" xfId="3" applyNumberFormat="1" applyFont="1" applyFill="1" applyBorder="1" applyAlignment="1">
      <alignment horizontal="left" indent="1"/>
    </xf>
    <xf numFmtId="0" fontId="3" fillId="0" borderId="7" xfId="36" applyFont="1" applyFill="1" applyBorder="1" applyAlignment="1">
      <alignment horizontal="left" indent="1"/>
    </xf>
    <xf numFmtId="165" fontId="3" fillId="0" borderId="14" xfId="38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0" fontId="2" fillId="0" borderId="0" xfId="36" applyFont="1" applyBorder="1" applyAlignment="1">
      <alignment horizontal="left" indent="1"/>
    </xf>
    <xf numFmtId="165" fontId="2" fillId="0" borderId="10" xfId="38" applyNumberFormat="1" applyFont="1" applyFill="1" applyBorder="1" applyAlignment="1">
      <alignment horizontal="center"/>
    </xf>
    <xf numFmtId="0" fontId="2" fillId="0" borderId="0" xfId="36" applyFont="1" applyFill="1" applyBorder="1" applyAlignment="1">
      <alignment horizontal="left" indent="1"/>
    </xf>
    <xf numFmtId="164" fontId="3" fillId="0" borderId="13" xfId="1" applyNumberFormat="1" applyFont="1" applyFill="1" applyBorder="1" applyAlignment="1">
      <alignment horizontal="left" wrapText="1" indent="1"/>
    </xf>
    <xf numFmtId="0" fontId="3" fillId="0" borderId="9" xfId="36" applyFont="1" applyFill="1" applyBorder="1" applyAlignment="1">
      <alignment horizontal="left" indent="2"/>
    </xf>
    <xf numFmtId="164" fontId="2" fillId="0" borderId="7" xfId="1" applyNumberFormat="1" applyFont="1" applyFill="1" applyBorder="1" applyAlignment="1">
      <alignment horizontal="left" indent="2"/>
    </xf>
    <xf numFmtId="164" fontId="2" fillId="0" borderId="17" xfId="1" applyNumberFormat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164" fontId="2" fillId="0" borderId="26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0" fontId="2" fillId="0" borderId="9" xfId="36" applyFont="1" applyFill="1" applyBorder="1" applyAlignment="1">
      <alignment horizontal="left" indent="3"/>
    </xf>
    <xf numFmtId="0" fontId="2" fillId="0" borderId="7" xfId="36" applyFont="1" applyFill="1" applyBorder="1" applyAlignment="1">
      <alignment horizontal="left" indent="2"/>
    </xf>
    <xf numFmtId="164" fontId="3" fillId="0" borderId="7" xfId="1" applyNumberFormat="1" applyFont="1" applyFill="1" applyBorder="1" applyAlignment="1">
      <alignment wrapText="1"/>
    </xf>
    <xf numFmtId="164" fontId="3" fillId="0" borderId="19" xfId="1" applyNumberFormat="1" applyFont="1" applyBorder="1" applyAlignment="1">
      <alignment horizontal="center"/>
    </xf>
    <xf numFmtId="165" fontId="3" fillId="0" borderId="0" xfId="38" applyNumberFormat="1" applyFont="1" applyBorder="1" applyAlignment="1">
      <alignment horizontal="center"/>
    </xf>
    <xf numFmtId="0" fontId="3" fillId="0" borderId="7" xfId="36" applyFont="1" applyFill="1" applyBorder="1" applyAlignment="1">
      <alignment horizontal="left" wrapText="1"/>
    </xf>
    <xf numFmtId="164" fontId="3" fillId="0" borderId="7" xfId="1" applyNumberFormat="1" applyFont="1" applyFill="1" applyBorder="1" applyAlignment="1">
      <alignment horizontal="left" wrapText="1"/>
    </xf>
    <xf numFmtId="164" fontId="2" fillId="0" borderId="19" xfId="1" applyNumberFormat="1" applyFont="1" applyBorder="1" applyAlignment="1">
      <alignment horizontal="left" indent="1"/>
    </xf>
    <xf numFmtId="0" fontId="2" fillId="0" borderId="0" xfId="36" applyFont="1" applyFill="1" applyBorder="1" applyAlignment="1">
      <alignment horizontal="left"/>
    </xf>
    <xf numFmtId="0" fontId="3" fillId="3" borderId="20" xfId="36" applyFont="1" applyFill="1" applyBorder="1" applyAlignment="1">
      <alignment horizontal="left"/>
    </xf>
    <xf numFmtId="164" fontId="3" fillId="3" borderId="20" xfId="1" applyNumberFormat="1" applyFont="1" applyFill="1" applyBorder="1" applyAlignment="1">
      <alignment horizontal="left"/>
    </xf>
    <xf numFmtId="164" fontId="3" fillId="3" borderId="22" xfId="36" applyNumberFormat="1" applyFont="1" applyFill="1" applyBorder="1"/>
    <xf numFmtId="164" fontId="3" fillId="3" borderId="29" xfId="36" applyNumberFormat="1" applyFont="1" applyFill="1" applyBorder="1"/>
    <xf numFmtId="164" fontId="3" fillId="3" borderId="30" xfId="36" applyNumberFormat="1" applyFont="1" applyFill="1" applyBorder="1"/>
    <xf numFmtId="165" fontId="3" fillId="3" borderId="21" xfId="38" applyNumberFormat="1" applyFont="1" applyFill="1" applyBorder="1" applyAlignment="1">
      <alignment horizontal="center"/>
    </xf>
    <xf numFmtId="0" fontId="3" fillId="2" borderId="31" xfId="33" applyFont="1" applyFill="1" applyBorder="1" applyAlignment="1">
      <alignment wrapText="1"/>
    </xf>
    <xf numFmtId="0" fontId="3" fillId="2" borderId="0" xfId="36" applyFont="1" applyFill="1" applyBorder="1" applyAlignment="1">
      <alignment horizontal="left"/>
    </xf>
    <xf numFmtId="164" fontId="3" fillId="2" borderId="0" xfId="36" applyNumberFormat="1" applyFont="1" applyFill="1" applyBorder="1"/>
    <xf numFmtId="0" fontId="3" fillId="0" borderId="0" xfId="36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0" xfId="36" applyNumberFormat="1" applyFont="1" applyFill="1" applyBorder="1"/>
    <xf numFmtId="0" fontId="2" fillId="0" borderId="0" xfId="36" applyFont="1"/>
    <xf numFmtId="164" fontId="2" fillId="0" borderId="0" xfId="1" applyNumberFormat="1" applyFont="1"/>
    <xf numFmtId="0" fontId="2" fillId="0" borderId="0" xfId="36" applyFont="1" applyBorder="1"/>
    <xf numFmtId="165" fontId="2" fillId="0" borderId="0" xfId="38" applyNumberFormat="1" applyFont="1" applyAlignment="1">
      <alignment horizontal="center"/>
    </xf>
    <xf numFmtId="164" fontId="3" fillId="2" borderId="0" xfId="1" quotePrefix="1" applyNumberFormat="1" applyFont="1" applyFill="1" applyAlignment="1">
      <alignment horizontal="left"/>
    </xf>
    <xf numFmtId="164" fontId="2" fillId="2" borderId="0" xfId="1" applyNumberFormat="1" applyFont="1" applyFill="1"/>
    <xf numFmtId="164" fontId="3" fillId="2" borderId="0" xfId="1" applyNumberFormat="1" applyFont="1" applyFill="1"/>
    <xf numFmtId="164" fontId="3" fillId="2" borderId="0" xfId="1" applyNumberFormat="1" applyFont="1" applyFill="1" applyAlignment="1">
      <alignment horizontal="left"/>
    </xf>
    <xf numFmtId="164" fontId="6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3" fillId="3" borderId="32" xfId="1" applyNumberFormat="1" applyFont="1" applyFill="1" applyBorder="1" applyAlignment="1">
      <alignment horizontal="center" vertical="center"/>
    </xf>
    <xf numFmtId="164" fontId="3" fillId="3" borderId="15" xfId="1" applyNumberFormat="1" applyFont="1" applyFill="1" applyBorder="1" applyAlignment="1">
      <alignment horizontal="center" vertical="center" wrapText="1"/>
    </xf>
    <xf numFmtId="164" fontId="7" fillId="3" borderId="15" xfId="1" applyNumberFormat="1" applyFont="1" applyFill="1" applyBorder="1" applyAlignment="1">
      <alignment horizontal="center" vertical="center" wrapText="1"/>
    </xf>
    <xf numFmtId="164" fontId="5" fillId="3" borderId="15" xfId="1" applyNumberFormat="1" applyFont="1" applyFill="1" applyBorder="1" applyAlignment="1">
      <alignment horizontal="center" vertical="center" wrapText="1"/>
    </xf>
    <xf numFmtId="164" fontId="5" fillId="3" borderId="17" xfId="1" applyNumberFormat="1" applyFont="1" applyFill="1" applyBorder="1" applyAlignment="1">
      <alignment horizontal="center" vertical="center" wrapText="1"/>
    </xf>
    <xf numFmtId="164" fontId="3" fillId="3" borderId="17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/>
    </xf>
    <xf numFmtId="164" fontId="2" fillId="0" borderId="8" xfId="1" applyNumberFormat="1" applyFont="1" applyFill="1" applyBorder="1" applyAlignment="1">
      <alignment horizontal="left"/>
    </xf>
    <xf numFmtId="164" fontId="2" fillId="0" borderId="32" xfId="1" applyNumberFormat="1" applyFont="1" applyBorder="1"/>
    <xf numFmtId="164" fontId="2" fillId="0" borderId="11" xfId="1" applyNumberFormat="1" applyFont="1" applyBorder="1"/>
    <xf numFmtId="164" fontId="2" fillId="0" borderId="9" xfId="1" quotePrefix="1" applyNumberFormat="1" applyFont="1" applyFill="1" applyBorder="1" applyAlignment="1">
      <alignment horizontal="left"/>
    </xf>
    <xf numFmtId="164" fontId="2" fillId="0" borderId="9" xfId="1" applyNumberFormat="1" applyFont="1" applyFill="1" applyBorder="1" applyAlignment="1">
      <alignment wrapText="1"/>
    </xf>
    <xf numFmtId="164" fontId="3" fillId="3" borderId="13" xfId="1" applyNumberFormat="1" applyFont="1" applyFill="1" applyBorder="1" applyAlignment="1">
      <alignment horizontal="center"/>
    </xf>
    <xf numFmtId="0" fontId="3" fillId="2" borderId="0" xfId="37" quotePrefix="1" applyFont="1" applyFill="1" applyAlignment="1">
      <alignment horizontal="left"/>
    </xf>
    <xf numFmtId="0" fontId="2" fillId="2" borderId="0" xfId="37" applyFont="1" applyFill="1"/>
    <xf numFmtId="0" fontId="3" fillId="2" borderId="0" xfId="37" applyFont="1" applyFill="1"/>
    <xf numFmtId="0" fontId="3" fillId="2" borderId="0" xfId="37" applyFont="1" applyFill="1" applyAlignment="1">
      <alignment horizontal="left"/>
    </xf>
    <xf numFmtId="164" fontId="3" fillId="2" borderId="0" xfId="37" quotePrefix="1" applyNumberFormat="1" applyFont="1" applyFill="1" applyAlignment="1">
      <alignment horizontal="left"/>
    </xf>
    <xf numFmtId="0" fontId="2" fillId="0" borderId="0" xfId="37" applyFont="1" applyFill="1"/>
    <xf numFmtId="164" fontId="2" fillId="0" borderId="33" xfId="1" applyNumberFormat="1" applyFont="1" applyFill="1" applyBorder="1" applyAlignment="1">
      <alignment horizontal="left"/>
    </xf>
    <xf numFmtId="164" fontId="2" fillId="0" borderId="34" xfId="1" applyNumberFormat="1" applyFont="1" applyFill="1" applyBorder="1" applyAlignment="1">
      <alignment horizontal="left"/>
    </xf>
    <xf numFmtId="164" fontId="3" fillId="0" borderId="9" xfId="1" applyNumberFormat="1" applyFont="1" applyFill="1" applyBorder="1" applyAlignment="1">
      <alignment vertical="center"/>
    </xf>
    <xf numFmtId="0" fontId="2" fillId="0" borderId="0" xfId="37" applyFont="1" applyFill="1" applyBorder="1"/>
    <xf numFmtId="164" fontId="2" fillId="0" borderId="12" xfId="1" applyNumberFormat="1" applyFont="1" applyBorder="1"/>
    <xf numFmtId="164" fontId="2" fillId="0" borderId="14" xfId="1" applyNumberFormat="1" applyFont="1" applyBorder="1"/>
    <xf numFmtId="164" fontId="2" fillId="0" borderId="13" xfId="1" applyNumberFormat="1" applyFont="1" applyFill="1" applyBorder="1"/>
    <xf numFmtId="164" fontId="2" fillId="0" borderId="12" xfId="1" applyNumberFormat="1" applyFont="1" applyFill="1" applyBorder="1" applyAlignment="1">
      <alignment horizontal="left"/>
    </xf>
    <xf numFmtId="164" fontId="2" fillId="0" borderId="14" xfId="1" applyNumberFormat="1" applyFont="1" applyFill="1" applyBorder="1" applyAlignment="1">
      <alignment horizontal="left"/>
    </xf>
    <xf numFmtId="164" fontId="2" fillId="0" borderId="13" xfId="1" applyNumberFormat="1" applyFont="1" applyFill="1" applyBorder="1" applyAlignment="1">
      <alignment horizontal="left"/>
    </xf>
    <xf numFmtId="0" fontId="6" fillId="0" borderId="0" xfId="37" applyFont="1" applyFill="1"/>
    <xf numFmtId="164" fontId="2" fillId="0" borderId="10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37" quotePrefix="1" applyFont="1" applyFill="1" applyBorder="1" applyAlignment="1">
      <alignment horizontal="left"/>
    </xf>
    <xf numFmtId="0" fontId="3" fillId="3" borderId="12" xfId="37" applyFont="1" applyFill="1" applyBorder="1" applyAlignment="1">
      <alignment horizontal="center"/>
    </xf>
    <xf numFmtId="164" fontId="3" fillId="3" borderId="22" xfId="1" applyNumberFormat="1" applyFont="1" applyFill="1" applyBorder="1"/>
    <xf numFmtId="0" fontId="3" fillId="0" borderId="0" xfId="37" applyFont="1"/>
    <xf numFmtId="164" fontId="3" fillId="0" borderId="0" xfId="1" applyNumberFormat="1" applyFont="1"/>
    <xf numFmtId="0" fontId="3" fillId="0" borderId="0" xfId="37" applyFont="1" applyFill="1"/>
    <xf numFmtId="0" fontId="2" fillId="0" borderId="0" xfId="37" applyFont="1"/>
    <xf numFmtId="0" fontId="12" fillId="0" borderId="0" xfId="37" applyFont="1"/>
    <xf numFmtId="0" fontId="2" fillId="0" borderId="0" xfId="37" applyFont="1" applyBorder="1"/>
    <xf numFmtId="164" fontId="12" fillId="0" borderId="0" xfId="37" applyNumberFormat="1" applyFont="1"/>
    <xf numFmtId="164" fontId="2" fillId="0" borderId="0" xfId="1" quotePrefix="1" applyNumberFormat="1" applyFont="1" applyFill="1" applyBorder="1" applyAlignment="1">
      <alignment horizontal="left"/>
    </xf>
    <xf numFmtId="164" fontId="5" fillId="3" borderId="32" xfId="1" applyNumberFormat="1" applyFont="1" applyFill="1" applyBorder="1" applyAlignment="1">
      <alignment horizontal="center" vertical="center" wrapText="1"/>
    </xf>
    <xf numFmtId="164" fontId="7" fillId="3" borderId="17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164" fontId="3" fillId="3" borderId="17" xfId="1" applyNumberFormat="1" applyFont="1" applyFill="1" applyBorder="1" applyAlignment="1">
      <alignment horizontal="center" vertical="center"/>
    </xf>
    <xf numFmtId="164" fontId="3" fillId="2" borderId="21" xfId="1" applyNumberFormat="1" applyFont="1" applyFill="1" applyBorder="1"/>
    <xf numFmtId="164" fontId="3" fillId="2" borderId="23" xfId="1" applyNumberFormat="1" applyFont="1" applyFill="1" applyBorder="1"/>
    <xf numFmtId="164" fontId="7" fillId="4" borderId="17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3" borderId="13" xfId="37" applyFont="1" applyFill="1" applyBorder="1" applyAlignment="1">
      <alignment horizontal="center" vertical="center"/>
    </xf>
    <xf numFmtId="0" fontId="3" fillId="3" borderId="14" xfId="37" applyFont="1" applyFill="1" applyBorder="1" applyAlignment="1">
      <alignment horizontal="center" vertical="center"/>
    </xf>
    <xf numFmtId="0" fontId="3" fillId="3" borderId="13" xfId="37" applyFont="1" applyFill="1" applyBorder="1" applyAlignment="1">
      <alignment horizontal="center" vertical="center" wrapText="1"/>
    </xf>
    <xf numFmtId="164" fontId="2" fillId="0" borderId="12" xfId="1" applyNumberFormat="1" applyFont="1" applyFill="1" applyBorder="1"/>
    <xf numFmtId="164" fontId="2" fillId="0" borderId="11" xfId="1" applyNumberFormat="1" applyFont="1" applyFill="1" applyBorder="1"/>
    <xf numFmtId="164" fontId="2" fillId="0" borderId="17" xfId="1" applyNumberFormat="1" applyFont="1" applyFill="1" applyBorder="1" applyAlignment="1">
      <alignment vertical="center" wrapText="1"/>
    </xf>
    <xf numFmtId="164" fontId="2" fillId="0" borderId="16" xfId="1" applyNumberFormat="1" applyFont="1" applyFill="1" applyBorder="1" applyAlignment="1">
      <alignment vertical="center"/>
    </xf>
    <xf numFmtId="164" fontId="2" fillId="0" borderId="18" xfId="1" applyNumberFormat="1" applyFont="1" applyFill="1" applyBorder="1" applyAlignment="1">
      <alignment vertical="center"/>
    </xf>
    <xf numFmtId="164" fontId="3" fillId="3" borderId="17" xfId="1" applyNumberFormat="1" applyFont="1" applyFill="1" applyBorder="1" applyAlignment="1">
      <alignment horizontal="left" indent="2"/>
    </xf>
    <xf numFmtId="164" fontId="3" fillId="3" borderId="16" xfId="1" applyNumberFormat="1" applyFont="1" applyFill="1" applyBorder="1"/>
    <xf numFmtId="164" fontId="3" fillId="0" borderId="35" xfId="1" applyNumberFormat="1" applyFont="1" applyFill="1" applyBorder="1" applyAlignment="1">
      <alignment horizontal="left"/>
    </xf>
    <xf numFmtId="164" fontId="2" fillId="0" borderId="9" xfId="1" applyNumberFormat="1" applyFont="1" applyBorder="1" applyAlignment="1">
      <alignment horizontal="left"/>
    </xf>
    <xf numFmtId="164" fontId="3" fillId="0" borderId="9" xfId="1" applyNumberFormat="1" applyFont="1" applyFill="1" applyBorder="1" applyAlignment="1">
      <alignment horizontal="center"/>
    </xf>
    <xf numFmtId="0" fontId="2" fillId="0" borderId="9" xfId="0" applyFont="1" applyFill="1" applyBorder="1"/>
    <xf numFmtId="164" fontId="3" fillId="3" borderId="9" xfId="1" applyNumberFormat="1" applyFont="1" applyFill="1" applyBorder="1"/>
    <xf numFmtId="164" fontId="3" fillId="0" borderId="9" xfId="1" applyNumberFormat="1" applyFont="1" applyFill="1" applyBorder="1" applyAlignment="1">
      <alignment horizontal="left" indent="1"/>
    </xf>
    <xf numFmtId="164" fontId="3" fillId="0" borderId="9" xfId="1" applyNumberFormat="1" applyFont="1" applyFill="1" applyBorder="1" applyAlignment="1">
      <alignment horizontal="left" indent="2"/>
    </xf>
    <xf numFmtId="164" fontId="2" fillId="0" borderId="9" xfId="1" applyNumberFormat="1" applyFont="1" applyBorder="1" applyAlignment="1">
      <alignment horizontal="left" indent="1"/>
    </xf>
    <xf numFmtId="164" fontId="2" fillId="0" borderId="9" xfId="1" applyNumberFormat="1" applyFont="1" applyFill="1" applyBorder="1" applyAlignment="1">
      <alignment horizontal="left" vertical="center"/>
    </xf>
    <xf numFmtId="164" fontId="2" fillId="0" borderId="0" xfId="1" applyNumberFormat="1" applyFont="1" applyBorder="1" applyAlignment="1">
      <alignment vertical="center"/>
    </xf>
    <xf numFmtId="164" fontId="3" fillId="3" borderId="13" xfId="1" applyNumberFormat="1" applyFont="1" applyFill="1" applyBorder="1" applyAlignment="1">
      <alignment horizontal="left" indent="2"/>
    </xf>
    <xf numFmtId="164" fontId="3" fillId="2" borderId="0" xfId="3" applyNumberFormat="1" applyFont="1" applyFill="1"/>
    <xf numFmtId="164" fontId="2" fillId="2" borderId="0" xfId="3" applyNumberFormat="1" applyFont="1" applyFill="1"/>
    <xf numFmtId="164" fontId="5" fillId="0" borderId="18" xfId="3" applyNumberFormat="1" applyFont="1" applyFill="1" applyBorder="1" applyAlignment="1">
      <alignment horizontal="center" vertical="center"/>
    </xf>
    <xf numFmtId="164" fontId="5" fillId="0" borderId="17" xfId="3" applyNumberFormat="1" applyFont="1" applyFill="1" applyBorder="1" applyAlignment="1">
      <alignment horizontal="center" vertical="center"/>
    </xf>
    <xf numFmtId="164" fontId="2" fillId="0" borderId="0" xfId="3" applyNumberFormat="1" applyFont="1"/>
    <xf numFmtId="164" fontId="3" fillId="0" borderId="0" xfId="3" applyNumberFormat="1" applyFont="1" applyFill="1" applyBorder="1"/>
    <xf numFmtId="164" fontId="2" fillId="0" borderId="0" xfId="3" applyNumberFormat="1" applyFont="1" applyFill="1" applyBorder="1"/>
    <xf numFmtId="164" fontId="3" fillId="0" borderId="16" xfId="3" applyNumberFormat="1" applyFont="1" applyFill="1" applyBorder="1"/>
    <xf numFmtId="164" fontId="2" fillId="0" borderId="0" xfId="3" applyNumberFormat="1" applyFont="1" applyFill="1"/>
    <xf numFmtId="164" fontId="2" fillId="0" borderId="0" xfId="3" applyNumberFormat="1" applyFont="1" applyFill="1" applyBorder="1" applyAlignment="1">
      <alignment wrapText="1"/>
    </xf>
    <xf numFmtId="164" fontId="2" fillId="0" borderId="0" xfId="3" applyNumberFormat="1" applyFont="1" applyAlignment="1"/>
    <xf numFmtId="164" fontId="3" fillId="0" borderId="0" xfId="3" applyNumberFormat="1" applyFont="1"/>
    <xf numFmtId="164" fontId="2" fillId="0" borderId="0" xfId="3" applyNumberFormat="1" applyFont="1" applyAlignment="1">
      <alignment wrapText="1"/>
    </xf>
    <xf numFmtId="164" fontId="2" fillId="0" borderId="0" xfId="3" applyNumberFormat="1" applyFont="1" applyFill="1" applyBorder="1" applyAlignment="1"/>
    <xf numFmtId="164" fontId="3" fillId="0" borderId="12" xfId="3" applyNumberFormat="1" applyFont="1" applyFill="1" applyBorder="1"/>
    <xf numFmtId="164" fontId="2" fillId="0" borderId="0" xfId="3" applyNumberFormat="1" applyFont="1" applyFill="1" applyBorder="1" applyAlignment="1">
      <alignment vertical="center"/>
    </xf>
    <xf numFmtId="164" fontId="2" fillId="0" borderId="12" xfId="3" applyNumberFormat="1" applyFont="1" applyFill="1" applyBorder="1"/>
    <xf numFmtId="164" fontId="3" fillId="0" borderId="12" xfId="3" applyNumberFormat="1" applyFont="1" applyFill="1" applyBorder="1" applyAlignment="1">
      <alignment horizontal="center"/>
    </xf>
    <xf numFmtId="164" fontId="5" fillId="0" borderId="15" xfId="3" applyNumberFormat="1" applyFont="1" applyFill="1" applyBorder="1" applyAlignment="1">
      <alignment horizontal="center" vertical="center"/>
    </xf>
    <xf numFmtId="164" fontId="3" fillId="0" borderId="13" xfId="3" applyNumberFormat="1" applyFont="1" applyFill="1" applyBorder="1"/>
    <xf numFmtId="164" fontId="2" fillId="0" borderId="9" xfId="3" applyNumberFormat="1" applyFont="1" applyFill="1" applyBorder="1"/>
    <xf numFmtId="164" fontId="3" fillId="0" borderId="9" xfId="3" applyNumberFormat="1" applyFont="1" applyFill="1" applyBorder="1"/>
    <xf numFmtId="164" fontId="2" fillId="0" borderId="9" xfId="3" applyNumberFormat="1" applyFont="1" applyFill="1" applyBorder="1" applyAlignment="1">
      <alignment wrapText="1"/>
    </xf>
    <xf numFmtId="164" fontId="2" fillId="0" borderId="9" xfId="3" applyNumberFormat="1" applyFont="1" applyFill="1" applyBorder="1" applyAlignment="1">
      <alignment vertical="center" wrapText="1"/>
    </xf>
    <xf numFmtId="164" fontId="2" fillId="0" borderId="9" xfId="3" applyNumberFormat="1" applyFont="1" applyFill="1" applyBorder="1" applyAlignment="1">
      <alignment horizontal="left" vertical="center" wrapText="1"/>
    </xf>
    <xf numFmtId="164" fontId="2" fillId="0" borderId="9" xfId="3" applyNumberFormat="1" applyFont="1" applyFill="1" applyBorder="1" applyAlignment="1"/>
    <xf numFmtId="164" fontId="3" fillId="0" borderId="7" xfId="3" applyNumberFormat="1" applyFont="1" applyFill="1" applyBorder="1"/>
    <xf numFmtId="164" fontId="2" fillId="0" borderId="7" xfId="3" applyNumberFormat="1" applyFont="1" applyFill="1" applyBorder="1"/>
    <xf numFmtId="164" fontId="2" fillId="0" borderId="7" xfId="3" applyNumberFormat="1" applyFont="1" applyFill="1" applyBorder="1" applyAlignment="1">
      <alignment horizontal="left" indent="2"/>
    </xf>
    <xf numFmtId="164" fontId="2" fillId="0" borderId="7" xfId="3" applyNumberFormat="1" applyFont="1" applyFill="1" applyBorder="1" applyAlignment="1">
      <alignment horizontal="left" vertical="center" indent="2"/>
    </xf>
    <xf numFmtId="164" fontId="2" fillId="0" borderId="7" xfId="3" applyNumberFormat="1" applyFont="1" applyFill="1" applyBorder="1" applyAlignment="1">
      <alignment horizontal="left" wrapText="1" indent="2"/>
    </xf>
    <xf numFmtId="164" fontId="3" fillId="0" borderId="7" xfId="3" applyNumberFormat="1" applyFont="1" applyFill="1" applyBorder="1" applyAlignment="1">
      <alignment horizontal="left" indent="1"/>
    </xf>
    <xf numFmtId="164" fontId="2" fillId="0" borderId="7" xfId="3" applyNumberFormat="1" applyFont="1" applyFill="1" applyBorder="1" applyAlignment="1">
      <alignment horizontal="left" indent="3"/>
    </xf>
    <xf numFmtId="164" fontId="2" fillId="0" borderId="7" xfId="3" applyNumberFormat="1" applyFont="1" applyFill="1" applyBorder="1" applyAlignment="1">
      <alignment horizontal="left" vertical="center" indent="1"/>
    </xf>
    <xf numFmtId="164" fontId="2" fillId="0" borderId="7" xfId="3" applyNumberFormat="1" applyFont="1" applyFill="1" applyBorder="1" applyAlignment="1">
      <alignment horizontal="left" wrapText="1" indent="1"/>
    </xf>
    <xf numFmtId="164" fontId="2" fillId="0" borderId="7" xfId="3" applyNumberFormat="1" applyFont="1" applyFill="1" applyBorder="1" applyAlignment="1">
      <alignment vertical="center"/>
    </xf>
    <xf numFmtId="164" fontId="3" fillId="0" borderId="11" xfId="3" applyNumberFormat="1" applyFont="1" applyFill="1" applyBorder="1"/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36" xfId="1" applyNumberFormat="1" applyFont="1" applyFill="1" applyBorder="1" applyAlignment="1">
      <alignment horizontal="center" vertical="center"/>
    </xf>
    <xf numFmtId="164" fontId="3" fillId="3" borderId="37" xfId="1" applyNumberFormat="1" applyFont="1" applyFill="1" applyBorder="1" applyAlignment="1">
      <alignment horizontal="center" vertical="center"/>
    </xf>
    <xf numFmtId="164" fontId="3" fillId="3" borderId="38" xfId="1" applyNumberFormat="1" applyFont="1" applyFill="1" applyBorder="1" applyAlignment="1">
      <alignment horizontal="center" vertical="center"/>
    </xf>
    <xf numFmtId="164" fontId="3" fillId="3" borderId="39" xfId="1" applyNumberFormat="1" applyFont="1" applyFill="1" applyBorder="1" applyAlignment="1">
      <alignment horizontal="center" vertical="center" wrapText="1"/>
    </xf>
    <xf numFmtId="164" fontId="3" fillId="3" borderId="36" xfId="1" applyNumberFormat="1" applyFont="1" applyFill="1" applyBorder="1" applyAlignment="1">
      <alignment horizontal="center" vertical="center" wrapText="1"/>
    </xf>
    <xf numFmtId="164" fontId="3" fillId="3" borderId="37" xfId="1" applyNumberFormat="1" applyFont="1" applyFill="1" applyBorder="1" applyAlignment="1">
      <alignment horizontal="center" vertical="center" wrapText="1"/>
    </xf>
    <xf numFmtId="164" fontId="3" fillId="3" borderId="38" xfId="1" applyNumberFormat="1" applyFont="1" applyFill="1" applyBorder="1" applyAlignment="1">
      <alignment horizontal="center" vertical="center" wrapText="1"/>
    </xf>
    <xf numFmtId="165" fontId="3" fillId="3" borderId="1" xfId="38" applyNumberFormat="1" applyFont="1" applyFill="1" applyBorder="1" applyAlignment="1">
      <alignment horizontal="center" vertical="center" wrapText="1"/>
    </xf>
    <xf numFmtId="165" fontId="3" fillId="3" borderId="2" xfId="38" applyNumberFormat="1" applyFont="1" applyFill="1" applyBorder="1" applyAlignment="1">
      <alignment horizontal="center" vertical="center" wrapText="1"/>
    </xf>
    <xf numFmtId="165" fontId="3" fillId="3" borderId="3" xfId="38" applyNumberFormat="1" applyFont="1" applyFill="1" applyBorder="1" applyAlignment="1">
      <alignment horizontal="center" vertical="center" wrapText="1"/>
    </xf>
    <xf numFmtId="0" fontId="3" fillId="3" borderId="32" xfId="36" applyFont="1" applyFill="1" applyBorder="1" applyAlignment="1">
      <alignment horizontal="center" vertical="center" wrapText="1"/>
    </xf>
    <xf numFmtId="0" fontId="3" fillId="3" borderId="9" xfId="36" applyFont="1" applyFill="1" applyBorder="1" applyAlignment="1">
      <alignment horizontal="center" vertical="center" wrapText="1"/>
    </xf>
    <xf numFmtId="0" fontId="3" fillId="3" borderId="13" xfId="36" applyFont="1" applyFill="1" applyBorder="1" applyAlignment="1">
      <alignment horizontal="center" vertical="center" wrapText="1"/>
    </xf>
    <xf numFmtId="164" fontId="3" fillId="5" borderId="32" xfId="1" applyNumberFormat="1" applyFont="1" applyFill="1" applyBorder="1" applyAlignment="1">
      <alignment horizontal="center" vertical="center" wrapText="1"/>
    </xf>
    <xf numFmtId="164" fontId="3" fillId="5" borderId="9" xfId="1" applyNumberFormat="1" applyFont="1" applyFill="1" applyBorder="1" applyAlignment="1">
      <alignment horizontal="center" vertical="center" wrapText="1"/>
    </xf>
    <xf numFmtId="164" fontId="3" fillId="5" borderId="13" xfId="1" applyNumberFormat="1" applyFont="1" applyFill="1" applyBorder="1" applyAlignment="1">
      <alignment horizontal="center" vertical="center" wrapText="1"/>
    </xf>
    <xf numFmtId="0" fontId="3" fillId="5" borderId="32" xfId="36" applyFont="1" applyFill="1" applyBorder="1" applyAlignment="1">
      <alignment horizontal="center" vertical="center" wrapText="1"/>
    </xf>
    <xf numFmtId="0" fontId="3" fillId="5" borderId="9" xfId="36" applyFont="1" applyFill="1" applyBorder="1" applyAlignment="1">
      <alignment horizontal="center" vertical="center" wrapText="1"/>
    </xf>
    <xf numFmtId="0" fontId="3" fillId="5" borderId="13" xfId="36" applyFont="1" applyFill="1" applyBorder="1" applyAlignment="1">
      <alignment horizontal="center" vertical="center" wrapText="1"/>
    </xf>
    <xf numFmtId="165" fontId="3" fillId="3" borderId="33" xfId="38" applyNumberFormat="1" applyFont="1" applyFill="1" applyBorder="1" applyAlignment="1">
      <alignment horizontal="center" vertical="center" wrapText="1"/>
    </xf>
    <xf numFmtId="165" fontId="3" fillId="3" borderId="0" xfId="38" applyNumberFormat="1" applyFont="1" applyFill="1" applyBorder="1" applyAlignment="1">
      <alignment horizontal="center" vertical="center" wrapText="1"/>
    </xf>
    <xf numFmtId="165" fontId="3" fillId="3" borderId="12" xfId="38" applyNumberFormat="1" applyFont="1" applyFill="1" applyBorder="1" applyAlignment="1">
      <alignment horizontal="center" vertical="center" wrapText="1"/>
    </xf>
    <xf numFmtId="0" fontId="3" fillId="3" borderId="15" xfId="36" applyFont="1" applyFill="1" applyBorder="1" applyAlignment="1">
      <alignment horizontal="center" vertical="center"/>
    </xf>
    <xf numFmtId="0" fontId="3" fillId="3" borderId="15" xfId="36" applyFont="1" applyFill="1" applyBorder="1" applyAlignment="1">
      <alignment horizontal="center" vertical="center" wrapText="1"/>
    </xf>
    <xf numFmtId="0" fontId="3" fillId="3" borderId="16" xfId="36" applyFont="1" applyFill="1" applyBorder="1" applyAlignment="1">
      <alignment horizontal="center" vertical="center" wrapText="1"/>
    </xf>
    <xf numFmtId="0" fontId="3" fillId="3" borderId="18" xfId="36" applyFont="1" applyFill="1" applyBorder="1" applyAlignment="1">
      <alignment horizontal="center" vertical="center" wrapText="1"/>
    </xf>
    <xf numFmtId="0" fontId="3" fillId="3" borderId="17" xfId="36" applyFont="1" applyFill="1" applyBorder="1" applyAlignment="1">
      <alignment horizontal="center" vertical="center" wrapText="1"/>
    </xf>
    <xf numFmtId="0" fontId="5" fillId="3" borderId="17" xfId="36" applyFont="1" applyFill="1" applyBorder="1" applyAlignment="1">
      <alignment horizontal="center" vertical="center" wrapText="1"/>
    </xf>
    <xf numFmtId="0" fontId="3" fillId="3" borderId="17" xfId="37" applyFont="1" applyFill="1" applyBorder="1" applyAlignment="1">
      <alignment horizontal="center" vertical="center" wrapText="1"/>
    </xf>
    <xf numFmtId="0" fontId="3" fillId="3" borderId="32" xfId="37" applyFont="1" applyFill="1" applyBorder="1" applyAlignment="1">
      <alignment horizontal="center" vertical="center"/>
    </xf>
    <xf numFmtId="0" fontId="3" fillId="3" borderId="13" xfId="37" applyFont="1" applyFill="1" applyBorder="1" applyAlignment="1">
      <alignment horizontal="center" vertical="center"/>
    </xf>
    <xf numFmtId="164" fontId="3" fillId="3" borderId="16" xfId="37" applyNumberFormat="1" applyFont="1" applyFill="1" applyBorder="1" applyAlignment="1">
      <alignment horizontal="center" vertical="center"/>
    </xf>
    <xf numFmtId="164" fontId="3" fillId="3" borderId="18" xfId="37" applyNumberFormat="1" applyFont="1" applyFill="1" applyBorder="1" applyAlignment="1">
      <alignment horizontal="center" vertical="center"/>
    </xf>
    <xf numFmtId="0" fontId="3" fillId="3" borderId="34" xfId="37" applyFont="1" applyFill="1" applyBorder="1" applyAlignment="1">
      <alignment horizontal="center" vertical="center" wrapText="1"/>
    </xf>
    <xf numFmtId="0" fontId="3" fillId="3" borderId="10" xfId="37" applyFont="1" applyFill="1" applyBorder="1" applyAlignment="1">
      <alignment horizontal="center" vertical="center" wrapText="1"/>
    </xf>
    <xf numFmtId="164" fontId="3" fillId="3" borderId="17" xfId="1" applyNumberFormat="1" applyFont="1" applyFill="1" applyBorder="1" applyAlignment="1">
      <alignment horizontal="center" vertical="center" wrapText="1"/>
    </xf>
    <xf numFmtId="164" fontId="3" fillId="3" borderId="17" xfId="1" applyNumberFormat="1" applyFont="1" applyFill="1" applyBorder="1" applyAlignment="1">
      <alignment horizontal="center" vertical="center"/>
    </xf>
    <xf numFmtId="164" fontId="3" fillId="3" borderId="32" xfId="1" applyNumberFormat="1" applyFont="1" applyFill="1" applyBorder="1" applyAlignment="1">
      <alignment horizontal="center" vertical="center"/>
    </xf>
    <xf numFmtId="164" fontId="3" fillId="3" borderId="13" xfId="1" applyNumberFormat="1" applyFont="1" applyFill="1" applyBorder="1" applyAlignment="1">
      <alignment horizontal="center" vertical="center"/>
    </xf>
    <xf numFmtId="164" fontId="3" fillId="3" borderId="32" xfId="1" applyNumberFormat="1" applyFont="1" applyFill="1" applyBorder="1" applyAlignment="1">
      <alignment horizontal="center" vertical="center" wrapText="1"/>
    </xf>
    <xf numFmtId="164" fontId="3" fillId="3" borderId="13" xfId="1" applyNumberFormat="1" applyFont="1" applyFill="1" applyBorder="1" applyAlignment="1">
      <alignment horizontal="center" vertical="center" wrapText="1"/>
    </xf>
    <xf numFmtId="164" fontId="5" fillId="0" borderId="32" xfId="3" applyNumberFormat="1" applyFont="1" applyFill="1" applyBorder="1" applyAlignment="1">
      <alignment horizontal="center" vertical="center"/>
    </xf>
    <xf numFmtId="164" fontId="5" fillId="0" borderId="13" xfId="3" applyNumberFormat="1" applyFont="1" applyFill="1" applyBorder="1" applyAlignment="1">
      <alignment horizontal="center" vertical="center"/>
    </xf>
    <xf numFmtId="164" fontId="3" fillId="0" borderId="15" xfId="3" applyNumberFormat="1" applyFont="1" applyFill="1" applyBorder="1" applyAlignment="1">
      <alignment horizontal="center" vertical="center"/>
    </xf>
    <xf numFmtId="164" fontId="3" fillId="0" borderId="16" xfId="3" applyNumberFormat="1" applyFont="1" applyFill="1" applyBorder="1" applyAlignment="1">
      <alignment horizontal="center" vertical="center"/>
    </xf>
    <xf numFmtId="164" fontId="3" fillId="0" borderId="32" xfId="3" applyNumberFormat="1" applyFont="1" applyFill="1" applyBorder="1" applyAlignment="1">
      <alignment horizontal="center" vertical="center"/>
    </xf>
    <xf numFmtId="164" fontId="3" fillId="0" borderId="13" xfId="3" applyNumberFormat="1" applyFont="1" applyFill="1" applyBorder="1" applyAlignment="1">
      <alignment horizontal="center" vertical="center"/>
    </xf>
  </cellXfs>
  <cellStyles count="44">
    <cellStyle name="Comma" xfId="1" builtinId="3"/>
    <cellStyle name="Comma 11" xfId="2"/>
    <cellStyle name="Comma 2" xfId="3"/>
    <cellStyle name="Comma 2 2" xfId="4"/>
    <cellStyle name="Comma 2 2 2" xfId="5"/>
    <cellStyle name="Comma 2 2 3" xfId="6"/>
    <cellStyle name="Comma 2 3" xfId="7"/>
    <cellStyle name="Comma 2 4" xfId="8"/>
    <cellStyle name="Comma 2 5" xfId="9"/>
    <cellStyle name="Comma 2 6" xfId="10"/>
    <cellStyle name="Comma 2 7" xfId="11"/>
    <cellStyle name="Comma 3" xfId="12"/>
    <cellStyle name="Comma 3 2" xfId="13"/>
    <cellStyle name="Comma 4" xfId="14"/>
    <cellStyle name="Comma 5" xfId="15"/>
    <cellStyle name="Comma 6" xfId="16"/>
    <cellStyle name="Comma 7" xfId="17"/>
    <cellStyle name="Comma 8" xfId="18"/>
    <cellStyle name="Comma 9" xfId="19"/>
    <cellStyle name="Normal" xfId="0" builtinId="0"/>
    <cellStyle name="Normal 2" xfId="20"/>
    <cellStyle name="Normal 2 2" xfId="21"/>
    <cellStyle name="Normal 2 3" xfId="22"/>
    <cellStyle name="Normal 2 4" xfId="23"/>
    <cellStyle name="Normal 2 5" xfId="24"/>
    <cellStyle name="Normal 2 6" xfId="25"/>
    <cellStyle name="Normal 3" xfId="26"/>
    <cellStyle name="Normal 3 2" xfId="27"/>
    <cellStyle name="Normal 3_2015 ALLOTMENT REPORT-JAN. 31" xfId="28"/>
    <cellStyle name="Normal 4" xfId="29"/>
    <cellStyle name="Normal 5" xfId="30"/>
    <cellStyle name="Normal 6" xfId="31"/>
    <cellStyle name="Normal 6 2" xfId="32"/>
    <cellStyle name="Normal 6_2015 ALLOTMENT REPORT-JAN. 31" xfId="33"/>
    <cellStyle name="Normal 7" xfId="34"/>
    <cellStyle name="Normal 8" xfId="35"/>
    <cellStyle name="Normal_2015 ALLOTMENT REPORT-JAN. 31" xfId="36"/>
    <cellStyle name="Normal_2015 SCHEDULE-JAN. 31" xfId="37"/>
    <cellStyle name="Percent" xfId="38" builtinId="5"/>
    <cellStyle name="Percent 2" xfId="39"/>
    <cellStyle name="Percent 3" xfId="40"/>
    <cellStyle name="Percent 4" xfId="41"/>
    <cellStyle name="Percent 5" xfId="42"/>
    <cellStyle name="Percent 6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0</xdr:row>
      <xdr:rowOff>123825</xdr:rowOff>
    </xdr:from>
    <xdr:to>
      <xdr:col>0</xdr:col>
      <xdr:colOff>1104900</xdr:colOff>
      <xdr:row>0</xdr:row>
      <xdr:rowOff>152400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81075" y="123825"/>
          <a:ext cx="1238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ALLOTMENT%20REPORT-JAN.%20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SCHEDULE-JAN.%203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AA-2014"/>
      <sheetName val="PROGRAMS"/>
      <sheetName val="NC"/>
      <sheetName val="SUMMARY"/>
      <sheetName val="B"/>
      <sheetName val="GAARD"/>
      <sheetName val="WP"/>
      <sheetName val="abm-estimate"/>
      <sheetName val="WP-OCT."/>
      <sheetName val="WP-Sept"/>
      <sheetName val="WP-NOV."/>
      <sheetName val="MARCH"/>
      <sheetName val="WP-monthly"/>
      <sheetName val="BYDEPT"/>
      <sheetName val="AGENCY"/>
      <sheetName val="monthly comparison"/>
      <sheetName val="anx a "/>
      <sheetName val="a-1 "/>
      <sheetName val="anx a-2"/>
      <sheetName val="anx a"/>
      <sheetName val="a-1"/>
      <sheetName val="anx a2"/>
      <sheetName val="NC-NNC"/>
      <sheetName val="2014ACTUALFCR"/>
      <sheetName val="abm-yr-on-yr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CY 2015 PROGRAM, ALLOTMENT RELEASES, BALANCE</v>
          </cell>
        </row>
        <row r="2">
          <cell r="A2" t="str">
            <v>January 1-31, 2015</v>
          </cell>
        </row>
        <row r="7">
          <cell r="BI7">
            <v>493070078</v>
          </cell>
        </row>
        <row r="8">
          <cell r="AJ8">
            <v>1371039362</v>
          </cell>
          <cell r="BD8">
            <v>1220472665</v>
          </cell>
          <cell r="BI8">
            <v>150566697</v>
          </cell>
        </row>
        <row r="9">
          <cell r="F9">
            <v>12658419</v>
          </cell>
          <cell r="AE9">
            <v>0</v>
          </cell>
          <cell r="BD9">
            <v>12658419</v>
          </cell>
          <cell r="BI9">
            <v>0</v>
          </cell>
        </row>
        <row r="10">
          <cell r="F10">
            <v>2567637</v>
          </cell>
          <cell r="AE10">
            <v>0</v>
          </cell>
          <cell r="BD10">
            <v>2317637</v>
          </cell>
          <cell r="BI10">
            <v>250000</v>
          </cell>
        </row>
        <row r="11">
          <cell r="F11">
            <v>222632</v>
          </cell>
          <cell r="AE11">
            <v>0</v>
          </cell>
          <cell r="BD11">
            <v>222632</v>
          </cell>
          <cell r="BI11">
            <v>0</v>
          </cell>
        </row>
        <row r="12">
          <cell r="F12">
            <v>10260106</v>
          </cell>
          <cell r="AE12">
            <v>0</v>
          </cell>
          <cell r="BD12">
            <v>10159106</v>
          </cell>
          <cell r="BI12">
            <v>101000</v>
          </cell>
        </row>
        <row r="13">
          <cell r="F13">
            <v>48697540</v>
          </cell>
          <cell r="AE13">
            <v>-6759464</v>
          </cell>
          <cell r="BD13">
            <v>38788736</v>
          </cell>
          <cell r="BI13">
            <v>3149340</v>
          </cell>
        </row>
        <row r="14">
          <cell r="F14">
            <v>1418771</v>
          </cell>
          <cell r="AE14">
            <v>0</v>
          </cell>
          <cell r="BD14">
            <v>1418771</v>
          </cell>
          <cell r="BI14">
            <v>0</v>
          </cell>
        </row>
        <row r="15">
          <cell r="F15">
            <v>321059493</v>
          </cell>
          <cell r="BI15">
            <v>53020404</v>
          </cell>
        </row>
        <row r="16">
          <cell r="F16">
            <v>52940417</v>
          </cell>
          <cell r="AE16">
            <v>-18413</v>
          </cell>
          <cell r="BD16">
            <v>16018178</v>
          </cell>
          <cell r="BI16">
            <v>36903826</v>
          </cell>
        </row>
        <row r="17">
          <cell r="F17">
            <v>268119076</v>
          </cell>
          <cell r="AE17">
            <v>0</v>
          </cell>
          <cell r="BD17">
            <v>252002498</v>
          </cell>
          <cell r="BI17">
            <v>16116578</v>
          </cell>
        </row>
        <row r="18">
          <cell r="F18">
            <v>42279507</v>
          </cell>
          <cell r="AE18">
            <v>0</v>
          </cell>
          <cell r="BD18">
            <v>41352788</v>
          </cell>
          <cell r="BI18">
            <v>926719</v>
          </cell>
        </row>
        <row r="19">
          <cell r="F19">
            <v>3469772</v>
          </cell>
          <cell r="AE19">
            <v>0</v>
          </cell>
          <cell r="BD19">
            <v>3319772</v>
          </cell>
          <cell r="BI19">
            <v>150000</v>
          </cell>
        </row>
        <row r="20">
          <cell r="F20">
            <v>21017958</v>
          </cell>
          <cell r="AE20">
            <v>0</v>
          </cell>
          <cell r="BD20">
            <v>20702958</v>
          </cell>
          <cell r="BI20">
            <v>315000</v>
          </cell>
        </row>
        <row r="21">
          <cell r="F21">
            <v>13863384</v>
          </cell>
          <cell r="AE21">
            <v>0</v>
          </cell>
          <cell r="BD21">
            <v>12856732</v>
          </cell>
          <cell r="BI21">
            <v>1006652</v>
          </cell>
        </row>
        <row r="22">
          <cell r="F22">
            <v>12954894</v>
          </cell>
          <cell r="AE22">
            <v>0</v>
          </cell>
          <cell r="BD22">
            <v>11787884</v>
          </cell>
          <cell r="BI22">
            <v>1167010</v>
          </cell>
        </row>
        <row r="23">
          <cell r="F23">
            <v>87596927</v>
          </cell>
          <cell r="BI23">
            <v>50463600</v>
          </cell>
        </row>
        <row r="24">
          <cell r="F24">
            <v>27093539</v>
          </cell>
          <cell r="AE24">
            <v>0</v>
          </cell>
          <cell r="BD24">
            <v>21929566</v>
          </cell>
          <cell r="BI24">
            <v>5163973</v>
          </cell>
        </row>
        <row r="25">
          <cell r="F25">
            <v>60503388</v>
          </cell>
          <cell r="AE25">
            <v>0</v>
          </cell>
          <cell r="BD25">
            <v>15203761</v>
          </cell>
          <cell r="BI25">
            <v>45299627</v>
          </cell>
        </row>
        <row r="26">
          <cell r="F26">
            <v>104566889</v>
          </cell>
          <cell r="AE26">
            <v>0</v>
          </cell>
          <cell r="BD26">
            <v>102067202</v>
          </cell>
          <cell r="BI26">
            <v>2499687</v>
          </cell>
        </row>
        <row r="27">
          <cell r="F27">
            <v>11325550</v>
          </cell>
          <cell r="AE27">
            <v>0</v>
          </cell>
          <cell r="BD27">
            <v>11080550</v>
          </cell>
          <cell r="BI27">
            <v>245000</v>
          </cell>
        </row>
        <row r="28">
          <cell r="F28">
            <v>11550153</v>
          </cell>
          <cell r="BI28">
            <v>6574</v>
          </cell>
        </row>
        <row r="29">
          <cell r="F29">
            <v>8028231</v>
          </cell>
          <cell r="AE29">
            <v>0</v>
          </cell>
          <cell r="BD29">
            <v>8021657</v>
          </cell>
          <cell r="BI29">
            <v>6574</v>
          </cell>
        </row>
        <row r="30">
          <cell r="F30">
            <v>3521922</v>
          </cell>
          <cell r="AE30">
            <v>0</v>
          </cell>
          <cell r="BD30">
            <v>3521922</v>
          </cell>
          <cell r="BI30">
            <v>0</v>
          </cell>
        </row>
        <row r="31">
          <cell r="F31">
            <v>99924639</v>
          </cell>
          <cell r="AE31">
            <v>0</v>
          </cell>
          <cell r="BD31">
            <v>88577149</v>
          </cell>
          <cell r="BI31">
            <v>11347490</v>
          </cell>
        </row>
        <row r="32">
          <cell r="F32">
            <v>290470888</v>
          </cell>
          <cell r="BI32">
            <v>21767889</v>
          </cell>
        </row>
        <row r="33">
          <cell r="F33">
            <v>141311696</v>
          </cell>
          <cell r="AE33">
            <v>6250000</v>
          </cell>
          <cell r="BD33">
            <v>126118808</v>
          </cell>
          <cell r="BI33">
            <v>21442888</v>
          </cell>
        </row>
        <row r="34">
          <cell r="F34">
            <v>149159192</v>
          </cell>
          <cell r="AE34">
            <v>0</v>
          </cell>
          <cell r="BD34">
            <v>148834191</v>
          </cell>
          <cell r="BI34">
            <v>325001</v>
          </cell>
        </row>
        <row r="35">
          <cell r="F35">
            <v>17577814</v>
          </cell>
          <cell r="AE35">
            <v>0</v>
          </cell>
          <cell r="BD35">
            <v>17565014</v>
          </cell>
          <cell r="BI35">
            <v>12800</v>
          </cell>
        </row>
        <row r="36">
          <cell r="F36">
            <v>108077730</v>
          </cell>
          <cell r="AE36">
            <v>0</v>
          </cell>
          <cell r="BD36">
            <v>106397683</v>
          </cell>
          <cell r="BI36">
            <v>1680047</v>
          </cell>
        </row>
        <row r="37">
          <cell r="F37">
            <v>2478718</v>
          </cell>
          <cell r="AE37">
            <v>0</v>
          </cell>
          <cell r="BD37">
            <v>2453718</v>
          </cell>
          <cell r="BI37">
            <v>25000</v>
          </cell>
        </row>
        <row r="38">
          <cell r="F38">
            <v>3734308</v>
          </cell>
          <cell r="AE38">
            <v>0</v>
          </cell>
          <cell r="BD38">
            <v>3734308</v>
          </cell>
          <cell r="BI38">
            <v>0</v>
          </cell>
        </row>
        <row r="39">
          <cell r="F39">
            <v>52874342</v>
          </cell>
          <cell r="AE39">
            <v>0</v>
          </cell>
          <cell r="BD39">
            <v>52864342</v>
          </cell>
          <cell r="BI39">
            <v>10000</v>
          </cell>
        </row>
        <row r="40">
          <cell r="F40">
            <v>6272780</v>
          </cell>
          <cell r="AE40">
            <v>0</v>
          </cell>
          <cell r="BD40">
            <v>5962780</v>
          </cell>
          <cell r="BI40">
            <v>310000</v>
          </cell>
        </row>
        <row r="41">
          <cell r="F41">
            <v>1111145</v>
          </cell>
          <cell r="AE41">
            <v>0</v>
          </cell>
          <cell r="BD41">
            <v>987312</v>
          </cell>
          <cell r="BI41">
            <v>123833</v>
          </cell>
        </row>
        <row r="42">
          <cell r="F42">
            <v>24299773</v>
          </cell>
          <cell r="AE42">
            <v>527877</v>
          </cell>
          <cell r="BD42">
            <v>23581596</v>
          </cell>
          <cell r="BI42">
            <v>1246054</v>
          </cell>
        </row>
        <row r="43">
          <cell r="F43">
            <v>2897</v>
          </cell>
          <cell r="AE43">
            <v>0</v>
          </cell>
          <cell r="BD43">
            <v>2897</v>
          </cell>
          <cell r="BI43">
            <v>0</v>
          </cell>
        </row>
        <row r="44">
          <cell r="F44">
            <v>20260782</v>
          </cell>
          <cell r="AE44">
            <v>0</v>
          </cell>
          <cell r="BD44">
            <v>20260782</v>
          </cell>
          <cell r="BI44">
            <v>0</v>
          </cell>
        </row>
        <row r="45">
          <cell r="F45">
            <v>1114273</v>
          </cell>
          <cell r="AE45">
            <v>0</v>
          </cell>
          <cell r="BD45">
            <v>1114273</v>
          </cell>
          <cell r="BI45">
            <v>0</v>
          </cell>
        </row>
        <row r="46">
          <cell r="F46">
            <v>7754238</v>
          </cell>
          <cell r="AE46">
            <v>0</v>
          </cell>
          <cell r="BD46">
            <v>7754238</v>
          </cell>
          <cell r="BI46">
            <v>0</v>
          </cell>
        </row>
        <row r="47">
          <cell r="F47">
            <v>16814910</v>
          </cell>
          <cell r="AE47">
            <v>0</v>
          </cell>
          <cell r="BD47">
            <v>16814910</v>
          </cell>
          <cell r="BI47">
            <v>0</v>
          </cell>
        </row>
        <row r="48">
          <cell r="F48">
            <v>1821694</v>
          </cell>
          <cell r="AE48">
            <v>0</v>
          </cell>
          <cell r="BD48">
            <v>1821694</v>
          </cell>
          <cell r="BI48">
            <v>0</v>
          </cell>
        </row>
        <row r="49">
          <cell r="F49">
            <v>355101</v>
          </cell>
          <cell r="AE49">
            <v>0</v>
          </cell>
          <cell r="BD49">
            <v>355101</v>
          </cell>
          <cell r="BI49">
            <v>0</v>
          </cell>
        </row>
        <row r="51">
          <cell r="BI51">
            <v>742598</v>
          </cell>
        </row>
        <row r="52">
          <cell r="F52">
            <v>40000</v>
          </cell>
          <cell r="AE52">
            <v>0</v>
          </cell>
          <cell r="BD52">
            <v>40000</v>
          </cell>
          <cell r="BI52">
            <v>0</v>
          </cell>
        </row>
        <row r="53">
          <cell r="F53">
            <v>78250</v>
          </cell>
          <cell r="AE53">
            <v>0</v>
          </cell>
          <cell r="BD53">
            <v>78250</v>
          </cell>
          <cell r="BI53">
            <v>0</v>
          </cell>
        </row>
        <row r="54">
          <cell r="F54">
            <v>82792</v>
          </cell>
          <cell r="AE54">
            <v>0</v>
          </cell>
          <cell r="BD54">
            <v>82792</v>
          </cell>
          <cell r="BI54">
            <v>0</v>
          </cell>
        </row>
        <row r="55">
          <cell r="F55">
            <v>2368769</v>
          </cell>
          <cell r="BD55">
            <v>2368769</v>
          </cell>
          <cell r="BI55">
            <v>0</v>
          </cell>
        </row>
        <row r="56">
          <cell r="F56">
            <v>2138428</v>
          </cell>
          <cell r="AE56">
            <v>0</v>
          </cell>
          <cell r="BD56">
            <v>2138428</v>
          </cell>
          <cell r="BI56">
            <v>0</v>
          </cell>
        </row>
        <row r="57">
          <cell r="F57">
            <v>230341</v>
          </cell>
          <cell r="AE57">
            <v>0</v>
          </cell>
          <cell r="BD57">
            <v>230341</v>
          </cell>
          <cell r="BI57">
            <v>0</v>
          </cell>
        </row>
        <row r="58">
          <cell r="F58">
            <v>41066</v>
          </cell>
          <cell r="AE58">
            <v>0</v>
          </cell>
          <cell r="BD58">
            <v>41066</v>
          </cell>
          <cell r="BI58">
            <v>0</v>
          </cell>
        </row>
        <row r="59">
          <cell r="F59">
            <v>119075</v>
          </cell>
          <cell r="AE59">
            <v>0</v>
          </cell>
          <cell r="BD59">
            <v>100235</v>
          </cell>
          <cell r="BI59">
            <v>18840</v>
          </cell>
        </row>
        <row r="60">
          <cell r="F60">
            <v>477354</v>
          </cell>
          <cell r="AE60">
            <v>0</v>
          </cell>
          <cell r="BD60">
            <v>407058</v>
          </cell>
          <cell r="BI60">
            <v>70296</v>
          </cell>
        </row>
        <row r="61">
          <cell r="F61">
            <v>56824</v>
          </cell>
          <cell r="AE61">
            <v>0</v>
          </cell>
          <cell r="BD61">
            <v>56824</v>
          </cell>
          <cell r="BI61">
            <v>0</v>
          </cell>
        </row>
        <row r="62">
          <cell r="F62">
            <v>57976</v>
          </cell>
          <cell r="AE62">
            <v>0</v>
          </cell>
          <cell r="BD62">
            <v>57976</v>
          </cell>
          <cell r="BI62">
            <v>0</v>
          </cell>
        </row>
        <row r="63">
          <cell r="F63">
            <v>63195</v>
          </cell>
          <cell r="AE63">
            <v>0</v>
          </cell>
          <cell r="BD63">
            <v>63195</v>
          </cell>
          <cell r="BI63">
            <v>0</v>
          </cell>
        </row>
        <row r="64">
          <cell r="F64">
            <v>99057</v>
          </cell>
          <cell r="AE64">
            <v>0</v>
          </cell>
          <cell r="BD64">
            <v>99057</v>
          </cell>
          <cell r="BI64">
            <v>0</v>
          </cell>
        </row>
        <row r="65">
          <cell r="F65">
            <v>189434</v>
          </cell>
          <cell r="AE65">
            <v>0</v>
          </cell>
          <cell r="BD65">
            <v>189434</v>
          </cell>
          <cell r="BI65">
            <v>0</v>
          </cell>
        </row>
        <row r="66">
          <cell r="F66">
            <v>119507</v>
          </cell>
          <cell r="AE66">
            <v>0</v>
          </cell>
          <cell r="BD66">
            <v>119507</v>
          </cell>
          <cell r="BI66">
            <v>0</v>
          </cell>
        </row>
        <row r="67">
          <cell r="F67">
            <v>99942</v>
          </cell>
          <cell r="AE67">
            <v>0</v>
          </cell>
          <cell r="BD67">
            <v>99942</v>
          </cell>
          <cell r="BI67">
            <v>0</v>
          </cell>
        </row>
        <row r="68">
          <cell r="F68">
            <v>23287</v>
          </cell>
          <cell r="AE68">
            <v>0</v>
          </cell>
          <cell r="BD68">
            <v>23287</v>
          </cell>
          <cell r="BI68">
            <v>0</v>
          </cell>
        </row>
        <row r="69">
          <cell r="F69">
            <v>154497</v>
          </cell>
          <cell r="AE69">
            <v>0</v>
          </cell>
          <cell r="BD69">
            <v>154497</v>
          </cell>
          <cell r="BI69">
            <v>0</v>
          </cell>
        </row>
        <row r="70">
          <cell r="BI70">
            <v>594262</v>
          </cell>
        </row>
        <row r="71">
          <cell r="AE71">
            <v>0</v>
          </cell>
          <cell r="AJ71">
            <v>94165</v>
          </cell>
          <cell r="BD71">
            <v>28665</v>
          </cell>
          <cell r="BI71">
            <v>65500</v>
          </cell>
        </row>
        <row r="72">
          <cell r="AE72">
            <v>0</v>
          </cell>
          <cell r="AJ72">
            <v>788049</v>
          </cell>
          <cell r="BD72">
            <v>738049</v>
          </cell>
          <cell r="BI72">
            <v>50000</v>
          </cell>
        </row>
        <row r="73">
          <cell r="AE73">
            <v>0</v>
          </cell>
          <cell r="AJ73">
            <v>270221</v>
          </cell>
          <cell r="BD73">
            <v>270221</v>
          </cell>
          <cell r="BI73">
            <v>0</v>
          </cell>
        </row>
        <row r="74">
          <cell r="AE74">
            <v>0</v>
          </cell>
          <cell r="AJ74">
            <v>584757</v>
          </cell>
          <cell r="BD74">
            <v>105995</v>
          </cell>
          <cell r="BI74">
            <v>478762</v>
          </cell>
        </row>
        <row r="75">
          <cell r="AE75">
            <v>0</v>
          </cell>
          <cell r="AJ75">
            <v>774823</v>
          </cell>
          <cell r="BD75">
            <v>774823</v>
          </cell>
          <cell r="BI75">
            <v>0</v>
          </cell>
        </row>
        <row r="76">
          <cell r="AE76">
            <v>0</v>
          </cell>
          <cell r="AJ76">
            <v>451779</v>
          </cell>
          <cell r="BD76">
            <v>436779</v>
          </cell>
          <cell r="BI76">
            <v>15000</v>
          </cell>
        </row>
        <row r="77">
          <cell r="AE77">
            <v>0</v>
          </cell>
          <cell r="AJ77">
            <v>530030</v>
          </cell>
          <cell r="BD77">
            <v>509830</v>
          </cell>
          <cell r="BI77">
            <v>20200</v>
          </cell>
        </row>
        <row r="78">
          <cell r="AE78">
            <v>0</v>
          </cell>
          <cell r="AJ78">
            <v>91622</v>
          </cell>
          <cell r="BD78">
            <v>91622</v>
          </cell>
          <cell r="BI78">
            <v>0</v>
          </cell>
        </row>
        <row r="79">
          <cell r="AE79">
            <v>0</v>
          </cell>
          <cell r="AJ79">
            <v>314747</v>
          </cell>
          <cell r="BD79">
            <v>314747</v>
          </cell>
          <cell r="BI79">
            <v>0</v>
          </cell>
        </row>
        <row r="80">
          <cell r="AE80">
            <v>0</v>
          </cell>
          <cell r="AJ80">
            <v>582280</v>
          </cell>
          <cell r="BD80">
            <v>582280</v>
          </cell>
          <cell r="BI80">
            <v>0</v>
          </cell>
        </row>
        <row r="81">
          <cell r="AE81">
            <v>0</v>
          </cell>
          <cell r="AJ81">
            <v>45826</v>
          </cell>
          <cell r="BD81">
            <v>45826</v>
          </cell>
          <cell r="BI81">
            <v>0</v>
          </cell>
        </row>
        <row r="82">
          <cell r="AE82">
            <v>0</v>
          </cell>
          <cell r="AJ82">
            <v>168778</v>
          </cell>
          <cell r="BD82">
            <v>168778</v>
          </cell>
          <cell r="BI82">
            <v>0</v>
          </cell>
        </row>
        <row r="83">
          <cell r="AE83">
            <v>0</v>
          </cell>
          <cell r="AJ83">
            <v>57265</v>
          </cell>
          <cell r="BD83">
            <v>51265</v>
          </cell>
          <cell r="BI83">
            <v>6000</v>
          </cell>
        </row>
        <row r="84">
          <cell r="AE84">
            <v>0</v>
          </cell>
          <cell r="AJ84">
            <v>915357</v>
          </cell>
          <cell r="BD84">
            <v>897357</v>
          </cell>
          <cell r="BI84">
            <v>18000</v>
          </cell>
        </row>
        <row r="85">
          <cell r="AE85">
            <v>0</v>
          </cell>
          <cell r="AJ85">
            <v>114320</v>
          </cell>
          <cell r="BD85">
            <v>114320</v>
          </cell>
          <cell r="BI85">
            <v>0</v>
          </cell>
        </row>
        <row r="86">
          <cell r="AE86">
            <v>0</v>
          </cell>
          <cell r="AJ86">
            <v>186924</v>
          </cell>
          <cell r="BD86">
            <v>186924</v>
          </cell>
          <cell r="BI86">
            <v>0</v>
          </cell>
        </row>
        <row r="87">
          <cell r="F87">
            <v>117773</v>
          </cell>
          <cell r="AE87">
            <v>0</v>
          </cell>
          <cell r="BD87">
            <v>117773</v>
          </cell>
          <cell r="BI87">
            <v>0</v>
          </cell>
        </row>
        <row r="88">
          <cell r="F88">
            <v>72232</v>
          </cell>
          <cell r="AE88">
            <v>0</v>
          </cell>
          <cell r="BD88">
            <v>72232</v>
          </cell>
          <cell r="BI88">
            <v>0</v>
          </cell>
        </row>
        <row r="89">
          <cell r="F89">
            <v>36433</v>
          </cell>
          <cell r="AE89">
            <v>0</v>
          </cell>
          <cell r="BD89">
            <v>36433</v>
          </cell>
          <cell r="BI89">
            <v>0</v>
          </cell>
        </row>
        <row r="90">
          <cell r="F90">
            <v>315292</v>
          </cell>
          <cell r="AE90">
            <v>0</v>
          </cell>
          <cell r="BD90">
            <v>315292</v>
          </cell>
          <cell r="BI90">
            <v>0</v>
          </cell>
        </row>
        <row r="92">
          <cell r="AJ92">
            <v>368729210</v>
          </cell>
          <cell r="BD92">
            <v>26225829</v>
          </cell>
          <cell r="BI92">
            <v>342503381</v>
          </cell>
        </row>
        <row r="93">
          <cell r="F93">
            <v>62483680</v>
          </cell>
          <cell r="AE93">
            <v>0</v>
          </cell>
          <cell r="BD93">
            <v>0</v>
          </cell>
          <cell r="BI93">
            <v>62483680</v>
          </cell>
        </row>
        <row r="94">
          <cell r="BI94">
            <v>33471298</v>
          </cell>
        </row>
        <row r="95">
          <cell r="F95">
            <v>27904053</v>
          </cell>
          <cell r="AE95">
            <v>0</v>
          </cell>
          <cell r="BD95">
            <v>0</v>
          </cell>
          <cell r="BI95">
            <v>27904053</v>
          </cell>
        </row>
        <row r="96">
          <cell r="F96">
            <v>2188290</v>
          </cell>
          <cell r="AE96">
            <v>0</v>
          </cell>
          <cell r="BD96">
            <v>0</v>
          </cell>
          <cell r="BI96">
            <v>2188290</v>
          </cell>
        </row>
        <row r="97">
          <cell r="F97">
            <v>50000</v>
          </cell>
          <cell r="AE97">
            <v>0</v>
          </cell>
          <cell r="BD97">
            <v>0</v>
          </cell>
          <cell r="BI97">
            <v>50000</v>
          </cell>
        </row>
        <row r="98">
          <cell r="F98">
            <v>3128955</v>
          </cell>
          <cell r="AE98">
            <v>0</v>
          </cell>
          <cell r="BD98">
            <v>0</v>
          </cell>
          <cell r="BI98">
            <v>3128955</v>
          </cell>
        </row>
        <row r="99">
          <cell r="F99">
            <v>200000</v>
          </cell>
          <cell r="BD99">
            <v>0</v>
          </cell>
          <cell r="BI99">
            <v>200000</v>
          </cell>
        </row>
        <row r="101">
          <cell r="F101">
            <v>2000000</v>
          </cell>
          <cell r="AE101">
            <v>0</v>
          </cell>
          <cell r="BD101">
            <v>153424</v>
          </cell>
          <cell r="BI101">
            <v>1846576</v>
          </cell>
        </row>
        <row r="102">
          <cell r="F102">
            <v>0</v>
          </cell>
          <cell r="AE102">
            <v>0</v>
          </cell>
          <cell r="BD102">
            <v>0</v>
          </cell>
          <cell r="BI102">
            <v>0</v>
          </cell>
        </row>
        <row r="103">
          <cell r="F103">
            <v>1000000</v>
          </cell>
          <cell r="AE103">
            <v>0</v>
          </cell>
          <cell r="BD103">
            <v>0</v>
          </cell>
          <cell r="BI103">
            <v>1000000</v>
          </cell>
        </row>
        <row r="104">
          <cell r="F104">
            <v>0</v>
          </cell>
          <cell r="AE104">
            <v>0</v>
          </cell>
          <cell r="BD104">
            <v>0</v>
          </cell>
          <cell r="BI104">
            <v>0</v>
          </cell>
        </row>
        <row r="105">
          <cell r="F105">
            <v>10724648</v>
          </cell>
          <cell r="AE105">
            <v>0</v>
          </cell>
          <cell r="BD105">
            <v>7912781</v>
          </cell>
          <cell r="BI105">
            <v>2811867</v>
          </cell>
        </row>
        <row r="106">
          <cell r="F106">
            <v>117381083</v>
          </cell>
          <cell r="AE106">
            <v>0</v>
          </cell>
          <cell r="BD106">
            <v>143121</v>
          </cell>
          <cell r="BI106">
            <v>117237962</v>
          </cell>
        </row>
        <row r="107">
          <cell r="F107">
            <v>14000000</v>
          </cell>
          <cell r="BD107">
            <v>0</v>
          </cell>
          <cell r="BI107">
            <v>14000000</v>
          </cell>
        </row>
        <row r="108">
          <cell r="F108">
            <v>126668501</v>
          </cell>
          <cell r="AE108">
            <v>0</v>
          </cell>
          <cell r="BD108">
            <v>18016503</v>
          </cell>
          <cell r="BI108">
            <v>108651998</v>
          </cell>
        </row>
        <row r="109">
          <cell r="F109">
            <v>1000000</v>
          </cell>
          <cell r="AE109">
            <v>0</v>
          </cell>
          <cell r="BD109">
            <v>0</v>
          </cell>
          <cell r="BI109">
            <v>1000000</v>
          </cell>
        </row>
        <row r="111">
          <cell r="BI111">
            <v>444228531</v>
          </cell>
        </row>
        <row r="112">
          <cell r="F112">
            <v>30139510</v>
          </cell>
          <cell r="AE112">
            <v>0</v>
          </cell>
          <cell r="AJ112">
            <v>30139510</v>
          </cell>
          <cell r="BD112">
            <v>29423452</v>
          </cell>
          <cell r="BI112">
            <v>716058</v>
          </cell>
        </row>
        <row r="113">
          <cell r="F113">
            <v>389860429</v>
          </cell>
          <cell r="AE113">
            <v>0</v>
          </cell>
          <cell r="AJ113">
            <v>389860429</v>
          </cell>
          <cell r="BD113">
            <v>389860429</v>
          </cell>
          <cell r="BI113">
            <v>0</v>
          </cell>
        </row>
        <row r="114">
          <cell r="F114">
            <v>331</v>
          </cell>
          <cell r="AE114">
            <v>0</v>
          </cell>
          <cell r="AJ114">
            <v>331</v>
          </cell>
          <cell r="BD114">
            <v>0</v>
          </cell>
          <cell r="BI114">
            <v>331</v>
          </cell>
        </row>
        <row r="115">
          <cell r="F115">
            <v>142902</v>
          </cell>
          <cell r="AE115">
            <v>0</v>
          </cell>
          <cell r="AJ115">
            <v>142902</v>
          </cell>
          <cell r="BD115">
            <v>0</v>
          </cell>
          <cell r="BI115">
            <v>142902</v>
          </cell>
        </row>
        <row r="116">
          <cell r="BI116">
            <v>18589881</v>
          </cell>
        </row>
        <row r="117">
          <cell r="F117">
            <v>12998297</v>
          </cell>
          <cell r="AE117">
            <v>0</v>
          </cell>
          <cell r="AJ117">
            <v>12998297</v>
          </cell>
          <cell r="BD117">
            <v>69230</v>
          </cell>
          <cell r="BI117">
            <v>12929067</v>
          </cell>
        </row>
        <row r="118">
          <cell r="F118">
            <v>8251959</v>
          </cell>
          <cell r="AE118">
            <v>0</v>
          </cell>
          <cell r="AJ118">
            <v>8251959</v>
          </cell>
          <cell r="BD118">
            <v>2591145</v>
          </cell>
          <cell r="BI118">
            <v>5660814</v>
          </cell>
        </row>
        <row r="119">
          <cell r="F119">
            <v>0</v>
          </cell>
          <cell r="AE119">
            <v>0</v>
          </cell>
          <cell r="AJ119">
            <v>0</v>
          </cell>
          <cell r="BD119">
            <v>0</v>
          </cell>
          <cell r="BI119">
            <v>0</v>
          </cell>
        </row>
        <row r="120">
          <cell r="F120">
            <v>26500000</v>
          </cell>
          <cell r="AE120">
            <v>0</v>
          </cell>
          <cell r="AJ120">
            <v>26500000</v>
          </cell>
          <cell r="BD120">
            <v>0</v>
          </cell>
          <cell r="BI120">
            <v>26500000</v>
          </cell>
        </row>
        <row r="121">
          <cell r="F121">
            <v>372863000</v>
          </cell>
          <cell r="AE121">
            <v>0</v>
          </cell>
          <cell r="AJ121">
            <v>372863000</v>
          </cell>
          <cell r="BD121">
            <v>0</v>
          </cell>
          <cell r="BI121">
            <v>372863000</v>
          </cell>
        </row>
        <row r="122">
          <cell r="F122">
            <v>25475000</v>
          </cell>
          <cell r="AE122">
            <v>0</v>
          </cell>
          <cell r="AJ122">
            <v>25475000</v>
          </cell>
          <cell r="BD122">
            <v>58641</v>
          </cell>
          <cell r="BI122">
            <v>25416359</v>
          </cell>
        </row>
        <row r="129">
          <cell r="BD129">
            <v>0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4">
          <cell r="BD134">
            <v>0</v>
          </cell>
        </row>
        <row r="135">
          <cell r="BD135">
            <v>0</v>
          </cell>
        </row>
        <row r="137">
          <cell r="BD137">
            <v>0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2">
          <cell r="BD142">
            <v>0</v>
          </cell>
        </row>
        <row r="143">
          <cell r="BD143">
            <v>0</v>
          </cell>
        </row>
        <row r="145">
          <cell r="BD145">
            <v>0</v>
          </cell>
        </row>
        <row r="146">
          <cell r="BD146">
            <v>0</v>
          </cell>
        </row>
        <row r="147">
          <cell r="BD147">
            <v>0</v>
          </cell>
        </row>
        <row r="148">
          <cell r="BD148">
            <v>0</v>
          </cell>
        </row>
        <row r="150">
          <cell r="BD150">
            <v>0</v>
          </cell>
        </row>
        <row r="151">
          <cell r="BD151">
            <v>0</v>
          </cell>
        </row>
        <row r="152">
          <cell r="BD152">
            <v>0</v>
          </cell>
        </row>
        <row r="154">
          <cell r="BD154">
            <v>0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0">
          <cell r="BD170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5">
          <cell r="BD175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2">
          <cell r="BD182">
            <v>0</v>
          </cell>
        </row>
        <row r="184">
          <cell r="BD184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16615</v>
          </cell>
        </row>
        <row r="214">
          <cell r="BD214">
            <v>0</v>
          </cell>
        </row>
        <row r="216">
          <cell r="BD216">
            <v>16615</v>
          </cell>
        </row>
        <row r="217">
          <cell r="BD217">
            <v>0</v>
          </cell>
        </row>
        <row r="218">
          <cell r="BD218">
            <v>0</v>
          </cell>
        </row>
        <row r="219">
          <cell r="BD219">
            <v>0</v>
          </cell>
        </row>
        <row r="222">
          <cell r="BD222">
            <v>0</v>
          </cell>
        </row>
        <row r="223">
          <cell r="BD223">
            <v>0</v>
          </cell>
        </row>
        <row r="224">
          <cell r="BD224">
            <v>0</v>
          </cell>
        </row>
        <row r="225">
          <cell r="BD225">
            <v>0</v>
          </cell>
        </row>
        <row r="226">
          <cell r="BD226">
            <v>0</v>
          </cell>
        </row>
        <row r="227">
          <cell r="BD227">
            <v>0</v>
          </cell>
        </row>
        <row r="228">
          <cell r="BD228">
            <v>0</v>
          </cell>
        </row>
        <row r="229">
          <cell r="BD229">
            <v>0</v>
          </cell>
        </row>
        <row r="230">
          <cell r="BD230">
            <v>0</v>
          </cell>
        </row>
        <row r="233">
          <cell r="BD233">
            <v>4027001</v>
          </cell>
        </row>
        <row r="234">
          <cell r="BD234">
            <v>0</v>
          </cell>
        </row>
        <row r="235">
          <cell r="BD235">
            <v>0</v>
          </cell>
        </row>
        <row r="236">
          <cell r="BD236">
            <v>0</v>
          </cell>
        </row>
        <row r="237">
          <cell r="BD237">
            <v>0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4027001</v>
          </cell>
        </row>
        <row r="242">
          <cell r="BD242">
            <v>0</v>
          </cell>
        </row>
        <row r="247">
          <cell r="BD247">
            <v>0</v>
          </cell>
        </row>
        <row r="250">
          <cell r="BD250">
            <v>0</v>
          </cell>
        </row>
        <row r="251">
          <cell r="BD251">
            <v>0</v>
          </cell>
        </row>
        <row r="252">
          <cell r="BD252">
            <v>0</v>
          </cell>
        </row>
        <row r="253">
          <cell r="BD253">
            <v>0</v>
          </cell>
        </row>
        <row r="254">
          <cell r="AT254">
            <v>0</v>
          </cell>
          <cell r="BD254">
            <v>0</v>
          </cell>
        </row>
        <row r="255">
          <cell r="AT255">
            <v>0</v>
          </cell>
          <cell r="BD255">
            <v>0</v>
          </cell>
        </row>
        <row r="256">
          <cell r="BD256">
            <v>0</v>
          </cell>
        </row>
        <row r="257">
          <cell r="BD257">
            <v>0</v>
          </cell>
        </row>
        <row r="258">
          <cell r="BD258">
            <v>0</v>
          </cell>
        </row>
        <row r="259">
          <cell r="BD259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DJUSTMENTS"/>
      <sheetName val="DISB"/>
      <sheetName val="NCA"/>
      <sheetName val="VS. DISB."/>
      <sheetName val="PROGRAMS"/>
      <sheetName val="NNC-NC"/>
      <sheetName val="all sources"/>
      <sheetName val="RLIP-GARO"/>
      <sheetName val="SUM"/>
      <sheetName val="NEW GAA"/>
      <sheetName val="AUTOMATIC"/>
      <sheetName val="CONT-RA10633"/>
      <sheetName val="SUPPL-10652"/>
      <sheetName val="UF"/>
      <sheetName val="SUM-SPFs"/>
      <sheetName val="SUM-CONT."/>
      <sheetName val="SUM-AUTO"/>
      <sheetName val="SUM-SUPPL"/>
      <sheetName val="SUM-UF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CY 2015 ALLOTMENT RELEASES</v>
          </cell>
        </row>
        <row r="3">
          <cell r="A3" t="str">
            <v>January 1-31, 2015</v>
          </cell>
        </row>
      </sheetData>
      <sheetData sheetId="7"/>
      <sheetData sheetId="8">
        <row r="1">
          <cell r="A1" t="str">
            <v>CY 2015 ALLOTMENT RELEASES</v>
          </cell>
        </row>
        <row r="3">
          <cell r="A3" t="str">
            <v>January 1-31, 2015</v>
          </cell>
        </row>
      </sheetData>
      <sheetData sheetId="9">
        <row r="7">
          <cell r="E7">
            <v>12658419</v>
          </cell>
          <cell r="H7">
            <v>0</v>
          </cell>
          <cell r="L7">
            <v>0</v>
          </cell>
          <cell r="O7">
            <v>0</v>
          </cell>
          <cell r="R7">
            <v>0</v>
          </cell>
          <cell r="V7">
            <v>0</v>
          </cell>
          <cell r="AJ7">
            <v>0</v>
          </cell>
          <cell r="AR7">
            <v>0</v>
          </cell>
        </row>
        <row r="8">
          <cell r="E8">
            <v>2317637</v>
          </cell>
          <cell r="H8">
            <v>0</v>
          </cell>
          <cell r="L8">
            <v>0</v>
          </cell>
          <cell r="O8">
            <v>0</v>
          </cell>
          <cell r="R8">
            <v>0</v>
          </cell>
          <cell r="V8">
            <v>0</v>
          </cell>
          <cell r="W8">
            <v>7912781</v>
          </cell>
          <cell r="AJ8">
            <v>0</v>
          </cell>
          <cell r="AR8">
            <v>7912781</v>
          </cell>
        </row>
        <row r="9">
          <cell r="E9">
            <v>222632</v>
          </cell>
          <cell r="H9">
            <v>0</v>
          </cell>
          <cell r="L9">
            <v>0</v>
          </cell>
          <cell r="O9">
            <v>0</v>
          </cell>
          <cell r="R9">
            <v>0</v>
          </cell>
          <cell r="V9">
            <v>0</v>
          </cell>
          <cell r="AJ9">
            <v>0</v>
          </cell>
          <cell r="AR9">
            <v>0</v>
          </cell>
        </row>
        <row r="10">
          <cell r="E10">
            <v>10159106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V10">
            <v>0</v>
          </cell>
          <cell r="AD10">
            <v>0</v>
          </cell>
          <cell r="AJ10">
            <v>2351</v>
          </cell>
          <cell r="AR10">
            <v>2351</v>
          </cell>
        </row>
        <row r="11">
          <cell r="E11">
            <v>38788736</v>
          </cell>
          <cell r="H11">
            <v>0</v>
          </cell>
          <cell r="L11">
            <v>0</v>
          </cell>
          <cell r="O11">
            <v>0</v>
          </cell>
          <cell r="R11">
            <v>0</v>
          </cell>
          <cell r="V11">
            <v>0</v>
          </cell>
          <cell r="AJ11">
            <v>2325</v>
          </cell>
          <cell r="AR11">
            <v>2325</v>
          </cell>
        </row>
        <row r="12">
          <cell r="E12">
            <v>1418771</v>
          </cell>
          <cell r="H12">
            <v>0</v>
          </cell>
          <cell r="L12">
            <v>0</v>
          </cell>
          <cell r="O12">
            <v>0</v>
          </cell>
          <cell r="R12">
            <v>0</v>
          </cell>
          <cell r="V12">
            <v>0</v>
          </cell>
          <cell r="AJ12">
            <v>0</v>
          </cell>
          <cell r="AR12">
            <v>0</v>
          </cell>
        </row>
        <row r="14">
          <cell r="E14">
            <v>16018178</v>
          </cell>
          <cell r="H14">
            <v>0</v>
          </cell>
          <cell r="L14">
            <v>0</v>
          </cell>
          <cell r="O14">
            <v>0</v>
          </cell>
          <cell r="R14">
            <v>0</v>
          </cell>
          <cell r="V14">
            <v>0</v>
          </cell>
          <cell r="AD14">
            <v>0</v>
          </cell>
          <cell r="AJ14">
            <v>0</v>
          </cell>
          <cell r="AR14">
            <v>0</v>
          </cell>
        </row>
        <row r="15">
          <cell r="E15">
            <v>252002498</v>
          </cell>
          <cell r="H15">
            <v>0</v>
          </cell>
          <cell r="L15">
            <v>0</v>
          </cell>
          <cell r="O15">
            <v>0</v>
          </cell>
          <cell r="R15">
            <v>0</v>
          </cell>
          <cell r="V15">
            <v>0</v>
          </cell>
          <cell r="Z15">
            <v>25370</v>
          </cell>
          <cell r="AD15">
            <v>0</v>
          </cell>
          <cell r="AJ15">
            <v>37662</v>
          </cell>
          <cell r="AR15">
            <v>63032</v>
          </cell>
        </row>
        <row r="16">
          <cell r="E16">
            <v>41352788</v>
          </cell>
          <cell r="H16">
            <v>0</v>
          </cell>
          <cell r="L16">
            <v>0</v>
          </cell>
          <cell r="O16">
            <v>0</v>
          </cell>
          <cell r="R16">
            <v>0</v>
          </cell>
          <cell r="V16">
            <v>0</v>
          </cell>
          <cell r="Z16">
            <v>116564</v>
          </cell>
          <cell r="AD16">
            <v>0</v>
          </cell>
          <cell r="AJ16">
            <v>21754</v>
          </cell>
          <cell r="AR16">
            <v>138318</v>
          </cell>
        </row>
        <row r="17">
          <cell r="E17">
            <v>3319772</v>
          </cell>
          <cell r="H17">
            <v>0</v>
          </cell>
          <cell r="L17">
            <v>0</v>
          </cell>
          <cell r="O17">
            <v>0</v>
          </cell>
          <cell r="R17">
            <v>0</v>
          </cell>
          <cell r="V17">
            <v>0</v>
          </cell>
          <cell r="AJ17">
            <v>0</v>
          </cell>
          <cell r="AR17">
            <v>0</v>
          </cell>
        </row>
        <row r="18">
          <cell r="E18">
            <v>20702958</v>
          </cell>
          <cell r="H18">
            <v>0</v>
          </cell>
          <cell r="L18">
            <v>0</v>
          </cell>
          <cell r="O18">
            <v>0</v>
          </cell>
          <cell r="R18">
            <v>0</v>
          </cell>
          <cell r="V18">
            <v>0</v>
          </cell>
          <cell r="AJ18">
            <v>177</v>
          </cell>
          <cell r="AR18">
            <v>177</v>
          </cell>
        </row>
        <row r="19">
          <cell r="E19">
            <v>12856732</v>
          </cell>
          <cell r="H19">
            <v>0</v>
          </cell>
          <cell r="L19">
            <v>0</v>
          </cell>
          <cell r="O19">
            <v>0</v>
          </cell>
          <cell r="R19">
            <v>0</v>
          </cell>
          <cell r="V19">
            <v>0</v>
          </cell>
          <cell r="Y19">
            <v>0</v>
          </cell>
          <cell r="AJ19">
            <v>30892</v>
          </cell>
          <cell r="AR19">
            <v>30892</v>
          </cell>
        </row>
        <row r="20">
          <cell r="E20">
            <v>11787884</v>
          </cell>
          <cell r="H20">
            <v>0</v>
          </cell>
          <cell r="L20">
            <v>0</v>
          </cell>
          <cell r="O20">
            <v>0</v>
          </cell>
          <cell r="R20">
            <v>0</v>
          </cell>
          <cell r="V20">
            <v>0</v>
          </cell>
          <cell r="Y20">
            <v>0</v>
          </cell>
          <cell r="AJ20">
            <v>18015</v>
          </cell>
          <cell r="AR20">
            <v>18015</v>
          </cell>
        </row>
        <row r="22">
          <cell r="E22">
            <v>21929566</v>
          </cell>
          <cell r="H22">
            <v>0</v>
          </cell>
          <cell r="L22">
            <v>0</v>
          </cell>
          <cell r="O22">
            <v>0</v>
          </cell>
          <cell r="R22">
            <v>0</v>
          </cell>
          <cell r="V22">
            <v>0</v>
          </cell>
          <cell r="AJ22">
            <v>0</v>
          </cell>
          <cell r="AR22">
            <v>0</v>
          </cell>
        </row>
        <row r="23">
          <cell r="E23">
            <v>15203761</v>
          </cell>
          <cell r="H23">
            <v>0</v>
          </cell>
          <cell r="L23">
            <v>0</v>
          </cell>
          <cell r="O23">
            <v>0</v>
          </cell>
          <cell r="R23">
            <v>0</v>
          </cell>
          <cell r="V23">
            <v>0</v>
          </cell>
          <cell r="AJ23">
            <v>3761</v>
          </cell>
          <cell r="AR23">
            <v>3761</v>
          </cell>
        </row>
        <row r="24">
          <cell r="E24">
            <v>102067202</v>
          </cell>
          <cell r="H24">
            <v>0</v>
          </cell>
          <cell r="L24">
            <v>0</v>
          </cell>
          <cell r="O24">
            <v>0</v>
          </cell>
          <cell r="R24">
            <v>142044</v>
          </cell>
          <cell r="V24">
            <v>0</v>
          </cell>
          <cell r="AD24">
            <v>0</v>
          </cell>
          <cell r="AJ24">
            <v>6472049</v>
          </cell>
          <cell r="AR24">
            <v>6614093</v>
          </cell>
        </row>
        <row r="25">
          <cell r="E25">
            <v>11080550</v>
          </cell>
          <cell r="H25">
            <v>0</v>
          </cell>
          <cell r="L25">
            <v>0</v>
          </cell>
          <cell r="O25">
            <v>0</v>
          </cell>
          <cell r="R25">
            <v>0</v>
          </cell>
          <cell r="V25">
            <v>0</v>
          </cell>
          <cell r="AJ25">
            <v>33738</v>
          </cell>
          <cell r="AR25">
            <v>33738</v>
          </cell>
        </row>
        <row r="27">
          <cell r="E27">
            <v>8021657</v>
          </cell>
          <cell r="H27">
            <v>0</v>
          </cell>
          <cell r="L27">
            <v>0</v>
          </cell>
          <cell r="O27">
            <v>0</v>
          </cell>
          <cell r="R27">
            <v>0</v>
          </cell>
          <cell r="V27">
            <v>0</v>
          </cell>
          <cell r="AJ27">
            <v>2622</v>
          </cell>
          <cell r="AR27">
            <v>2622</v>
          </cell>
        </row>
        <row r="28">
          <cell r="E28">
            <v>3521922</v>
          </cell>
          <cell r="H28">
            <v>0</v>
          </cell>
          <cell r="L28">
            <v>0</v>
          </cell>
          <cell r="O28">
            <v>0</v>
          </cell>
          <cell r="R28">
            <v>0</v>
          </cell>
          <cell r="V28">
            <v>0</v>
          </cell>
          <cell r="Z28">
            <v>733</v>
          </cell>
          <cell r="AJ28">
            <v>0</v>
          </cell>
          <cell r="AR28">
            <v>733</v>
          </cell>
        </row>
        <row r="29">
          <cell r="E29">
            <v>88577149</v>
          </cell>
          <cell r="H29">
            <v>0</v>
          </cell>
          <cell r="L29">
            <v>0</v>
          </cell>
          <cell r="O29">
            <v>0</v>
          </cell>
          <cell r="R29">
            <v>11380</v>
          </cell>
          <cell r="V29">
            <v>0</v>
          </cell>
          <cell r="AJ29">
            <v>11073540</v>
          </cell>
          <cell r="AR29">
            <v>11084920</v>
          </cell>
        </row>
        <row r="31">
          <cell r="E31">
            <v>126118808</v>
          </cell>
          <cell r="H31">
            <v>0</v>
          </cell>
          <cell r="L31">
            <v>0</v>
          </cell>
          <cell r="O31">
            <v>0</v>
          </cell>
          <cell r="R31">
            <v>0</v>
          </cell>
          <cell r="V31">
            <v>0</v>
          </cell>
          <cell r="AD31">
            <v>0</v>
          </cell>
          <cell r="AJ31">
            <v>1088</v>
          </cell>
          <cell r="AR31">
            <v>1088</v>
          </cell>
        </row>
        <row r="32">
          <cell r="E32">
            <v>148834191</v>
          </cell>
          <cell r="H32">
            <v>0</v>
          </cell>
          <cell r="L32">
            <v>0</v>
          </cell>
          <cell r="O32">
            <v>0</v>
          </cell>
          <cell r="R32">
            <v>0</v>
          </cell>
          <cell r="V32">
            <v>0</v>
          </cell>
          <cell r="Z32">
            <v>454</v>
          </cell>
          <cell r="AJ32">
            <v>9476</v>
          </cell>
          <cell r="AR32">
            <v>9930</v>
          </cell>
        </row>
        <row r="33">
          <cell r="E33">
            <v>17565014</v>
          </cell>
          <cell r="H33">
            <v>0</v>
          </cell>
          <cell r="L33">
            <v>0</v>
          </cell>
          <cell r="O33">
            <v>0</v>
          </cell>
          <cell r="R33">
            <v>0</v>
          </cell>
          <cell r="V33">
            <v>0</v>
          </cell>
          <cell r="AJ33">
            <v>0</v>
          </cell>
          <cell r="AR33">
            <v>0</v>
          </cell>
        </row>
        <row r="34">
          <cell r="E34">
            <v>106397683</v>
          </cell>
          <cell r="H34">
            <v>0</v>
          </cell>
          <cell r="L34">
            <v>0</v>
          </cell>
          <cell r="O34">
            <v>0</v>
          </cell>
          <cell r="R34">
            <v>0</v>
          </cell>
          <cell r="V34">
            <v>0</v>
          </cell>
          <cell r="AD34">
            <v>0</v>
          </cell>
          <cell r="AJ34">
            <v>0</v>
          </cell>
          <cell r="AR34">
            <v>0</v>
          </cell>
        </row>
        <row r="35">
          <cell r="E35">
            <v>2453718</v>
          </cell>
          <cell r="H35">
            <v>0</v>
          </cell>
          <cell r="L35">
            <v>0</v>
          </cell>
          <cell r="O35">
            <v>0</v>
          </cell>
          <cell r="R35">
            <v>0</v>
          </cell>
          <cell r="V35">
            <v>0</v>
          </cell>
          <cell r="AJ35">
            <v>0</v>
          </cell>
          <cell r="AR35">
            <v>0</v>
          </cell>
        </row>
        <row r="36">
          <cell r="E36">
            <v>3734308</v>
          </cell>
          <cell r="H36">
            <v>0</v>
          </cell>
          <cell r="L36">
            <v>0</v>
          </cell>
          <cell r="O36">
            <v>0</v>
          </cell>
          <cell r="R36">
            <v>0</v>
          </cell>
          <cell r="V36">
            <v>0</v>
          </cell>
          <cell r="AJ36">
            <v>1815</v>
          </cell>
          <cell r="AR36">
            <v>1815</v>
          </cell>
        </row>
        <row r="37">
          <cell r="E37">
            <v>52864342</v>
          </cell>
          <cell r="H37">
            <v>0</v>
          </cell>
          <cell r="L37">
            <v>0</v>
          </cell>
          <cell r="O37">
            <v>0</v>
          </cell>
          <cell r="R37">
            <v>0</v>
          </cell>
          <cell r="V37">
            <v>0</v>
          </cell>
          <cell r="AJ37">
            <v>185822</v>
          </cell>
          <cell r="AR37">
            <v>185822</v>
          </cell>
        </row>
        <row r="38">
          <cell r="E38">
            <v>5962780</v>
          </cell>
          <cell r="H38">
            <v>0</v>
          </cell>
          <cell r="L38">
            <v>0</v>
          </cell>
          <cell r="O38">
            <v>0</v>
          </cell>
          <cell r="R38">
            <v>0</v>
          </cell>
          <cell r="V38">
            <v>0</v>
          </cell>
          <cell r="AJ38">
            <v>0</v>
          </cell>
          <cell r="AR38">
            <v>0</v>
          </cell>
        </row>
        <row r="39">
          <cell r="E39">
            <v>987312</v>
          </cell>
          <cell r="H39">
            <v>0</v>
          </cell>
          <cell r="L39">
            <v>0</v>
          </cell>
          <cell r="O39">
            <v>0</v>
          </cell>
          <cell r="R39">
            <v>0</v>
          </cell>
          <cell r="V39">
            <v>0</v>
          </cell>
          <cell r="AJ39">
            <v>4261</v>
          </cell>
          <cell r="AR39">
            <v>4261</v>
          </cell>
        </row>
        <row r="40">
          <cell r="E40">
            <v>23581596</v>
          </cell>
          <cell r="H40">
            <v>0</v>
          </cell>
          <cell r="L40">
            <v>0</v>
          </cell>
          <cell r="O40">
            <v>0</v>
          </cell>
          <cell r="R40">
            <v>0</v>
          </cell>
          <cell r="V40">
            <v>0</v>
          </cell>
          <cell r="AJ40">
            <v>25450</v>
          </cell>
          <cell r="AR40">
            <v>25450</v>
          </cell>
        </row>
        <row r="41">
          <cell r="E41">
            <v>2897</v>
          </cell>
          <cell r="H41">
            <v>0</v>
          </cell>
          <cell r="L41">
            <v>0</v>
          </cell>
          <cell r="O41">
            <v>0</v>
          </cell>
          <cell r="R41">
            <v>0</v>
          </cell>
          <cell r="V41">
            <v>0</v>
          </cell>
          <cell r="AJ41">
            <v>0</v>
          </cell>
          <cell r="AR41">
            <v>0</v>
          </cell>
        </row>
        <row r="42">
          <cell r="E42">
            <v>20260782</v>
          </cell>
          <cell r="H42">
            <v>0</v>
          </cell>
          <cell r="L42">
            <v>0</v>
          </cell>
          <cell r="O42">
            <v>0</v>
          </cell>
          <cell r="R42">
            <v>0</v>
          </cell>
          <cell r="V42">
            <v>0</v>
          </cell>
          <cell r="AJ42">
            <v>59069</v>
          </cell>
          <cell r="AR42">
            <v>59069</v>
          </cell>
        </row>
        <row r="43">
          <cell r="E43">
            <v>1114273</v>
          </cell>
          <cell r="H43">
            <v>0</v>
          </cell>
          <cell r="L43">
            <v>0</v>
          </cell>
          <cell r="O43">
            <v>0</v>
          </cell>
          <cell r="R43">
            <v>0</v>
          </cell>
          <cell r="V43">
            <v>0</v>
          </cell>
          <cell r="AJ43">
            <v>112</v>
          </cell>
          <cell r="AR43">
            <v>112</v>
          </cell>
        </row>
        <row r="44">
          <cell r="E44">
            <v>7754238</v>
          </cell>
          <cell r="H44">
            <v>0</v>
          </cell>
          <cell r="L44">
            <v>0</v>
          </cell>
          <cell r="O44">
            <v>0</v>
          </cell>
          <cell r="R44">
            <v>0</v>
          </cell>
          <cell r="V44">
            <v>0</v>
          </cell>
          <cell r="AJ44">
            <v>20096</v>
          </cell>
          <cell r="AR44">
            <v>20096</v>
          </cell>
        </row>
        <row r="45">
          <cell r="E45">
            <v>16814910</v>
          </cell>
          <cell r="H45">
            <v>0</v>
          </cell>
          <cell r="L45">
            <v>0</v>
          </cell>
          <cell r="O45">
            <v>0</v>
          </cell>
          <cell r="R45">
            <v>0</v>
          </cell>
          <cell r="V45">
            <v>0</v>
          </cell>
          <cell r="AJ45">
            <v>0</v>
          </cell>
          <cell r="AR45">
            <v>0</v>
          </cell>
        </row>
        <row r="46">
          <cell r="E46">
            <v>1821694</v>
          </cell>
          <cell r="H46">
            <v>0</v>
          </cell>
          <cell r="L46">
            <v>0</v>
          </cell>
          <cell r="O46">
            <v>0</v>
          </cell>
          <cell r="R46">
            <v>0</v>
          </cell>
          <cell r="V46">
            <v>0</v>
          </cell>
          <cell r="AJ46">
            <v>0</v>
          </cell>
          <cell r="AR46">
            <v>0</v>
          </cell>
        </row>
        <row r="47">
          <cell r="E47">
            <v>355101</v>
          </cell>
          <cell r="H47">
            <v>0</v>
          </cell>
          <cell r="L47">
            <v>0</v>
          </cell>
          <cell r="O47">
            <v>0</v>
          </cell>
          <cell r="R47">
            <v>0</v>
          </cell>
          <cell r="V47">
            <v>0</v>
          </cell>
          <cell r="AJ47">
            <v>0</v>
          </cell>
          <cell r="AR47">
            <v>0</v>
          </cell>
        </row>
        <row r="50">
          <cell r="E50">
            <v>40000</v>
          </cell>
          <cell r="H50">
            <v>0</v>
          </cell>
          <cell r="L50">
            <v>0</v>
          </cell>
          <cell r="O50">
            <v>0</v>
          </cell>
          <cell r="R50">
            <v>0</v>
          </cell>
          <cell r="V50">
            <v>0</v>
          </cell>
          <cell r="AJ50">
            <v>0</v>
          </cell>
          <cell r="AR50">
            <v>0</v>
          </cell>
        </row>
        <row r="51">
          <cell r="E51">
            <v>78250</v>
          </cell>
          <cell r="AR51">
            <v>0</v>
          </cell>
        </row>
        <row r="52">
          <cell r="E52">
            <v>82792</v>
          </cell>
          <cell r="H52">
            <v>0</v>
          </cell>
          <cell r="L52">
            <v>0</v>
          </cell>
          <cell r="O52">
            <v>0</v>
          </cell>
          <cell r="R52">
            <v>0</v>
          </cell>
          <cell r="V52">
            <v>0</v>
          </cell>
          <cell r="AJ52">
            <v>0</v>
          </cell>
          <cell r="AR52">
            <v>0</v>
          </cell>
        </row>
        <row r="54">
          <cell r="E54">
            <v>2138428</v>
          </cell>
          <cell r="H54">
            <v>0</v>
          </cell>
          <cell r="L54">
            <v>0</v>
          </cell>
          <cell r="O54">
            <v>0</v>
          </cell>
          <cell r="R54">
            <v>0</v>
          </cell>
          <cell r="V54">
            <v>0</v>
          </cell>
          <cell r="AJ54">
            <v>0</v>
          </cell>
          <cell r="AR54">
            <v>0</v>
          </cell>
        </row>
        <row r="55">
          <cell r="E55">
            <v>230341</v>
          </cell>
          <cell r="H55">
            <v>0</v>
          </cell>
          <cell r="L55">
            <v>0</v>
          </cell>
          <cell r="O55">
            <v>0</v>
          </cell>
          <cell r="R55">
            <v>0</v>
          </cell>
          <cell r="V55">
            <v>0</v>
          </cell>
          <cell r="AJ55">
            <v>0</v>
          </cell>
          <cell r="AR55">
            <v>0</v>
          </cell>
        </row>
        <row r="56">
          <cell r="E56">
            <v>41066</v>
          </cell>
          <cell r="H56">
            <v>0</v>
          </cell>
          <cell r="L56">
            <v>0</v>
          </cell>
          <cell r="O56">
            <v>0</v>
          </cell>
          <cell r="R56">
            <v>0</v>
          </cell>
          <cell r="V56">
            <v>0</v>
          </cell>
          <cell r="AJ56">
            <v>0</v>
          </cell>
          <cell r="AR56">
            <v>0</v>
          </cell>
        </row>
        <row r="57">
          <cell r="E57">
            <v>100235</v>
          </cell>
          <cell r="H57">
            <v>0</v>
          </cell>
          <cell r="L57">
            <v>0</v>
          </cell>
          <cell r="O57">
            <v>0</v>
          </cell>
          <cell r="R57">
            <v>0</v>
          </cell>
          <cell r="V57">
            <v>0</v>
          </cell>
          <cell r="AJ57">
            <v>487</v>
          </cell>
          <cell r="AR57">
            <v>487</v>
          </cell>
        </row>
        <row r="58">
          <cell r="E58">
            <v>407058</v>
          </cell>
          <cell r="H58">
            <v>0</v>
          </cell>
          <cell r="L58">
            <v>0</v>
          </cell>
          <cell r="O58">
            <v>0</v>
          </cell>
          <cell r="R58">
            <v>0</v>
          </cell>
          <cell r="V58">
            <v>0</v>
          </cell>
          <cell r="AJ58">
            <v>5880</v>
          </cell>
          <cell r="AR58">
            <v>5880</v>
          </cell>
        </row>
        <row r="59">
          <cell r="E59">
            <v>56824</v>
          </cell>
          <cell r="H59">
            <v>0</v>
          </cell>
          <cell r="L59">
            <v>0</v>
          </cell>
          <cell r="O59">
            <v>0</v>
          </cell>
          <cell r="R59">
            <v>0</v>
          </cell>
          <cell r="V59">
            <v>0</v>
          </cell>
          <cell r="AJ59">
            <v>0</v>
          </cell>
          <cell r="AR59">
            <v>0</v>
          </cell>
        </row>
        <row r="60">
          <cell r="E60">
            <v>57976</v>
          </cell>
          <cell r="AR60">
            <v>0</v>
          </cell>
        </row>
        <row r="61">
          <cell r="E61">
            <v>63195</v>
          </cell>
          <cell r="H61">
            <v>0</v>
          </cell>
          <cell r="L61">
            <v>0</v>
          </cell>
          <cell r="O61">
            <v>0</v>
          </cell>
          <cell r="R61">
            <v>0</v>
          </cell>
          <cell r="V61">
            <v>0</v>
          </cell>
          <cell r="AJ61">
            <v>0</v>
          </cell>
          <cell r="AR61">
            <v>0</v>
          </cell>
        </row>
        <row r="62">
          <cell r="E62">
            <v>99057</v>
          </cell>
          <cell r="R62">
            <v>0</v>
          </cell>
          <cell r="AJ62">
            <v>0</v>
          </cell>
          <cell r="AR62">
            <v>0</v>
          </cell>
        </row>
        <row r="63">
          <cell r="E63">
            <v>189434</v>
          </cell>
          <cell r="H63">
            <v>0</v>
          </cell>
          <cell r="L63">
            <v>0</v>
          </cell>
          <cell r="O63">
            <v>0</v>
          </cell>
          <cell r="R63">
            <v>0</v>
          </cell>
          <cell r="V63">
            <v>0</v>
          </cell>
          <cell r="AJ63">
            <v>0</v>
          </cell>
          <cell r="AR63">
            <v>0</v>
          </cell>
        </row>
        <row r="64">
          <cell r="E64">
            <v>119507</v>
          </cell>
          <cell r="H64">
            <v>0</v>
          </cell>
          <cell r="L64">
            <v>0</v>
          </cell>
          <cell r="O64">
            <v>0</v>
          </cell>
          <cell r="R64">
            <v>0</v>
          </cell>
          <cell r="V64">
            <v>0</v>
          </cell>
          <cell r="AJ64">
            <v>0</v>
          </cell>
          <cell r="AR64">
            <v>0</v>
          </cell>
        </row>
        <row r="65">
          <cell r="E65">
            <v>99942</v>
          </cell>
          <cell r="R65">
            <v>0</v>
          </cell>
          <cell r="AJ65">
            <v>0</v>
          </cell>
          <cell r="AR65">
            <v>0</v>
          </cell>
        </row>
        <row r="66">
          <cell r="E66">
            <v>23287</v>
          </cell>
          <cell r="H66">
            <v>0</v>
          </cell>
          <cell r="L66">
            <v>0</v>
          </cell>
          <cell r="O66">
            <v>0</v>
          </cell>
          <cell r="R66">
            <v>0</v>
          </cell>
          <cell r="V66">
            <v>0</v>
          </cell>
          <cell r="AJ66">
            <v>0</v>
          </cell>
          <cell r="AR66">
            <v>0</v>
          </cell>
        </row>
        <row r="67">
          <cell r="E67">
            <v>154497</v>
          </cell>
          <cell r="H67">
            <v>0</v>
          </cell>
          <cell r="L67">
            <v>0</v>
          </cell>
          <cell r="O67">
            <v>0</v>
          </cell>
          <cell r="R67">
            <v>0</v>
          </cell>
          <cell r="V67">
            <v>0</v>
          </cell>
          <cell r="AJ67">
            <v>0</v>
          </cell>
          <cell r="AR67">
            <v>0</v>
          </cell>
        </row>
        <row r="69">
          <cell r="E69">
            <v>28665</v>
          </cell>
          <cell r="H69">
            <v>0</v>
          </cell>
          <cell r="L69">
            <v>0</v>
          </cell>
          <cell r="O69">
            <v>0</v>
          </cell>
          <cell r="R69">
            <v>0</v>
          </cell>
          <cell r="V69">
            <v>0</v>
          </cell>
          <cell r="AJ69">
            <v>0</v>
          </cell>
          <cell r="AR69">
            <v>0</v>
          </cell>
        </row>
        <row r="70">
          <cell r="E70">
            <v>738049</v>
          </cell>
          <cell r="H70">
            <v>0</v>
          </cell>
          <cell r="L70">
            <v>0</v>
          </cell>
          <cell r="O70">
            <v>0</v>
          </cell>
          <cell r="R70">
            <v>0</v>
          </cell>
          <cell r="V70">
            <v>0</v>
          </cell>
          <cell r="AJ70">
            <v>0</v>
          </cell>
          <cell r="AR70">
            <v>0</v>
          </cell>
        </row>
        <row r="71">
          <cell r="E71">
            <v>270221</v>
          </cell>
          <cell r="H71">
            <v>0</v>
          </cell>
          <cell r="L71">
            <v>0</v>
          </cell>
          <cell r="O71">
            <v>0</v>
          </cell>
          <cell r="R71">
            <v>0</v>
          </cell>
          <cell r="V71">
            <v>0</v>
          </cell>
          <cell r="AJ71">
            <v>0</v>
          </cell>
          <cell r="AR71">
            <v>0</v>
          </cell>
        </row>
        <row r="72">
          <cell r="E72">
            <v>105995</v>
          </cell>
          <cell r="H72">
            <v>0</v>
          </cell>
          <cell r="L72">
            <v>0</v>
          </cell>
          <cell r="O72">
            <v>0</v>
          </cell>
          <cell r="R72">
            <v>0</v>
          </cell>
          <cell r="V72">
            <v>0</v>
          </cell>
          <cell r="AJ72">
            <v>0</v>
          </cell>
          <cell r="AR72">
            <v>0</v>
          </cell>
        </row>
        <row r="73">
          <cell r="E73">
            <v>774823</v>
          </cell>
          <cell r="AJ73">
            <v>0</v>
          </cell>
          <cell r="AR73">
            <v>0</v>
          </cell>
        </row>
        <row r="74">
          <cell r="E74">
            <v>436779</v>
          </cell>
          <cell r="H74">
            <v>0</v>
          </cell>
          <cell r="L74">
            <v>0</v>
          </cell>
          <cell r="O74">
            <v>0</v>
          </cell>
          <cell r="R74">
            <v>0</v>
          </cell>
          <cell r="V74">
            <v>0</v>
          </cell>
          <cell r="AJ74">
            <v>0</v>
          </cell>
          <cell r="AR74">
            <v>0</v>
          </cell>
        </row>
        <row r="75">
          <cell r="E75">
            <v>509830</v>
          </cell>
          <cell r="H75">
            <v>0</v>
          </cell>
          <cell r="L75">
            <v>0</v>
          </cell>
          <cell r="O75">
            <v>0</v>
          </cell>
          <cell r="R75">
            <v>0</v>
          </cell>
          <cell r="V75">
            <v>0</v>
          </cell>
          <cell r="AJ75">
            <v>293</v>
          </cell>
          <cell r="AR75">
            <v>293</v>
          </cell>
        </row>
        <row r="76">
          <cell r="E76">
            <v>91622</v>
          </cell>
          <cell r="H76">
            <v>0</v>
          </cell>
          <cell r="L76">
            <v>0</v>
          </cell>
          <cell r="O76">
            <v>0</v>
          </cell>
          <cell r="R76">
            <v>0</v>
          </cell>
          <cell r="V76">
            <v>0</v>
          </cell>
          <cell r="AJ76">
            <v>0</v>
          </cell>
          <cell r="AR76">
            <v>0</v>
          </cell>
        </row>
        <row r="77">
          <cell r="E77">
            <v>314747</v>
          </cell>
          <cell r="H77">
            <v>0</v>
          </cell>
          <cell r="O77">
            <v>0</v>
          </cell>
          <cell r="R77">
            <v>0</v>
          </cell>
          <cell r="AJ77">
            <v>0</v>
          </cell>
          <cell r="AR77">
            <v>0</v>
          </cell>
        </row>
        <row r="78">
          <cell r="E78">
            <v>582280</v>
          </cell>
          <cell r="H78">
            <v>0</v>
          </cell>
          <cell r="L78">
            <v>0</v>
          </cell>
          <cell r="O78">
            <v>0</v>
          </cell>
          <cell r="R78">
            <v>0</v>
          </cell>
          <cell r="V78">
            <v>0</v>
          </cell>
          <cell r="AJ78">
            <v>0</v>
          </cell>
          <cell r="AR78">
            <v>0</v>
          </cell>
        </row>
        <row r="79">
          <cell r="E79">
            <v>45826</v>
          </cell>
          <cell r="H79">
            <v>0</v>
          </cell>
          <cell r="R79">
            <v>0</v>
          </cell>
          <cell r="AJ79">
            <v>0</v>
          </cell>
          <cell r="AR79">
            <v>0</v>
          </cell>
        </row>
        <row r="80">
          <cell r="E80">
            <v>168778</v>
          </cell>
          <cell r="H80">
            <v>0</v>
          </cell>
          <cell r="L80">
            <v>0</v>
          </cell>
          <cell r="O80">
            <v>0</v>
          </cell>
          <cell r="R80">
            <v>0</v>
          </cell>
          <cell r="V80">
            <v>0</v>
          </cell>
          <cell r="AJ80">
            <v>0</v>
          </cell>
          <cell r="AR80">
            <v>0</v>
          </cell>
        </row>
        <row r="81">
          <cell r="E81">
            <v>51265</v>
          </cell>
          <cell r="H81">
            <v>0</v>
          </cell>
          <cell r="L81">
            <v>0</v>
          </cell>
          <cell r="O81">
            <v>0</v>
          </cell>
          <cell r="R81">
            <v>0</v>
          </cell>
          <cell r="V81">
            <v>0</v>
          </cell>
          <cell r="AJ81">
            <v>0</v>
          </cell>
          <cell r="AR81">
            <v>0</v>
          </cell>
        </row>
        <row r="82">
          <cell r="E82">
            <v>897357</v>
          </cell>
          <cell r="H82">
            <v>0</v>
          </cell>
          <cell r="L82">
            <v>0</v>
          </cell>
          <cell r="O82">
            <v>0</v>
          </cell>
          <cell r="R82">
            <v>0</v>
          </cell>
          <cell r="V82">
            <v>0</v>
          </cell>
          <cell r="AJ82">
            <v>0</v>
          </cell>
          <cell r="AR82">
            <v>0</v>
          </cell>
        </row>
        <row r="83">
          <cell r="E83">
            <v>114320</v>
          </cell>
          <cell r="H83">
            <v>0</v>
          </cell>
          <cell r="AJ83">
            <v>0</v>
          </cell>
          <cell r="AR83">
            <v>0</v>
          </cell>
        </row>
        <row r="84">
          <cell r="E84">
            <v>186924</v>
          </cell>
          <cell r="H84">
            <v>0</v>
          </cell>
          <cell r="L84">
            <v>0</v>
          </cell>
          <cell r="O84">
            <v>0</v>
          </cell>
          <cell r="R84">
            <v>0</v>
          </cell>
          <cell r="V84">
            <v>0</v>
          </cell>
          <cell r="AJ84">
            <v>0</v>
          </cell>
          <cell r="AR84">
            <v>0</v>
          </cell>
        </row>
        <row r="85">
          <cell r="E85">
            <v>117773</v>
          </cell>
          <cell r="H85">
            <v>0</v>
          </cell>
          <cell r="L85">
            <v>0</v>
          </cell>
          <cell r="O85">
            <v>0</v>
          </cell>
          <cell r="R85">
            <v>0</v>
          </cell>
          <cell r="V85">
            <v>0</v>
          </cell>
          <cell r="AJ85">
            <v>0</v>
          </cell>
          <cell r="AR85">
            <v>0</v>
          </cell>
        </row>
        <row r="86">
          <cell r="E86">
            <v>72232</v>
          </cell>
          <cell r="H86">
            <v>0</v>
          </cell>
          <cell r="R86">
            <v>0</v>
          </cell>
          <cell r="AJ86">
            <v>0</v>
          </cell>
          <cell r="AR86">
            <v>0</v>
          </cell>
        </row>
        <row r="87">
          <cell r="E87">
            <v>36433</v>
          </cell>
          <cell r="H87">
            <v>0</v>
          </cell>
          <cell r="L87">
            <v>0</v>
          </cell>
          <cell r="O87">
            <v>0</v>
          </cell>
          <cell r="R87">
            <v>0</v>
          </cell>
          <cell r="V87">
            <v>0</v>
          </cell>
          <cell r="AJ87">
            <v>0</v>
          </cell>
          <cell r="AR87">
            <v>0</v>
          </cell>
        </row>
        <row r="88">
          <cell r="E88">
            <v>315292</v>
          </cell>
          <cell r="H88">
            <v>0</v>
          </cell>
          <cell r="L88">
            <v>0</v>
          </cell>
          <cell r="O88">
            <v>0</v>
          </cell>
          <cell r="R88">
            <v>0</v>
          </cell>
          <cell r="V88">
            <v>0</v>
          </cell>
          <cell r="AJ88">
            <v>0</v>
          </cell>
          <cell r="AR88">
            <v>0</v>
          </cell>
        </row>
        <row r="90">
          <cell r="H90">
            <v>0</v>
          </cell>
          <cell r="L90">
            <v>0</v>
          </cell>
          <cell r="O90">
            <v>0</v>
          </cell>
          <cell r="R90">
            <v>0</v>
          </cell>
          <cell r="V90">
            <v>0</v>
          </cell>
          <cell r="AD90">
            <v>0</v>
          </cell>
          <cell r="AJ90">
            <v>0</v>
          </cell>
        </row>
        <row r="92">
          <cell r="E92">
            <v>0</v>
          </cell>
          <cell r="H92">
            <v>0</v>
          </cell>
          <cell r="L92">
            <v>0</v>
          </cell>
          <cell r="O92">
            <v>0</v>
          </cell>
          <cell r="R92">
            <v>0</v>
          </cell>
          <cell r="AJ92">
            <v>0</v>
          </cell>
          <cell r="AR92">
            <v>0</v>
          </cell>
        </row>
        <row r="93">
          <cell r="H93">
            <v>0</v>
          </cell>
          <cell r="L93">
            <v>0</v>
          </cell>
          <cell r="O93">
            <v>0</v>
          </cell>
          <cell r="R93">
            <v>0</v>
          </cell>
          <cell r="V93">
            <v>0</v>
          </cell>
          <cell r="AJ93">
            <v>3397</v>
          </cell>
          <cell r="AR93">
            <v>3397</v>
          </cell>
        </row>
        <row r="94">
          <cell r="E94">
            <v>0</v>
          </cell>
          <cell r="H94">
            <v>0</v>
          </cell>
          <cell r="L94">
            <v>0</v>
          </cell>
          <cell r="O94">
            <v>0</v>
          </cell>
          <cell r="R94">
            <v>0</v>
          </cell>
          <cell r="V94">
            <v>0</v>
          </cell>
          <cell r="AJ94">
            <v>371</v>
          </cell>
          <cell r="AR94">
            <v>371</v>
          </cell>
        </row>
        <row r="95">
          <cell r="E95">
            <v>0</v>
          </cell>
          <cell r="AR95">
            <v>0</v>
          </cell>
        </row>
      </sheetData>
      <sheetData sheetId="10">
        <row r="7">
          <cell r="F7">
            <v>324783</v>
          </cell>
          <cell r="J7">
            <v>0</v>
          </cell>
          <cell r="M7">
            <v>0</v>
          </cell>
          <cell r="R7">
            <v>0</v>
          </cell>
          <cell r="AC7">
            <v>0</v>
          </cell>
          <cell r="AZ7">
            <v>324783</v>
          </cell>
        </row>
        <row r="8">
          <cell r="F8">
            <v>34489</v>
          </cell>
          <cell r="J8">
            <v>0</v>
          </cell>
          <cell r="M8">
            <v>0</v>
          </cell>
          <cell r="R8">
            <v>0</v>
          </cell>
          <cell r="AC8">
            <v>0</v>
          </cell>
          <cell r="AZ8">
            <v>34489</v>
          </cell>
        </row>
        <row r="9">
          <cell r="F9">
            <v>3885</v>
          </cell>
          <cell r="J9">
            <v>0</v>
          </cell>
          <cell r="M9">
            <v>0</v>
          </cell>
          <cell r="R9">
            <v>0</v>
          </cell>
          <cell r="AC9">
            <v>0</v>
          </cell>
          <cell r="AZ9">
            <v>3885</v>
          </cell>
        </row>
        <row r="10">
          <cell r="F10">
            <v>323711</v>
          </cell>
          <cell r="J10">
            <v>0</v>
          </cell>
          <cell r="M10">
            <v>0</v>
          </cell>
          <cell r="R10">
            <v>0</v>
          </cell>
          <cell r="AC10">
            <v>0</v>
          </cell>
          <cell r="AZ10">
            <v>323711</v>
          </cell>
        </row>
        <row r="11">
          <cell r="F11">
            <v>216563</v>
          </cell>
          <cell r="J11">
            <v>0</v>
          </cell>
          <cell r="M11">
            <v>0</v>
          </cell>
          <cell r="R11">
            <v>0</v>
          </cell>
          <cell r="AC11">
            <v>0</v>
          </cell>
          <cell r="AZ11">
            <v>216563</v>
          </cell>
        </row>
        <row r="12">
          <cell r="F12">
            <v>37171</v>
          </cell>
          <cell r="J12">
            <v>0</v>
          </cell>
          <cell r="M12">
            <v>0</v>
          </cell>
          <cell r="R12">
            <v>0</v>
          </cell>
          <cell r="AC12">
            <v>0</v>
          </cell>
          <cell r="AZ12">
            <v>37171</v>
          </cell>
        </row>
        <row r="14">
          <cell r="F14">
            <v>37697</v>
          </cell>
          <cell r="J14">
            <v>0</v>
          </cell>
          <cell r="M14">
            <v>0</v>
          </cell>
          <cell r="R14">
            <v>308983</v>
          </cell>
          <cell r="AC14">
            <v>0</v>
          </cell>
          <cell r="AZ14">
            <v>346680</v>
          </cell>
        </row>
        <row r="15">
          <cell r="F15">
            <v>19721666</v>
          </cell>
          <cell r="J15">
            <v>0</v>
          </cell>
          <cell r="M15">
            <v>0</v>
          </cell>
          <cell r="R15">
            <v>0</v>
          </cell>
          <cell r="AC15">
            <v>0</v>
          </cell>
          <cell r="AZ15">
            <v>19721666</v>
          </cell>
        </row>
        <row r="16">
          <cell r="F16">
            <v>2129907</v>
          </cell>
          <cell r="J16">
            <v>0</v>
          </cell>
          <cell r="M16">
            <v>0</v>
          </cell>
          <cell r="R16">
            <v>0</v>
          </cell>
          <cell r="AC16">
            <v>0</v>
          </cell>
          <cell r="AZ16">
            <v>2129907</v>
          </cell>
        </row>
        <row r="17">
          <cell r="F17">
            <v>27949</v>
          </cell>
          <cell r="J17">
            <v>0</v>
          </cell>
          <cell r="M17">
            <v>3067</v>
          </cell>
          <cell r="R17">
            <v>0</v>
          </cell>
          <cell r="AC17">
            <v>0</v>
          </cell>
          <cell r="AZ17">
            <v>31016</v>
          </cell>
        </row>
        <row r="18">
          <cell r="F18">
            <v>330326</v>
          </cell>
          <cell r="J18">
            <v>0</v>
          </cell>
          <cell r="M18">
            <v>0</v>
          </cell>
          <cell r="R18">
            <v>0</v>
          </cell>
          <cell r="AC18">
            <v>0</v>
          </cell>
          <cell r="AZ18">
            <v>330326</v>
          </cell>
        </row>
        <row r="19">
          <cell r="F19">
            <v>527442</v>
          </cell>
          <cell r="J19">
            <v>0</v>
          </cell>
          <cell r="M19">
            <v>0</v>
          </cell>
          <cell r="R19">
            <v>201975</v>
          </cell>
          <cell r="AC19">
            <v>0</v>
          </cell>
          <cell r="AZ19">
            <v>729417</v>
          </cell>
        </row>
        <row r="20">
          <cell r="F20">
            <v>99283</v>
          </cell>
          <cell r="J20">
            <v>0</v>
          </cell>
          <cell r="M20">
            <v>0</v>
          </cell>
          <cell r="R20">
            <v>0</v>
          </cell>
          <cell r="AC20">
            <v>0</v>
          </cell>
          <cell r="AZ20">
            <v>99283</v>
          </cell>
        </row>
        <row r="22">
          <cell r="F22">
            <v>324871</v>
          </cell>
          <cell r="J22">
            <v>0</v>
          </cell>
          <cell r="M22">
            <v>0</v>
          </cell>
          <cell r="R22">
            <v>12690</v>
          </cell>
          <cell r="AC22">
            <v>0</v>
          </cell>
          <cell r="AZ22">
            <v>337561</v>
          </cell>
        </row>
        <row r="23">
          <cell r="F23">
            <v>457092</v>
          </cell>
          <cell r="J23">
            <v>0</v>
          </cell>
          <cell r="M23">
            <v>0</v>
          </cell>
          <cell r="R23">
            <v>0</v>
          </cell>
          <cell r="AC23">
            <v>0</v>
          </cell>
          <cell r="AZ23">
            <v>457092</v>
          </cell>
        </row>
        <row r="24">
          <cell r="F24">
            <v>363744</v>
          </cell>
          <cell r="J24">
            <v>0</v>
          </cell>
          <cell r="M24">
            <v>0</v>
          </cell>
          <cell r="R24">
            <v>0</v>
          </cell>
          <cell r="AC24">
            <v>0</v>
          </cell>
          <cell r="AZ24">
            <v>363744</v>
          </cell>
        </row>
        <row r="25">
          <cell r="F25">
            <v>460292</v>
          </cell>
          <cell r="J25">
            <v>0</v>
          </cell>
          <cell r="M25">
            <v>0</v>
          </cell>
          <cell r="R25">
            <v>75951</v>
          </cell>
          <cell r="AC25">
            <v>0</v>
          </cell>
          <cell r="AI25">
            <v>0</v>
          </cell>
          <cell r="AZ25">
            <v>536243</v>
          </cell>
        </row>
        <row r="27">
          <cell r="F27">
            <v>180470</v>
          </cell>
          <cell r="J27">
            <v>0</v>
          </cell>
          <cell r="M27">
            <v>0</v>
          </cell>
          <cell r="R27">
            <v>0</v>
          </cell>
          <cell r="AC27">
            <v>0</v>
          </cell>
          <cell r="AI27">
            <v>0</v>
          </cell>
          <cell r="AZ27">
            <v>180470</v>
          </cell>
        </row>
        <row r="28">
          <cell r="F28">
            <v>109081</v>
          </cell>
          <cell r="J28">
            <v>0</v>
          </cell>
          <cell r="M28">
            <v>0</v>
          </cell>
          <cell r="R28">
            <v>0</v>
          </cell>
          <cell r="AC28">
            <v>0</v>
          </cell>
          <cell r="AZ28">
            <v>109081</v>
          </cell>
        </row>
        <row r="29">
          <cell r="F29">
            <v>170169</v>
          </cell>
          <cell r="J29">
            <v>0</v>
          </cell>
          <cell r="M29">
            <v>0</v>
          </cell>
          <cell r="R29">
            <v>0</v>
          </cell>
          <cell r="AC29">
            <v>0</v>
          </cell>
          <cell r="AI29">
            <v>0</v>
          </cell>
          <cell r="AL29">
            <v>0</v>
          </cell>
          <cell r="AZ29">
            <v>170169</v>
          </cell>
        </row>
        <row r="31">
          <cell r="F31">
            <v>57250</v>
          </cell>
          <cell r="J31">
            <v>0</v>
          </cell>
          <cell r="M31">
            <v>0</v>
          </cell>
          <cell r="R31">
            <v>0</v>
          </cell>
          <cell r="V31">
            <v>69230</v>
          </cell>
          <cell r="AC31">
            <v>0</v>
          </cell>
          <cell r="AI31">
            <v>0</v>
          </cell>
          <cell r="AZ31">
            <v>126480</v>
          </cell>
        </row>
        <row r="32">
          <cell r="F32">
            <v>439449</v>
          </cell>
          <cell r="J32">
            <v>0</v>
          </cell>
          <cell r="M32">
            <v>0</v>
          </cell>
          <cell r="R32">
            <v>0</v>
          </cell>
          <cell r="V32">
            <v>0</v>
          </cell>
          <cell r="AC32">
            <v>0</v>
          </cell>
          <cell r="AI32">
            <v>0</v>
          </cell>
          <cell r="AZ32">
            <v>439449</v>
          </cell>
        </row>
        <row r="33">
          <cell r="F33">
            <v>179102</v>
          </cell>
          <cell r="J33">
            <v>0</v>
          </cell>
          <cell r="M33">
            <v>0</v>
          </cell>
          <cell r="R33">
            <v>0</v>
          </cell>
          <cell r="AC33">
            <v>0</v>
          </cell>
          <cell r="AI33">
            <v>0</v>
          </cell>
          <cell r="AZ33">
            <v>179102</v>
          </cell>
        </row>
        <row r="34">
          <cell r="F34">
            <v>88801</v>
          </cell>
          <cell r="J34">
            <v>0</v>
          </cell>
          <cell r="M34">
            <v>24569</v>
          </cell>
          <cell r="R34">
            <v>0</v>
          </cell>
          <cell r="AC34">
            <v>0</v>
          </cell>
          <cell r="AI34">
            <v>0</v>
          </cell>
          <cell r="AZ34">
            <v>113370</v>
          </cell>
        </row>
        <row r="35">
          <cell r="F35">
            <v>25198</v>
          </cell>
          <cell r="J35">
            <v>0</v>
          </cell>
          <cell r="M35">
            <v>0</v>
          </cell>
          <cell r="R35">
            <v>0</v>
          </cell>
          <cell r="AC35">
            <v>0</v>
          </cell>
          <cell r="AZ35">
            <v>25198</v>
          </cell>
        </row>
        <row r="36">
          <cell r="F36">
            <v>87802</v>
          </cell>
          <cell r="J36">
            <v>0</v>
          </cell>
          <cell r="M36">
            <v>0</v>
          </cell>
          <cell r="R36">
            <v>0</v>
          </cell>
          <cell r="AC36">
            <v>0</v>
          </cell>
          <cell r="AZ36">
            <v>87802</v>
          </cell>
        </row>
        <row r="37">
          <cell r="F37">
            <v>126441</v>
          </cell>
          <cell r="J37">
            <v>0</v>
          </cell>
          <cell r="M37">
            <v>31005</v>
          </cell>
          <cell r="R37">
            <v>541734</v>
          </cell>
          <cell r="V37">
            <v>0</v>
          </cell>
          <cell r="AC37">
            <v>0</v>
          </cell>
          <cell r="AZ37">
            <v>699180</v>
          </cell>
        </row>
        <row r="38">
          <cell r="F38">
            <v>136783</v>
          </cell>
          <cell r="J38">
            <v>0</v>
          </cell>
          <cell r="M38">
            <v>0</v>
          </cell>
          <cell r="R38">
            <v>10901</v>
          </cell>
          <cell r="AC38">
            <v>0</v>
          </cell>
          <cell r="AZ38">
            <v>147684</v>
          </cell>
        </row>
        <row r="39">
          <cell r="F39">
            <v>44650</v>
          </cell>
          <cell r="J39">
            <v>0</v>
          </cell>
          <cell r="M39">
            <v>0</v>
          </cell>
          <cell r="R39">
            <v>0</v>
          </cell>
          <cell r="AC39">
            <v>0</v>
          </cell>
          <cell r="AZ39">
            <v>44650</v>
          </cell>
        </row>
        <row r="40">
          <cell r="F40">
            <v>202670</v>
          </cell>
          <cell r="J40">
            <v>0</v>
          </cell>
          <cell r="M40">
            <v>0</v>
          </cell>
          <cell r="R40">
            <v>0</v>
          </cell>
          <cell r="AC40">
            <v>0</v>
          </cell>
          <cell r="AZ40">
            <v>202670</v>
          </cell>
        </row>
        <row r="41">
          <cell r="F41">
            <v>0</v>
          </cell>
          <cell r="J41">
            <v>0</v>
          </cell>
          <cell r="M41">
            <v>0</v>
          </cell>
          <cell r="R41">
            <v>0</v>
          </cell>
          <cell r="AC41">
            <v>0</v>
          </cell>
          <cell r="AZ41">
            <v>0</v>
          </cell>
        </row>
        <row r="42">
          <cell r="F42">
            <v>785487</v>
          </cell>
          <cell r="J42">
            <v>0</v>
          </cell>
          <cell r="M42">
            <v>0</v>
          </cell>
          <cell r="R42">
            <v>0</v>
          </cell>
          <cell r="AC42">
            <v>0</v>
          </cell>
          <cell r="AZ42">
            <v>785487</v>
          </cell>
        </row>
        <row r="43">
          <cell r="F43">
            <v>61651</v>
          </cell>
          <cell r="J43">
            <v>0</v>
          </cell>
          <cell r="M43">
            <v>0</v>
          </cell>
          <cell r="R43">
            <v>0</v>
          </cell>
          <cell r="AC43">
            <v>0</v>
          </cell>
          <cell r="AZ43">
            <v>61651</v>
          </cell>
        </row>
        <row r="44">
          <cell r="F44">
            <v>756721</v>
          </cell>
          <cell r="J44">
            <v>0</v>
          </cell>
          <cell r="M44">
            <v>0</v>
          </cell>
          <cell r="R44">
            <v>0</v>
          </cell>
          <cell r="AC44">
            <v>0</v>
          </cell>
          <cell r="AZ44">
            <v>756721</v>
          </cell>
        </row>
        <row r="45">
          <cell r="F45">
            <v>150190</v>
          </cell>
          <cell r="J45">
            <v>0</v>
          </cell>
          <cell r="M45">
            <v>0</v>
          </cell>
          <cell r="R45">
            <v>0</v>
          </cell>
          <cell r="AC45">
            <v>0</v>
          </cell>
          <cell r="AZ45">
            <v>150190</v>
          </cell>
        </row>
        <row r="46">
          <cell r="F46">
            <v>60310</v>
          </cell>
          <cell r="J46">
            <v>0</v>
          </cell>
          <cell r="M46">
            <v>0</v>
          </cell>
          <cell r="R46">
            <v>0</v>
          </cell>
          <cell r="AC46">
            <v>0</v>
          </cell>
          <cell r="AI46">
            <v>0</v>
          </cell>
          <cell r="AZ46">
            <v>60310</v>
          </cell>
        </row>
        <row r="47">
          <cell r="F47">
            <v>20349</v>
          </cell>
          <cell r="J47">
            <v>0</v>
          </cell>
          <cell r="M47">
            <v>0</v>
          </cell>
          <cell r="R47">
            <v>0</v>
          </cell>
          <cell r="AC47">
            <v>0</v>
          </cell>
          <cell r="AZ47">
            <v>20349</v>
          </cell>
        </row>
        <row r="50">
          <cell r="F50">
            <v>0</v>
          </cell>
          <cell r="J50">
            <v>0</v>
          </cell>
          <cell r="M50">
            <v>0</v>
          </cell>
          <cell r="R50">
            <v>0</v>
          </cell>
          <cell r="AC50">
            <v>0</v>
          </cell>
          <cell r="AZ50">
            <v>0</v>
          </cell>
        </row>
        <row r="51">
          <cell r="F51">
            <v>2005</v>
          </cell>
          <cell r="R51">
            <v>0</v>
          </cell>
          <cell r="AZ51">
            <v>2005</v>
          </cell>
        </row>
        <row r="52">
          <cell r="F52">
            <v>2520</v>
          </cell>
          <cell r="R52">
            <v>0</v>
          </cell>
          <cell r="AZ52">
            <v>2520</v>
          </cell>
        </row>
        <row r="54">
          <cell r="F54">
            <v>8006</v>
          </cell>
          <cell r="J54">
            <v>0</v>
          </cell>
          <cell r="M54">
            <v>0</v>
          </cell>
          <cell r="R54">
            <v>1011008</v>
          </cell>
          <cell r="AC54">
            <v>0</v>
          </cell>
          <cell r="AI54">
            <v>0</v>
          </cell>
          <cell r="AZ54">
            <v>1019014</v>
          </cell>
        </row>
        <row r="55">
          <cell r="F55">
            <v>14223</v>
          </cell>
          <cell r="J55">
            <v>0</v>
          </cell>
          <cell r="M55">
            <v>0</v>
          </cell>
          <cell r="R55">
            <v>0</v>
          </cell>
          <cell r="AC55">
            <v>0</v>
          </cell>
          <cell r="AZ55">
            <v>14223</v>
          </cell>
        </row>
        <row r="56">
          <cell r="F56">
            <v>2269</v>
          </cell>
          <cell r="J56">
            <v>0</v>
          </cell>
          <cell r="M56">
            <v>0</v>
          </cell>
          <cell r="R56">
            <v>0</v>
          </cell>
          <cell r="AC56">
            <v>0</v>
          </cell>
          <cell r="AZ56">
            <v>2269</v>
          </cell>
        </row>
        <row r="57">
          <cell r="F57">
            <v>3784</v>
          </cell>
          <cell r="J57">
            <v>0</v>
          </cell>
          <cell r="M57">
            <v>0</v>
          </cell>
          <cell r="R57">
            <v>0</v>
          </cell>
          <cell r="AC57">
            <v>0</v>
          </cell>
          <cell r="AZ57">
            <v>3784</v>
          </cell>
        </row>
        <row r="58">
          <cell r="F58">
            <v>10245</v>
          </cell>
          <cell r="J58">
            <v>0</v>
          </cell>
          <cell r="M58">
            <v>0</v>
          </cell>
          <cell r="R58">
            <v>0</v>
          </cell>
          <cell r="AC58">
            <v>0</v>
          </cell>
          <cell r="AZ58">
            <v>10245</v>
          </cell>
        </row>
        <row r="59">
          <cell r="F59">
            <v>796</v>
          </cell>
          <cell r="J59">
            <v>0</v>
          </cell>
          <cell r="M59">
            <v>0</v>
          </cell>
          <cell r="R59">
            <v>9530</v>
          </cell>
          <cell r="AC59">
            <v>0</v>
          </cell>
          <cell r="AZ59">
            <v>10326</v>
          </cell>
        </row>
        <row r="60">
          <cell r="F60">
            <v>2881</v>
          </cell>
          <cell r="AZ60">
            <v>2881</v>
          </cell>
        </row>
        <row r="61">
          <cell r="F61">
            <v>4832</v>
          </cell>
          <cell r="J61">
            <v>0</v>
          </cell>
          <cell r="M61">
            <v>0</v>
          </cell>
          <cell r="R61">
            <v>0</v>
          </cell>
          <cell r="AC61">
            <v>0</v>
          </cell>
          <cell r="AZ61">
            <v>4832</v>
          </cell>
        </row>
        <row r="62">
          <cell r="F62">
            <v>3236</v>
          </cell>
          <cell r="AZ62">
            <v>3236</v>
          </cell>
        </row>
        <row r="63">
          <cell r="F63">
            <v>18028</v>
          </cell>
          <cell r="J63">
            <v>0</v>
          </cell>
          <cell r="M63">
            <v>0</v>
          </cell>
          <cell r="R63">
            <v>0</v>
          </cell>
          <cell r="AC63">
            <v>0</v>
          </cell>
          <cell r="AZ63">
            <v>18028</v>
          </cell>
        </row>
        <row r="64">
          <cell r="F64">
            <v>3356</v>
          </cell>
          <cell r="J64">
            <v>0</v>
          </cell>
          <cell r="M64">
            <v>0</v>
          </cell>
          <cell r="R64">
            <v>0</v>
          </cell>
          <cell r="AC64">
            <v>0</v>
          </cell>
          <cell r="AZ64">
            <v>3356</v>
          </cell>
        </row>
        <row r="65">
          <cell r="F65">
            <v>3386</v>
          </cell>
          <cell r="J65">
            <v>0</v>
          </cell>
          <cell r="M65">
            <v>0</v>
          </cell>
          <cell r="R65">
            <v>0</v>
          </cell>
          <cell r="AZ65">
            <v>3386</v>
          </cell>
        </row>
        <row r="66">
          <cell r="F66">
            <v>1588</v>
          </cell>
          <cell r="J66">
            <v>0</v>
          </cell>
          <cell r="M66">
            <v>0</v>
          </cell>
          <cell r="R66">
            <v>30399</v>
          </cell>
          <cell r="AC66">
            <v>0</v>
          </cell>
          <cell r="AZ66">
            <v>31987</v>
          </cell>
        </row>
        <row r="67">
          <cell r="F67">
            <v>1419</v>
          </cell>
          <cell r="J67">
            <v>0</v>
          </cell>
          <cell r="M67">
            <v>0</v>
          </cell>
          <cell r="R67">
            <v>0</v>
          </cell>
          <cell r="AC67">
            <v>0</v>
          </cell>
          <cell r="AZ67">
            <v>1419</v>
          </cell>
        </row>
        <row r="69">
          <cell r="F69">
            <v>1540</v>
          </cell>
          <cell r="J69">
            <v>0</v>
          </cell>
          <cell r="M69">
            <v>0</v>
          </cell>
          <cell r="R69">
            <v>387974</v>
          </cell>
          <cell r="AC69">
            <v>0</v>
          </cell>
          <cell r="AZ69">
            <v>389514</v>
          </cell>
        </row>
        <row r="70">
          <cell r="F70">
            <v>4660</v>
          </cell>
          <cell r="J70">
            <v>0</v>
          </cell>
          <cell r="M70">
            <v>0</v>
          </cell>
          <cell r="R70">
            <v>0</v>
          </cell>
          <cell r="AC70">
            <v>0</v>
          </cell>
          <cell r="AZ70">
            <v>4660</v>
          </cell>
        </row>
        <row r="71">
          <cell r="F71">
            <v>4872</v>
          </cell>
          <cell r="J71">
            <v>0</v>
          </cell>
          <cell r="M71">
            <v>0</v>
          </cell>
          <cell r="R71">
            <v>0</v>
          </cell>
          <cell r="AC71">
            <v>0</v>
          </cell>
          <cell r="AZ71">
            <v>4872</v>
          </cell>
        </row>
        <row r="72">
          <cell r="F72">
            <v>4260</v>
          </cell>
          <cell r="J72">
            <v>0</v>
          </cell>
          <cell r="M72">
            <v>0</v>
          </cell>
          <cell r="R72">
            <v>0</v>
          </cell>
          <cell r="AC72">
            <v>0</v>
          </cell>
          <cell r="AZ72">
            <v>4260</v>
          </cell>
        </row>
        <row r="73">
          <cell r="F73">
            <v>47467</v>
          </cell>
          <cell r="AZ73">
            <v>47467</v>
          </cell>
        </row>
        <row r="74">
          <cell r="F74">
            <v>32895</v>
          </cell>
          <cell r="J74">
            <v>0</v>
          </cell>
          <cell r="M74">
            <v>0</v>
          </cell>
          <cell r="R74">
            <v>0</v>
          </cell>
          <cell r="AC74">
            <v>0</v>
          </cell>
          <cell r="AZ74">
            <v>32895</v>
          </cell>
        </row>
        <row r="75">
          <cell r="F75">
            <v>32338</v>
          </cell>
          <cell r="J75">
            <v>0</v>
          </cell>
          <cell r="M75">
            <v>0</v>
          </cell>
          <cell r="R75">
            <v>0</v>
          </cell>
          <cell r="AC75">
            <v>0</v>
          </cell>
          <cell r="AZ75">
            <v>32338</v>
          </cell>
        </row>
        <row r="76">
          <cell r="F76">
            <v>3767</v>
          </cell>
          <cell r="J76">
            <v>0</v>
          </cell>
          <cell r="M76">
            <v>0</v>
          </cell>
          <cell r="R76">
            <v>0</v>
          </cell>
          <cell r="AC76">
            <v>0</v>
          </cell>
          <cell r="AZ76">
            <v>3767</v>
          </cell>
        </row>
        <row r="77">
          <cell r="F77">
            <v>16825</v>
          </cell>
          <cell r="J77">
            <v>0</v>
          </cell>
          <cell r="M77">
            <v>0</v>
          </cell>
          <cell r="AZ77">
            <v>16825</v>
          </cell>
        </row>
        <row r="78">
          <cell r="F78">
            <v>0</v>
          </cell>
          <cell r="J78">
            <v>0</v>
          </cell>
          <cell r="M78">
            <v>0</v>
          </cell>
          <cell r="AC78">
            <v>0</v>
          </cell>
          <cell r="AZ78">
            <v>0</v>
          </cell>
        </row>
        <row r="79">
          <cell r="F79">
            <v>2284</v>
          </cell>
          <cell r="J79">
            <v>0</v>
          </cell>
          <cell r="M79">
            <v>0</v>
          </cell>
          <cell r="AZ79">
            <v>2284</v>
          </cell>
        </row>
        <row r="80">
          <cell r="F80">
            <v>837</v>
          </cell>
          <cell r="J80">
            <v>0</v>
          </cell>
          <cell r="M80">
            <v>0</v>
          </cell>
          <cell r="R80">
            <v>0</v>
          </cell>
          <cell r="AC80">
            <v>0</v>
          </cell>
          <cell r="AZ80">
            <v>837</v>
          </cell>
        </row>
        <row r="81">
          <cell r="F81">
            <v>2244</v>
          </cell>
          <cell r="J81">
            <v>0</v>
          </cell>
          <cell r="M81">
            <v>0</v>
          </cell>
          <cell r="R81">
            <v>0</v>
          </cell>
          <cell r="AC81">
            <v>0</v>
          </cell>
          <cell r="AZ81">
            <v>2244</v>
          </cell>
        </row>
        <row r="82">
          <cell r="F82">
            <v>54305</v>
          </cell>
          <cell r="J82">
            <v>0</v>
          </cell>
          <cell r="M82">
            <v>0</v>
          </cell>
          <cell r="R82">
            <v>0</v>
          </cell>
          <cell r="AC82">
            <v>0</v>
          </cell>
          <cell r="AZ82">
            <v>54305</v>
          </cell>
        </row>
        <row r="83">
          <cell r="F83">
            <v>2484</v>
          </cell>
          <cell r="AZ83">
            <v>2484</v>
          </cell>
        </row>
        <row r="84">
          <cell r="F84">
            <v>4082</v>
          </cell>
          <cell r="J84">
            <v>0</v>
          </cell>
          <cell r="M84">
            <v>0</v>
          </cell>
          <cell r="R84">
            <v>0</v>
          </cell>
          <cell r="AC84">
            <v>0</v>
          </cell>
          <cell r="AZ84">
            <v>4082</v>
          </cell>
        </row>
        <row r="85">
          <cell r="F85">
            <v>4911</v>
          </cell>
          <cell r="J85">
            <v>0</v>
          </cell>
          <cell r="M85">
            <v>0</v>
          </cell>
          <cell r="R85">
            <v>0</v>
          </cell>
          <cell r="AC85">
            <v>0</v>
          </cell>
          <cell r="AZ85">
            <v>4911</v>
          </cell>
        </row>
        <row r="86">
          <cell r="F86">
            <v>0</v>
          </cell>
          <cell r="AZ86">
            <v>0</v>
          </cell>
        </row>
        <row r="87">
          <cell r="F87">
            <v>2054</v>
          </cell>
          <cell r="J87">
            <v>0</v>
          </cell>
          <cell r="M87">
            <v>0</v>
          </cell>
          <cell r="R87">
            <v>0</v>
          </cell>
          <cell r="AC87">
            <v>0</v>
          </cell>
          <cell r="AZ87">
            <v>2054</v>
          </cell>
        </row>
        <row r="88">
          <cell r="F88">
            <v>15608</v>
          </cell>
          <cell r="J88">
            <v>0</v>
          </cell>
          <cell r="M88">
            <v>0</v>
          </cell>
          <cell r="R88">
            <v>0</v>
          </cell>
          <cell r="AC88">
            <v>0</v>
          </cell>
          <cell r="AZ88">
            <v>15608</v>
          </cell>
        </row>
        <row r="90">
          <cell r="F90">
            <v>0</v>
          </cell>
          <cell r="J90">
            <v>0</v>
          </cell>
          <cell r="M90">
            <v>0</v>
          </cell>
          <cell r="R90">
            <v>0</v>
          </cell>
          <cell r="AC90">
            <v>0</v>
          </cell>
          <cell r="AI90">
            <v>0</v>
          </cell>
          <cell r="AZ90">
            <v>0</v>
          </cell>
        </row>
        <row r="92">
          <cell r="J92">
            <v>0</v>
          </cell>
          <cell r="R92">
            <v>0</v>
          </cell>
          <cell r="AC92">
            <v>0</v>
          </cell>
          <cell r="AP92">
            <v>389860429</v>
          </cell>
          <cell r="AZ92">
            <v>389860429</v>
          </cell>
        </row>
        <row r="93">
          <cell r="J93">
            <v>0</v>
          </cell>
          <cell r="R93">
            <v>0</v>
          </cell>
          <cell r="AC93">
            <v>0</v>
          </cell>
          <cell r="AI93">
            <v>0</v>
          </cell>
          <cell r="AZ93">
            <v>0</v>
          </cell>
        </row>
        <row r="94">
          <cell r="F94">
            <v>0</v>
          </cell>
          <cell r="J94">
            <v>0</v>
          </cell>
          <cell r="M94">
            <v>0</v>
          </cell>
          <cell r="R94">
            <v>0</v>
          </cell>
          <cell r="AC94">
            <v>0</v>
          </cell>
          <cell r="AZ94">
            <v>0</v>
          </cell>
        </row>
        <row r="95">
          <cell r="F95">
            <v>0</v>
          </cell>
          <cell r="J95">
            <v>0</v>
          </cell>
          <cell r="M95">
            <v>0</v>
          </cell>
          <cell r="R95">
            <v>0</v>
          </cell>
          <cell r="AC95">
            <v>0</v>
          </cell>
          <cell r="AZ95">
            <v>0</v>
          </cell>
        </row>
      </sheetData>
      <sheetData sheetId="11">
        <row r="7">
          <cell r="E7">
            <v>0</v>
          </cell>
          <cell r="H7">
            <v>0</v>
          </cell>
          <cell r="K7">
            <v>0</v>
          </cell>
          <cell r="N7">
            <v>0</v>
          </cell>
          <cell r="AA7">
            <v>0</v>
          </cell>
          <cell r="AN7">
            <v>0</v>
          </cell>
        </row>
        <row r="8">
          <cell r="E8">
            <v>0</v>
          </cell>
          <cell r="H8">
            <v>0</v>
          </cell>
          <cell r="K8">
            <v>0</v>
          </cell>
          <cell r="N8">
            <v>0</v>
          </cell>
          <cell r="AA8">
            <v>0</v>
          </cell>
          <cell r="AN8">
            <v>0</v>
          </cell>
        </row>
        <row r="9">
          <cell r="E9">
            <v>0</v>
          </cell>
          <cell r="H9">
            <v>0</v>
          </cell>
          <cell r="K9">
            <v>0</v>
          </cell>
          <cell r="N9">
            <v>0</v>
          </cell>
          <cell r="AA9">
            <v>0</v>
          </cell>
          <cell r="AN9">
            <v>0</v>
          </cell>
        </row>
        <row r="10">
          <cell r="E10">
            <v>0</v>
          </cell>
          <cell r="H10">
            <v>0</v>
          </cell>
          <cell r="K10">
            <v>0</v>
          </cell>
          <cell r="N10">
            <v>0</v>
          </cell>
          <cell r="AA10">
            <v>0</v>
          </cell>
          <cell r="AN10">
            <v>0</v>
          </cell>
        </row>
        <row r="11">
          <cell r="E11">
            <v>0</v>
          </cell>
          <cell r="H11">
            <v>0</v>
          </cell>
          <cell r="K11">
            <v>0</v>
          </cell>
          <cell r="N11">
            <v>0</v>
          </cell>
          <cell r="AA11">
            <v>0</v>
          </cell>
          <cell r="AN11">
            <v>0</v>
          </cell>
        </row>
        <row r="12">
          <cell r="E12">
            <v>0</v>
          </cell>
          <cell r="H12">
            <v>0</v>
          </cell>
          <cell r="K12">
            <v>0</v>
          </cell>
          <cell r="N12">
            <v>0</v>
          </cell>
          <cell r="AA12">
            <v>0</v>
          </cell>
          <cell r="AN12">
            <v>0</v>
          </cell>
        </row>
        <row r="14">
          <cell r="E14">
            <v>0</v>
          </cell>
          <cell r="H14">
            <v>0</v>
          </cell>
          <cell r="K14">
            <v>0</v>
          </cell>
          <cell r="N14">
            <v>0</v>
          </cell>
          <cell r="AA14">
            <v>0</v>
          </cell>
          <cell r="AN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AA15">
            <v>0</v>
          </cell>
          <cell r="AN15">
            <v>0</v>
          </cell>
        </row>
        <row r="16">
          <cell r="E16">
            <v>0</v>
          </cell>
          <cell r="H16">
            <v>0</v>
          </cell>
          <cell r="K16">
            <v>0</v>
          </cell>
          <cell r="N16">
            <v>0</v>
          </cell>
          <cell r="AA16">
            <v>0</v>
          </cell>
          <cell r="AN16">
            <v>0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AA17">
            <v>0</v>
          </cell>
          <cell r="AN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AA18">
            <v>0</v>
          </cell>
          <cell r="AN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  <cell r="R19">
            <v>0</v>
          </cell>
          <cell r="AA19">
            <v>0</v>
          </cell>
          <cell r="AN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  <cell r="AA20">
            <v>0</v>
          </cell>
          <cell r="AN20">
            <v>0</v>
          </cell>
        </row>
        <row r="22">
          <cell r="E22">
            <v>0</v>
          </cell>
          <cell r="H22">
            <v>0</v>
          </cell>
          <cell r="K22">
            <v>0</v>
          </cell>
          <cell r="N22">
            <v>0</v>
          </cell>
          <cell r="AA22">
            <v>0</v>
          </cell>
          <cell r="AN22">
            <v>0</v>
          </cell>
        </row>
        <row r="23">
          <cell r="E23">
            <v>0</v>
          </cell>
          <cell r="H23">
            <v>0</v>
          </cell>
          <cell r="K23">
            <v>0</v>
          </cell>
          <cell r="N23">
            <v>0</v>
          </cell>
          <cell r="AA23">
            <v>0</v>
          </cell>
          <cell r="AN23">
            <v>0</v>
          </cell>
        </row>
        <row r="24">
          <cell r="E24">
            <v>0</v>
          </cell>
          <cell r="H24">
            <v>0</v>
          </cell>
          <cell r="K24">
            <v>0</v>
          </cell>
          <cell r="N24">
            <v>0</v>
          </cell>
          <cell r="AA24">
            <v>0</v>
          </cell>
          <cell r="AN24">
            <v>0</v>
          </cell>
        </row>
        <row r="25">
          <cell r="E25">
            <v>0</v>
          </cell>
          <cell r="H25">
            <v>0</v>
          </cell>
          <cell r="K25">
            <v>0</v>
          </cell>
          <cell r="N25">
            <v>0</v>
          </cell>
          <cell r="AA25">
            <v>0</v>
          </cell>
          <cell r="AN25">
            <v>0</v>
          </cell>
        </row>
        <row r="27">
          <cell r="E27">
            <v>0</v>
          </cell>
          <cell r="H27">
            <v>0</v>
          </cell>
          <cell r="K27">
            <v>0</v>
          </cell>
          <cell r="N27">
            <v>0</v>
          </cell>
          <cell r="AA27">
            <v>0</v>
          </cell>
          <cell r="AN27">
            <v>0</v>
          </cell>
        </row>
        <row r="28">
          <cell r="E28">
            <v>0</v>
          </cell>
          <cell r="H28">
            <v>0</v>
          </cell>
          <cell r="K28">
            <v>0</v>
          </cell>
          <cell r="N28">
            <v>0</v>
          </cell>
          <cell r="AA28">
            <v>0</v>
          </cell>
          <cell r="AN28">
            <v>0</v>
          </cell>
        </row>
        <row r="29">
          <cell r="E29">
            <v>0</v>
          </cell>
          <cell r="H29">
            <v>0</v>
          </cell>
          <cell r="K29">
            <v>0</v>
          </cell>
          <cell r="N29">
            <v>0</v>
          </cell>
          <cell r="AA29">
            <v>0</v>
          </cell>
          <cell r="AN29">
            <v>0</v>
          </cell>
        </row>
        <row r="31">
          <cell r="E31">
            <v>0</v>
          </cell>
          <cell r="H31">
            <v>0</v>
          </cell>
          <cell r="K31">
            <v>0</v>
          </cell>
          <cell r="N31">
            <v>0</v>
          </cell>
          <cell r="AA31">
            <v>0</v>
          </cell>
          <cell r="AN31">
            <v>0</v>
          </cell>
        </row>
        <row r="32">
          <cell r="E32">
            <v>0</v>
          </cell>
          <cell r="H32">
            <v>0</v>
          </cell>
          <cell r="K32">
            <v>0</v>
          </cell>
          <cell r="N32">
            <v>0</v>
          </cell>
          <cell r="AA32">
            <v>0</v>
          </cell>
          <cell r="AN32">
            <v>0</v>
          </cell>
        </row>
        <row r="33">
          <cell r="E33">
            <v>0</v>
          </cell>
          <cell r="H33">
            <v>0</v>
          </cell>
          <cell r="K33">
            <v>0</v>
          </cell>
          <cell r="N33">
            <v>0</v>
          </cell>
          <cell r="AA33">
            <v>0</v>
          </cell>
          <cell r="AN33">
            <v>0</v>
          </cell>
        </row>
        <row r="34">
          <cell r="E34">
            <v>0</v>
          </cell>
          <cell r="H34">
            <v>0</v>
          </cell>
          <cell r="K34">
            <v>0</v>
          </cell>
          <cell r="N34">
            <v>0</v>
          </cell>
          <cell r="AA34">
            <v>0</v>
          </cell>
          <cell r="AN34">
            <v>0</v>
          </cell>
        </row>
        <row r="35">
          <cell r="E35">
            <v>0</v>
          </cell>
          <cell r="H35">
            <v>0</v>
          </cell>
          <cell r="K35">
            <v>0</v>
          </cell>
          <cell r="N35">
            <v>0</v>
          </cell>
          <cell r="AA35">
            <v>0</v>
          </cell>
          <cell r="AN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  <cell r="N36">
            <v>0</v>
          </cell>
          <cell r="AA36">
            <v>0</v>
          </cell>
          <cell r="AN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  <cell r="N37">
            <v>0</v>
          </cell>
          <cell r="AA37">
            <v>0</v>
          </cell>
          <cell r="AN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  <cell r="N38">
            <v>0</v>
          </cell>
          <cell r="AA38">
            <v>0</v>
          </cell>
          <cell r="AN38">
            <v>0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AA39">
            <v>0</v>
          </cell>
          <cell r="AN39">
            <v>0</v>
          </cell>
        </row>
        <row r="40">
          <cell r="E40">
            <v>0</v>
          </cell>
          <cell r="H40">
            <v>0</v>
          </cell>
          <cell r="K40">
            <v>0</v>
          </cell>
          <cell r="N40">
            <v>0</v>
          </cell>
          <cell r="AA40">
            <v>0</v>
          </cell>
          <cell r="AN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  <cell r="N41">
            <v>0</v>
          </cell>
          <cell r="AA41">
            <v>0</v>
          </cell>
          <cell r="AN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AA42">
            <v>0</v>
          </cell>
          <cell r="AN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AA43">
            <v>0</v>
          </cell>
          <cell r="AN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AA44">
            <v>0</v>
          </cell>
          <cell r="AN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AA45">
            <v>0</v>
          </cell>
          <cell r="AN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AA46">
            <v>0</v>
          </cell>
          <cell r="AN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AA47">
            <v>0</v>
          </cell>
          <cell r="AN47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AA50">
            <v>0</v>
          </cell>
          <cell r="AN50">
            <v>0</v>
          </cell>
        </row>
        <row r="51">
          <cell r="AN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R52">
            <v>0</v>
          </cell>
          <cell r="AA52">
            <v>0</v>
          </cell>
          <cell r="AN52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AA54">
            <v>0</v>
          </cell>
          <cell r="AN54">
            <v>0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AA55">
            <v>0</v>
          </cell>
          <cell r="AN55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AA56">
            <v>0</v>
          </cell>
          <cell r="AN56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AA57">
            <v>0</v>
          </cell>
          <cell r="AN57">
            <v>0</v>
          </cell>
        </row>
        <row r="58">
          <cell r="E58">
            <v>0</v>
          </cell>
          <cell r="H58">
            <v>0</v>
          </cell>
          <cell r="K58">
            <v>0</v>
          </cell>
          <cell r="N58">
            <v>0</v>
          </cell>
          <cell r="AA58">
            <v>0</v>
          </cell>
          <cell r="AN58">
            <v>0</v>
          </cell>
        </row>
        <row r="59">
          <cell r="E59">
            <v>0</v>
          </cell>
          <cell r="H59">
            <v>0</v>
          </cell>
          <cell r="K59">
            <v>0</v>
          </cell>
          <cell r="N59">
            <v>0</v>
          </cell>
          <cell r="AA59">
            <v>0</v>
          </cell>
          <cell r="AN59">
            <v>0</v>
          </cell>
        </row>
        <row r="61">
          <cell r="E61">
            <v>0</v>
          </cell>
          <cell r="H61">
            <v>0</v>
          </cell>
          <cell r="K61">
            <v>0</v>
          </cell>
          <cell r="N61">
            <v>0</v>
          </cell>
          <cell r="AA61">
            <v>0</v>
          </cell>
          <cell r="AN61">
            <v>0</v>
          </cell>
        </row>
        <row r="62">
          <cell r="AN62">
            <v>0</v>
          </cell>
        </row>
        <row r="63">
          <cell r="E63">
            <v>0</v>
          </cell>
          <cell r="H63">
            <v>0</v>
          </cell>
          <cell r="K63">
            <v>0</v>
          </cell>
          <cell r="N63">
            <v>0</v>
          </cell>
          <cell r="AA63">
            <v>0</v>
          </cell>
          <cell r="AN63">
            <v>0</v>
          </cell>
        </row>
        <row r="64">
          <cell r="E64">
            <v>0</v>
          </cell>
          <cell r="H64">
            <v>0</v>
          </cell>
          <cell r="K64">
            <v>0</v>
          </cell>
          <cell r="N64">
            <v>0</v>
          </cell>
          <cell r="AA64">
            <v>0</v>
          </cell>
          <cell r="AN64">
            <v>0</v>
          </cell>
        </row>
        <row r="65">
          <cell r="E65">
            <v>0</v>
          </cell>
          <cell r="AN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AA66">
            <v>0</v>
          </cell>
          <cell r="AN66">
            <v>0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  <cell r="AA67">
            <v>0</v>
          </cell>
          <cell r="AN67">
            <v>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AA69">
            <v>0</v>
          </cell>
          <cell r="AN69">
            <v>0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AA70">
            <v>0</v>
          </cell>
          <cell r="AN70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0</v>
          </cell>
          <cell r="AA71">
            <v>0</v>
          </cell>
          <cell r="AN71">
            <v>0</v>
          </cell>
        </row>
        <row r="72">
          <cell r="E72">
            <v>0</v>
          </cell>
          <cell r="H72">
            <v>0</v>
          </cell>
          <cell r="K72">
            <v>0</v>
          </cell>
          <cell r="N72">
            <v>0</v>
          </cell>
          <cell r="AA72">
            <v>0</v>
          </cell>
          <cell r="AN72">
            <v>0</v>
          </cell>
        </row>
        <row r="73">
          <cell r="AA73">
            <v>0</v>
          </cell>
          <cell r="AN73">
            <v>0</v>
          </cell>
        </row>
        <row r="74">
          <cell r="E74">
            <v>0</v>
          </cell>
          <cell r="AA74">
            <v>0</v>
          </cell>
          <cell r="AN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AA75">
            <v>0</v>
          </cell>
          <cell r="AN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AA76">
            <v>0</v>
          </cell>
          <cell r="AN76">
            <v>0</v>
          </cell>
        </row>
        <row r="77">
          <cell r="AA77">
            <v>0</v>
          </cell>
          <cell r="AN77">
            <v>0</v>
          </cell>
        </row>
        <row r="78">
          <cell r="E78">
            <v>0</v>
          </cell>
          <cell r="H78">
            <v>0</v>
          </cell>
          <cell r="K78">
            <v>0</v>
          </cell>
          <cell r="N78">
            <v>0</v>
          </cell>
          <cell r="AA78">
            <v>0</v>
          </cell>
          <cell r="AN78">
            <v>0</v>
          </cell>
        </row>
        <row r="79">
          <cell r="AA79">
            <v>0</v>
          </cell>
          <cell r="AN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AA80">
            <v>0</v>
          </cell>
          <cell r="AN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AA81">
            <v>0</v>
          </cell>
          <cell r="AN81">
            <v>0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AA82">
            <v>0</v>
          </cell>
          <cell r="AN82">
            <v>0</v>
          </cell>
        </row>
        <row r="83">
          <cell r="AA83">
            <v>0</v>
          </cell>
          <cell r="AN83">
            <v>0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AA84">
            <v>0</v>
          </cell>
          <cell r="AN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AA85">
            <v>0</v>
          </cell>
          <cell r="AN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AA86">
            <v>0</v>
          </cell>
          <cell r="AN86">
            <v>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AA87">
            <v>0</v>
          </cell>
          <cell r="AN87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AA88">
            <v>0</v>
          </cell>
          <cell r="AN88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AA90">
            <v>0</v>
          </cell>
          <cell r="AN90">
            <v>0</v>
          </cell>
        </row>
        <row r="92">
          <cell r="E92">
            <v>0</v>
          </cell>
          <cell r="H92">
            <v>0</v>
          </cell>
          <cell r="K92">
            <v>0</v>
          </cell>
          <cell r="AA92">
            <v>0</v>
          </cell>
          <cell r="AN92">
            <v>0</v>
          </cell>
        </row>
        <row r="93">
          <cell r="E93">
            <v>0</v>
          </cell>
          <cell r="H93">
            <v>16615</v>
          </cell>
          <cell r="K93">
            <v>0</v>
          </cell>
          <cell r="AA93">
            <v>0</v>
          </cell>
          <cell r="AN93">
            <v>16615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AA94">
            <v>0</v>
          </cell>
          <cell r="AN94">
            <v>0</v>
          </cell>
        </row>
        <row r="95">
          <cell r="AN95">
            <v>0</v>
          </cell>
        </row>
      </sheetData>
      <sheetData sheetId="12">
        <row r="7">
          <cell r="G7">
            <v>0</v>
          </cell>
          <cell r="J7">
            <v>0</v>
          </cell>
        </row>
        <row r="8">
          <cell r="G8">
            <v>0</v>
          </cell>
          <cell r="J8">
            <v>0</v>
          </cell>
        </row>
        <row r="9">
          <cell r="G9">
            <v>0</v>
          </cell>
          <cell r="J9">
            <v>0</v>
          </cell>
        </row>
        <row r="10">
          <cell r="G10">
            <v>0</v>
          </cell>
          <cell r="J10">
            <v>0</v>
          </cell>
        </row>
        <row r="11">
          <cell r="G11">
            <v>0</v>
          </cell>
          <cell r="J11">
            <v>0</v>
          </cell>
        </row>
        <row r="12">
          <cell r="G12">
            <v>0</v>
          </cell>
          <cell r="J12">
            <v>0</v>
          </cell>
        </row>
        <row r="14">
          <cell r="G14">
            <v>0</v>
          </cell>
          <cell r="J14">
            <v>0</v>
          </cell>
        </row>
        <row r="15">
          <cell r="G15">
            <v>0</v>
          </cell>
          <cell r="J15">
            <v>0</v>
          </cell>
        </row>
        <row r="16">
          <cell r="G16">
            <v>0</v>
          </cell>
          <cell r="J16">
            <v>0</v>
          </cell>
        </row>
        <row r="17">
          <cell r="G17">
            <v>0</v>
          </cell>
          <cell r="J17">
            <v>0</v>
          </cell>
        </row>
        <row r="18">
          <cell r="G18">
            <v>0</v>
          </cell>
          <cell r="J18">
            <v>0</v>
          </cell>
        </row>
        <row r="19">
          <cell r="G19">
            <v>0</v>
          </cell>
          <cell r="J19">
            <v>0</v>
          </cell>
        </row>
        <row r="20">
          <cell r="G20">
            <v>0</v>
          </cell>
          <cell r="J20">
            <v>0</v>
          </cell>
        </row>
        <row r="22">
          <cell r="G22">
            <v>0</v>
          </cell>
          <cell r="J22">
            <v>0</v>
          </cell>
        </row>
        <row r="23">
          <cell r="G23">
            <v>0</v>
          </cell>
          <cell r="J23">
            <v>0</v>
          </cell>
        </row>
        <row r="24">
          <cell r="G24">
            <v>0</v>
          </cell>
          <cell r="J24">
            <v>0</v>
          </cell>
        </row>
        <row r="25">
          <cell r="G25">
            <v>0</v>
          </cell>
          <cell r="J25">
            <v>0</v>
          </cell>
        </row>
        <row r="27">
          <cell r="G27">
            <v>0</v>
          </cell>
          <cell r="J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  <cell r="J31">
            <v>0</v>
          </cell>
        </row>
        <row r="32">
          <cell r="G32">
            <v>0</v>
          </cell>
          <cell r="J32">
            <v>0</v>
          </cell>
        </row>
        <row r="33">
          <cell r="G33">
            <v>0</v>
          </cell>
          <cell r="J33">
            <v>0</v>
          </cell>
        </row>
        <row r="34">
          <cell r="D34">
            <v>4027001</v>
          </cell>
          <cell r="G34">
            <v>0</v>
          </cell>
          <cell r="J34">
            <v>4027001</v>
          </cell>
        </row>
        <row r="35">
          <cell r="G35">
            <v>0</v>
          </cell>
          <cell r="J35">
            <v>0</v>
          </cell>
        </row>
        <row r="36">
          <cell r="G36">
            <v>0</v>
          </cell>
          <cell r="J36">
            <v>0</v>
          </cell>
        </row>
        <row r="37">
          <cell r="G37">
            <v>0</v>
          </cell>
          <cell r="J37">
            <v>0</v>
          </cell>
        </row>
        <row r="38">
          <cell r="G38">
            <v>0</v>
          </cell>
          <cell r="J38">
            <v>0</v>
          </cell>
        </row>
        <row r="39">
          <cell r="G39">
            <v>0</v>
          </cell>
          <cell r="J39">
            <v>0</v>
          </cell>
        </row>
        <row r="40">
          <cell r="G40">
            <v>0</v>
          </cell>
          <cell r="J40">
            <v>0</v>
          </cell>
        </row>
        <row r="41">
          <cell r="G41">
            <v>0</v>
          </cell>
          <cell r="J41">
            <v>0</v>
          </cell>
        </row>
        <row r="42">
          <cell r="G42">
            <v>0</v>
          </cell>
          <cell r="J42">
            <v>0</v>
          </cell>
        </row>
        <row r="43">
          <cell r="G43">
            <v>0</v>
          </cell>
          <cell r="J43">
            <v>0</v>
          </cell>
        </row>
        <row r="44">
          <cell r="G44">
            <v>0</v>
          </cell>
          <cell r="J44">
            <v>0</v>
          </cell>
        </row>
        <row r="45">
          <cell r="G45">
            <v>0</v>
          </cell>
          <cell r="J45">
            <v>0</v>
          </cell>
        </row>
        <row r="46">
          <cell r="G46">
            <v>0</v>
          </cell>
          <cell r="J46">
            <v>0</v>
          </cell>
        </row>
        <row r="47">
          <cell r="G47">
            <v>0</v>
          </cell>
          <cell r="J47">
            <v>0</v>
          </cell>
        </row>
        <row r="50">
          <cell r="G50">
            <v>0</v>
          </cell>
          <cell r="J50">
            <v>0</v>
          </cell>
        </row>
        <row r="51">
          <cell r="J51">
            <v>0</v>
          </cell>
        </row>
        <row r="52">
          <cell r="G52">
            <v>0</v>
          </cell>
          <cell r="J52">
            <v>0</v>
          </cell>
        </row>
        <row r="53">
          <cell r="J53">
            <v>0</v>
          </cell>
        </row>
        <row r="54">
          <cell r="G54">
            <v>0</v>
          </cell>
          <cell r="J54">
            <v>0</v>
          </cell>
        </row>
        <row r="55">
          <cell r="G55">
            <v>0</v>
          </cell>
          <cell r="J55">
            <v>0</v>
          </cell>
        </row>
        <row r="56">
          <cell r="G56">
            <v>0</v>
          </cell>
          <cell r="J56">
            <v>0</v>
          </cell>
        </row>
        <row r="57">
          <cell r="G57">
            <v>0</v>
          </cell>
          <cell r="J57">
            <v>0</v>
          </cell>
        </row>
        <row r="58">
          <cell r="G58">
            <v>0</v>
          </cell>
          <cell r="J58">
            <v>0</v>
          </cell>
        </row>
        <row r="59">
          <cell r="G59">
            <v>0</v>
          </cell>
          <cell r="J59">
            <v>0</v>
          </cell>
        </row>
        <row r="61">
          <cell r="G61">
            <v>0</v>
          </cell>
          <cell r="J61">
            <v>0</v>
          </cell>
        </row>
        <row r="62">
          <cell r="J62">
            <v>0</v>
          </cell>
        </row>
        <row r="63">
          <cell r="G63">
            <v>0</v>
          </cell>
          <cell r="J63">
            <v>0</v>
          </cell>
        </row>
        <row r="64">
          <cell r="G64">
            <v>0</v>
          </cell>
          <cell r="J64">
            <v>0</v>
          </cell>
        </row>
        <row r="65">
          <cell r="J65">
            <v>0</v>
          </cell>
        </row>
        <row r="66">
          <cell r="G66">
            <v>0</v>
          </cell>
          <cell r="J66">
            <v>0</v>
          </cell>
        </row>
        <row r="67">
          <cell r="G67">
            <v>0</v>
          </cell>
          <cell r="J67">
            <v>0</v>
          </cell>
        </row>
        <row r="69">
          <cell r="G69">
            <v>0</v>
          </cell>
          <cell r="J69">
            <v>0</v>
          </cell>
        </row>
        <row r="70">
          <cell r="G70">
            <v>0</v>
          </cell>
          <cell r="J70">
            <v>0</v>
          </cell>
        </row>
        <row r="71">
          <cell r="G71">
            <v>0</v>
          </cell>
          <cell r="J71">
            <v>0</v>
          </cell>
        </row>
        <row r="72">
          <cell r="G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G75">
            <v>0</v>
          </cell>
          <cell r="J75">
            <v>0</v>
          </cell>
        </row>
        <row r="76">
          <cell r="G76">
            <v>0</v>
          </cell>
          <cell r="J76">
            <v>0</v>
          </cell>
        </row>
        <row r="77">
          <cell r="J77">
            <v>0</v>
          </cell>
        </row>
        <row r="78">
          <cell r="G78">
            <v>0</v>
          </cell>
          <cell r="J78">
            <v>0</v>
          </cell>
        </row>
        <row r="79">
          <cell r="J79">
            <v>0</v>
          </cell>
        </row>
        <row r="80">
          <cell r="G80">
            <v>0</v>
          </cell>
          <cell r="J80">
            <v>0</v>
          </cell>
        </row>
        <row r="81">
          <cell r="G81">
            <v>0</v>
          </cell>
          <cell r="J81">
            <v>0</v>
          </cell>
        </row>
        <row r="82">
          <cell r="G82">
            <v>0</v>
          </cell>
          <cell r="J82">
            <v>0</v>
          </cell>
        </row>
        <row r="83">
          <cell r="J83">
            <v>0</v>
          </cell>
        </row>
        <row r="84">
          <cell r="G84">
            <v>0</v>
          </cell>
          <cell r="J84">
            <v>0</v>
          </cell>
        </row>
        <row r="85">
          <cell r="G85">
            <v>0</v>
          </cell>
          <cell r="J85">
            <v>0</v>
          </cell>
        </row>
        <row r="86">
          <cell r="G86">
            <v>0</v>
          </cell>
          <cell r="J86">
            <v>0</v>
          </cell>
        </row>
        <row r="87">
          <cell r="G87">
            <v>0</v>
          </cell>
          <cell r="J87">
            <v>0</v>
          </cell>
        </row>
        <row r="88">
          <cell r="G88">
            <v>0</v>
          </cell>
          <cell r="J88">
            <v>0</v>
          </cell>
        </row>
        <row r="90">
          <cell r="G90">
            <v>0</v>
          </cell>
          <cell r="J90">
            <v>0</v>
          </cell>
        </row>
        <row r="92">
          <cell r="G92">
            <v>0</v>
          </cell>
        </row>
        <row r="93">
          <cell r="G93">
            <v>0</v>
          </cell>
          <cell r="J93">
            <v>0</v>
          </cell>
        </row>
        <row r="94">
          <cell r="G94">
            <v>0</v>
          </cell>
        </row>
      </sheetData>
      <sheetData sheetId="13">
        <row r="7">
          <cell r="AB7">
            <v>0</v>
          </cell>
        </row>
        <row r="8">
          <cell r="AB8">
            <v>0</v>
          </cell>
        </row>
        <row r="9">
          <cell r="AB9">
            <v>0</v>
          </cell>
        </row>
        <row r="10">
          <cell r="AB10">
            <v>0</v>
          </cell>
        </row>
        <row r="11">
          <cell r="AB11">
            <v>0</v>
          </cell>
        </row>
        <row r="12">
          <cell r="AB12">
            <v>0</v>
          </cell>
        </row>
        <row r="14">
          <cell r="AB14">
            <v>0</v>
          </cell>
        </row>
        <row r="15">
          <cell r="AB15">
            <v>0</v>
          </cell>
        </row>
        <row r="16">
          <cell r="AB16">
            <v>0</v>
          </cell>
        </row>
        <row r="17">
          <cell r="AB17">
            <v>0</v>
          </cell>
        </row>
        <row r="18">
          <cell r="AB18">
            <v>0</v>
          </cell>
        </row>
        <row r="19">
          <cell r="AB19">
            <v>0</v>
          </cell>
        </row>
        <row r="20">
          <cell r="AB20">
            <v>0</v>
          </cell>
        </row>
        <row r="22">
          <cell r="AB22">
            <v>0</v>
          </cell>
        </row>
        <row r="23">
          <cell r="AB23">
            <v>0</v>
          </cell>
        </row>
        <row r="24">
          <cell r="AB24">
            <v>0</v>
          </cell>
        </row>
        <row r="25">
          <cell r="AB25">
            <v>0</v>
          </cell>
        </row>
        <row r="27">
          <cell r="AB27">
            <v>0</v>
          </cell>
        </row>
        <row r="28">
          <cell r="AB28">
            <v>0</v>
          </cell>
        </row>
        <row r="29">
          <cell r="AB29">
            <v>0</v>
          </cell>
        </row>
        <row r="31">
          <cell r="AB31">
            <v>0</v>
          </cell>
        </row>
        <row r="32">
          <cell r="AB32">
            <v>0</v>
          </cell>
        </row>
        <row r="33">
          <cell r="AB33">
            <v>0</v>
          </cell>
        </row>
        <row r="34">
          <cell r="AB34">
            <v>0</v>
          </cell>
        </row>
        <row r="35">
          <cell r="AB35">
            <v>0</v>
          </cell>
        </row>
        <row r="36">
          <cell r="AB36">
            <v>0</v>
          </cell>
        </row>
        <row r="37">
          <cell r="AB37">
            <v>0</v>
          </cell>
        </row>
        <row r="38">
          <cell r="AB38">
            <v>0</v>
          </cell>
        </row>
        <row r="39">
          <cell r="AB39">
            <v>0</v>
          </cell>
        </row>
        <row r="40">
          <cell r="AB40">
            <v>0</v>
          </cell>
        </row>
        <row r="41">
          <cell r="AB41">
            <v>0</v>
          </cell>
        </row>
        <row r="42">
          <cell r="AB42">
            <v>0</v>
          </cell>
        </row>
        <row r="43">
          <cell r="AB43">
            <v>0</v>
          </cell>
        </row>
        <row r="44">
          <cell r="AB44">
            <v>0</v>
          </cell>
        </row>
        <row r="45">
          <cell r="AB45">
            <v>0</v>
          </cell>
        </row>
        <row r="46">
          <cell r="AB46">
            <v>0</v>
          </cell>
        </row>
        <row r="47">
          <cell r="AB47">
            <v>0</v>
          </cell>
        </row>
        <row r="50">
          <cell r="AB50">
            <v>0</v>
          </cell>
        </row>
        <row r="52">
          <cell r="AB52">
            <v>0</v>
          </cell>
        </row>
        <row r="54">
          <cell r="AB54">
            <v>0</v>
          </cell>
        </row>
        <row r="55">
          <cell r="AB55">
            <v>0</v>
          </cell>
        </row>
        <row r="56">
          <cell r="AB56">
            <v>0</v>
          </cell>
        </row>
        <row r="57">
          <cell r="AB57">
            <v>0</v>
          </cell>
        </row>
        <row r="58">
          <cell r="AB58">
            <v>0</v>
          </cell>
        </row>
        <row r="59">
          <cell r="AB59">
            <v>0</v>
          </cell>
        </row>
        <row r="61">
          <cell r="AB61">
            <v>0</v>
          </cell>
        </row>
        <row r="63">
          <cell r="AB63">
            <v>0</v>
          </cell>
        </row>
        <row r="64">
          <cell r="AB64">
            <v>0</v>
          </cell>
        </row>
        <row r="65">
          <cell r="AB65">
            <v>0</v>
          </cell>
        </row>
        <row r="66">
          <cell r="AB66">
            <v>0</v>
          </cell>
        </row>
        <row r="67">
          <cell r="AB67">
            <v>0</v>
          </cell>
        </row>
        <row r="69">
          <cell r="AB69">
            <v>0</v>
          </cell>
        </row>
        <row r="70">
          <cell r="AB70">
            <v>0</v>
          </cell>
        </row>
        <row r="71">
          <cell r="AB71">
            <v>0</v>
          </cell>
        </row>
        <row r="72">
          <cell r="AB72">
            <v>0</v>
          </cell>
        </row>
        <row r="74">
          <cell r="AB74">
            <v>0</v>
          </cell>
        </row>
        <row r="75">
          <cell r="AB75">
            <v>0</v>
          </cell>
        </row>
        <row r="76">
          <cell r="AB76">
            <v>0</v>
          </cell>
        </row>
        <row r="78">
          <cell r="AB78">
            <v>0</v>
          </cell>
        </row>
        <row r="80">
          <cell r="AB80">
            <v>0</v>
          </cell>
        </row>
        <row r="81">
          <cell r="AB81">
            <v>0</v>
          </cell>
        </row>
        <row r="82">
          <cell r="AB82">
            <v>0</v>
          </cell>
        </row>
        <row r="84">
          <cell r="AB84">
            <v>0</v>
          </cell>
        </row>
        <row r="85">
          <cell r="AB85">
            <v>0</v>
          </cell>
        </row>
        <row r="86">
          <cell r="AB86">
            <v>0</v>
          </cell>
        </row>
        <row r="87">
          <cell r="AB87">
            <v>0</v>
          </cell>
        </row>
        <row r="88">
          <cell r="AB88">
            <v>0</v>
          </cell>
        </row>
        <row r="90">
          <cell r="AB90">
            <v>0</v>
          </cell>
        </row>
        <row r="92">
          <cell r="AB92">
            <v>0</v>
          </cell>
        </row>
        <row r="93">
          <cell r="AB93">
            <v>0</v>
          </cell>
        </row>
        <row r="94">
          <cell r="AB94">
            <v>0</v>
          </cell>
        </row>
        <row r="95">
          <cell r="AB95">
            <v>0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3"/>
  </sheetPr>
  <dimension ref="A1:G608"/>
  <sheetViews>
    <sheetView tabSelected="1" zoomScaleNormal="100" zoomScaleSheetLayoutView="100" workbookViewId="0">
      <pane xSplit="1" ySplit="7" topLeftCell="B34" activePane="bottomRight" state="frozen"/>
      <selection pane="topRight" activeCell="B1" sqref="B1"/>
      <selection pane="bottomLeft" activeCell="A8" sqref="A8"/>
      <selection pane="bottomRight" activeCell="L26" sqref="L26"/>
    </sheetView>
  </sheetViews>
  <sheetFormatPr defaultColWidth="3.5703125" defaultRowHeight="12.75"/>
  <cols>
    <col min="1" max="1" width="39.28515625" style="36" customWidth="1"/>
    <col min="2" max="3" width="15.85546875" style="36" customWidth="1"/>
    <col min="4" max="4" width="5.85546875" style="36" hidden="1" customWidth="1"/>
    <col min="5" max="5" width="13.5703125" style="74" customWidth="1"/>
    <col min="6" max="6" width="15.28515625" style="36" customWidth="1"/>
    <col min="7" max="7" width="14.28515625" style="5" customWidth="1"/>
    <col min="8" max="8" width="5.28515625" style="5" bestFit="1" customWidth="1"/>
    <col min="9" max="16384" width="3.5703125" style="5"/>
  </cols>
  <sheetData>
    <row r="1" spans="1:7" ht="16.5" customHeight="1">
      <c r="A1" s="1"/>
      <c r="B1" s="1"/>
      <c r="C1" s="1"/>
      <c r="D1" s="1"/>
      <c r="E1" s="2"/>
      <c r="F1" s="3"/>
    </row>
    <row r="2" spans="1:7" ht="13.5" customHeight="1">
      <c r="A2" s="6" t="s">
        <v>221</v>
      </c>
      <c r="B2" s="7"/>
      <c r="C2" s="7"/>
      <c r="D2" s="7"/>
      <c r="E2" s="8"/>
      <c r="F2" s="9"/>
    </row>
    <row r="3" spans="1:7">
      <c r="A3" s="7" t="str">
        <f>[1]BYDEPT!A2</f>
        <v>January 1-31, 2015</v>
      </c>
      <c r="B3" s="1"/>
      <c r="C3" s="1"/>
      <c r="D3" s="1"/>
      <c r="E3" s="2"/>
      <c r="F3" s="10"/>
    </row>
    <row r="4" spans="1:7" ht="13.5" thickBot="1">
      <c r="A4" s="10" t="s">
        <v>0</v>
      </c>
      <c r="B4" s="10"/>
      <c r="C4" s="10"/>
      <c r="D4" s="10"/>
      <c r="E4" s="8"/>
      <c r="F4" s="10"/>
    </row>
    <row r="5" spans="1:7" ht="21" customHeight="1" thickBot="1">
      <c r="A5" s="317" t="s">
        <v>1</v>
      </c>
      <c r="B5" s="320" t="s">
        <v>2</v>
      </c>
      <c r="C5" s="321" t="s">
        <v>3</v>
      </c>
      <c r="D5" s="11"/>
      <c r="E5" s="324" t="s">
        <v>4</v>
      </c>
      <c r="F5" s="314" t="s">
        <v>5</v>
      </c>
    </row>
    <row r="6" spans="1:7" ht="16.5" customHeight="1" thickBot="1">
      <c r="A6" s="318"/>
      <c r="B6" s="320"/>
      <c r="C6" s="322"/>
      <c r="D6" s="12"/>
      <c r="E6" s="325"/>
      <c r="F6" s="315"/>
    </row>
    <row r="7" spans="1:7" ht="30.75" customHeight="1" thickBot="1">
      <c r="A7" s="319"/>
      <c r="B7" s="320"/>
      <c r="C7" s="323"/>
      <c r="D7" s="13"/>
      <c r="E7" s="326"/>
      <c r="F7" s="316"/>
    </row>
    <row r="8" spans="1:7" ht="18.75" customHeight="1">
      <c r="A8" s="266" t="s">
        <v>222</v>
      </c>
      <c r="B8" s="16">
        <f>B9+B10</f>
        <v>1739768572</v>
      </c>
      <c r="C8" s="14">
        <f>C9+C10</f>
        <v>1246698494</v>
      </c>
      <c r="D8" s="14"/>
      <c r="E8" s="15">
        <f>C8/B8</f>
        <v>0.71658869694767657</v>
      </c>
      <c r="F8" s="16">
        <f>F9+F10</f>
        <v>493070078</v>
      </c>
    </row>
    <row r="9" spans="1:7" ht="15.75" customHeight="1">
      <c r="A9" s="65" t="s">
        <v>6</v>
      </c>
      <c r="B9" s="20">
        <f>[1]BYDEPT!AJ8</f>
        <v>1371039362</v>
      </c>
      <c r="C9" s="19">
        <f>[1]BYDEPT!BD8</f>
        <v>1220472665</v>
      </c>
      <c r="D9" s="20"/>
      <c r="E9" s="21">
        <f>C9/B9</f>
        <v>0.89018061685671723</v>
      </c>
      <c r="F9" s="22">
        <f>B9-C9</f>
        <v>150566697</v>
      </c>
    </row>
    <row r="10" spans="1:7" ht="15" customHeight="1">
      <c r="A10" s="267" t="s">
        <v>7</v>
      </c>
      <c r="B10" s="20">
        <f>[1]BYDEPT!AJ92</f>
        <v>368729210</v>
      </c>
      <c r="C10" s="25">
        <f>[1]BYDEPT!BD92</f>
        <v>26225829</v>
      </c>
      <c r="D10" s="20"/>
      <c r="E10" s="21">
        <f>C10/B10</f>
        <v>7.1124902201265799E-2</v>
      </c>
      <c r="F10" s="22">
        <f>B10-C10</f>
        <v>342503381</v>
      </c>
      <c r="G10" s="26"/>
    </row>
    <row r="11" spans="1:7" ht="15" customHeight="1">
      <c r="A11" s="268"/>
      <c r="B11" s="17"/>
      <c r="C11" s="27"/>
      <c r="D11" s="17"/>
      <c r="E11" s="28"/>
      <c r="F11" s="29"/>
    </row>
    <row r="12" spans="1:7" ht="17.25" customHeight="1">
      <c r="A12" s="145" t="s">
        <v>171</v>
      </c>
      <c r="B12" s="32">
        <f>SUM(B13:B17)+SUM(B20:B23)</f>
        <v>866231428</v>
      </c>
      <c r="C12" s="31">
        <f>SUM(C13:C17)+SUM(C20:C23)</f>
        <v>422002897</v>
      </c>
      <c r="D12" s="32"/>
      <c r="E12" s="33">
        <f t="shared" ref="E12:E23" si="0">C12/B12</f>
        <v>0.48717107618034844</v>
      </c>
      <c r="F12" s="34">
        <f>SUM(F13:F17)+SUM(F20:F23)</f>
        <v>444228531</v>
      </c>
    </row>
    <row r="13" spans="1:7" ht="15" customHeight="1">
      <c r="A13" s="41" t="s">
        <v>161</v>
      </c>
      <c r="B13" s="36">
        <f>[1]BYDEPT!AJ112</f>
        <v>30139510</v>
      </c>
      <c r="C13" s="35">
        <f>[1]BYDEPT!BD112</f>
        <v>29423452</v>
      </c>
      <c r="E13" s="37">
        <f t="shared" si="0"/>
        <v>0.97624188316266591</v>
      </c>
      <c r="F13" s="22">
        <f>B13-C13</f>
        <v>716058</v>
      </c>
    </row>
    <row r="14" spans="1:7" ht="15.75" customHeight="1">
      <c r="A14" s="65" t="s">
        <v>160</v>
      </c>
      <c r="B14" s="36">
        <f>[1]BYDEPT!AJ113</f>
        <v>389860429</v>
      </c>
      <c r="C14" s="35">
        <f>[1]BYDEPT!BD113</f>
        <v>389860429</v>
      </c>
      <c r="E14" s="37">
        <f t="shared" si="0"/>
        <v>1</v>
      </c>
      <c r="F14" s="22">
        <f>B14-C14</f>
        <v>0</v>
      </c>
    </row>
    <row r="15" spans="1:7" ht="15" customHeight="1">
      <c r="A15" s="41" t="s">
        <v>223</v>
      </c>
      <c r="B15" s="36">
        <f>[1]BYDEPT!AJ114</f>
        <v>331</v>
      </c>
      <c r="C15" s="35">
        <f>[1]BYDEPT!BD114</f>
        <v>0</v>
      </c>
      <c r="E15" s="37">
        <f t="shared" si="0"/>
        <v>0</v>
      </c>
      <c r="F15" s="38">
        <f>B15-C15</f>
        <v>331</v>
      </c>
    </row>
    <row r="16" spans="1:7" ht="15" customHeight="1">
      <c r="A16" s="41" t="s">
        <v>159</v>
      </c>
      <c r="B16" s="36">
        <f>[1]BYDEPT!AJ115</f>
        <v>142902</v>
      </c>
      <c r="C16" s="35">
        <f>[1]BYDEPT!BD115</f>
        <v>0</v>
      </c>
      <c r="E16" s="37">
        <f t="shared" si="0"/>
        <v>0</v>
      </c>
      <c r="F16" s="38">
        <f>B16-C16</f>
        <v>142902</v>
      </c>
    </row>
    <row r="17" spans="1:6" ht="15.75" customHeight="1">
      <c r="A17" s="41" t="s">
        <v>158</v>
      </c>
      <c r="B17" s="39">
        <f>SUM(B18:B19)</f>
        <v>21250256</v>
      </c>
      <c r="C17" s="64">
        <f>SUM(C18:C19)</f>
        <v>2660375</v>
      </c>
      <c r="E17" s="40">
        <f t="shared" si="0"/>
        <v>0.12519260944432858</v>
      </c>
      <c r="F17" s="41">
        <f>SUM(F18:F19)</f>
        <v>18589881</v>
      </c>
    </row>
    <row r="18" spans="1:6" ht="15" customHeight="1">
      <c r="A18" s="41" t="s">
        <v>224</v>
      </c>
      <c r="B18" s="36">
        <f>[1]BYDEPT!AJ117</f>
        <v>12998297</v>
      </c>
      <c r="C18" s="64">
        <f>[1]BYDEPT!BD117</f>
        <v>69230</v>
      </c>
      <c r="E18" s="40">
        <f t="shared" si="0"/>
        <v>5.3260823321701293E-3</v>
      </c>
      <c r="F18" s="38">
        <f t="shared" ref="F18:F23" si="1">B18-C18</f>
        <v>12929067</v>
      </c>
    </row>
    <row r="19" spans="1:6" ht="15" customHeight="1">
      <c r="A19" s="41" t="s">
        <v>156</v>
      </c>
      <c r="B19" s="36">
        <f>[1]BYDEPT!AJ118</f>
        <v>8251959</v>
      </c>
      <c r="C19" s="64">
        <f>[1]BYDEPT!BD118</f>
        <v>2591145</v>
      </c>
      <c r="E19" s="37">
        <f t="shared" si="0"/>
        <v>0.31400362023126871</v>
      </c>
      <c r="F19" s="38">
        <f t="shared" si="1"/>
        <v>5660814</v>
      </c>
    </row>
    <row r="20" spans="1:6" ht="15" hidden="1" customHeight="1">
      <c r="A20" s="269" t="s">
        <v>8</v>
      </c>
      <c r="B20" s="36">
        <f>[1]BYDEPT!AJ119</f>
        <v>0</v>
      </c>
      <c r="C20" s="35">
        <f>[1]BYDEPT!BD119</f>
        <v>0</v>
      </c>
      <c r="E20" s="37"/>
      <c r="F20" s="38">
        <f t="shared" si="1"/>
        <v>0</v>
      </c>
    </row>
    <row r="21" spans="1:6" ht="15.75" customHeight="1">
      <c r="A21" s="269" t="s">
        <v>9</v>
      </c>
      <c r="B21" s="36">
        <f>[1]BYDEPT!AJ120</f>
        <v>26500000</v>
      </c>
      <c r="C21" s="35">
        <f>[1]BYDEPT!BD120</f>
        <v>0</v>
      </c>
      <c r="D21" s="42" t="s">
        <v>225</v>
      </c>
      <c r="E21" s="37">
        <f t="shared" si="0"/>
        <v>0</v>
      </c>
      <c r="F21" s="38">
        <f t="shared" si="1"/>
        <v>26500000</v>
      </c>
    </row>
    <row r="22" spans="1:6" ht="16.5" customHeight="1">
      <c r="A22" s="269" t="s">
        <v>10</v>
      </c>
      <c r="B22" s="36">
        <f>[1]BYDEPT!AJ121</f>
        <v>372863000</v>
      </c>
      <c r="C22" s="35">
        <f>[1]BYDEPT!BD121</f>
        <v>0</v>
      </c>
      <c r="E22" s="37">
        <f>C22/B22</f>
        <v>0</v>
      </c>
      <c r="F22" s="22">
        <f t="shared" si="1"/>
        <v>372863000</v>
      </c>
    </row>
    <row r="23" spans="1:6" ht="15.75" customHeight="1">
      <c r="A23" s="65" t="s">
        <v>157</v>
      </c>
      <c r="B23" s="36">
        <f>[1]BYDEPT!AJ122</f>
        <v>25475000</v>
      </c>
      <c r="C23" s="35">
        <f>[1]BYDEPT!BD122</f>
        <v>58641</v>
      </c>
      <c r="E23" s="37">
        <f t="shared" si="0"/>
        <v>2.3019038272816487E-3</v>
      </c>
      <c r="F23" s="22">
        <f t="shared" si="1"/>
        <v>25416359</v>
      </c>
    </row>
    <row r="24" spans="1:6" ht="15.75" customHeight="1">
      <c r="A24" s="41"/>
      <c r="C24" s="35"/>
      <c r="E24" s="37"/>
      <c r="F24" s="44"/>
    </row>
    <row r="25" spans="1:6" s="49" customFormat="1" ht="15.75" customHeight="1">
      <c r="A25" s="270" t="s">
        <v>11</v>
      </c>
      <c r="B25" s="46">
        <f>B12+B8</f>
        <v>2606000000</v>
      </c>
      <c r="C25" s="45">
        <f>C12+C8</f>
        <v>1668701391</v>
      </c>
      <c r="D25" s="46"/>
      <c r="E25" s="47">
        <f>C25/B25</f>
        <v>0.6403305414428242</v>
      </c>
      <c r="F25" s="48">
        <f>F12+F8</f>
        <v>937298609</v>
      </c>
    </row>
    <row r="26" spans="1:6" ht="15" customHeight="1">
      <c r="A26" s="64"/>
      <c r="C26" s="35"/>
      <c r="E26" s="37"/>
      <c r="F26" s="44"/>
    </row>
    <row r="27" spans="1:6" ht="15" customHeight="1">
      <c r="A27" s="270" t="s">
        <v>12</v>
      </c>
      <c r="B27" s="46">
        <f>B28+B37+B39</f>
        <v>0</v>
      </c>
      <c r="C27" s="45">
        <f>C28+C37+C39</f>
        <v>4043616</v>
      </c>
      <c r="D27" s="46"/>
      <c r="E27" s="47"/>
      <c r="F27" s="48">
        <f>F28+F37+F39</f>
        <v>-4043616</v>
      </c>
    </row>
    <row r="28" spans="1:6" ht="16.5" customHeight="1">
      <c r="A28" s="271" t="s">
        <v>226</v>
      </c>
      <c r="B28" s="32">
        <f>B29+B33</f>
        <v>0</v>
      </c>
      <c r="C28" s="31">
        <f>C29+C33</f>
        <v>4043616</v>
      </c>
      <c r="D28" s="32">
        <f>D29+D33</f>
        <v>0</v>
      </c>
      <c r="E28" s="33"/>
      <c r="F28" s="34">
        <f>F29+F33</f>
        <v>-4043616</v>
      </c>
    </row>
    <row r="29" spans="1:6" ht="16.5" customHeight="1">
      <c r="A29" s="272" t="s">
        <v>227</v>
      </c>
      <c r="B29" s="51"/>
      <c r="C29" s="50">
        <f>SUM(C30:C31)</f>
        <v>16615</v>
      </c>
      <c r="D29" s="51"/>
      <c r="E29" s="52"/>
      <c r="F29" s="53">
        <f>SUM(F30:F31)</f>
        <v>-16615</v>
      </c>
    </row>
    <row r="30" spans="1:6" ht="15" hidden="1" customHeight="1">
      <c r="A30" s="125" t="s">
        <v>189</v>
      </c>
      <c r="B30" s="44"/>
      <c r="C30" s="24">
        <f>[1]BYDEPT!BD129</f>
        <v>0</v>
      </c>
      <c r="D30" s="56"/>
      <c r="E30" s="37"/>
      <c r="F30" s="22">
        <f>B30-C30</f>
        <v>0</v>
      </c>
    </row>
    <row r="31" spans="1:6" ht="15" customHeight="1">
      <c r="A31" s="273" t="s">
        <v>190</v>
      </c>
      <c r="B31" s="23"/>
      <c r="C31" s="24">
        <f>[1]BYDEPT!BD213</f>
        <v>16615</v>
      </c>
      <c r="D31" s="56"/>
      <c r="E31" s="37"/>
      <c r="F31" s="22">
        <f>B31-C31</f>
        <v>-16615</v>
      </c>
    </row>
    <row r="32" spans="1:6" ht="15" customHeight="1">
      <c r="A32" s="273"/>
      <c r="B32" s="56"/>
      <c r="C32" s="24"/>
      <c r="D32" s="56"/>
      <c r="E32" s="37"/>
      <c r="F32" s="44"/>
    </row>
    <row r="33" spans="1:6" s="49" customFormat="1" ht="15" customHeight="1">
      <c r="A33" s="272" t="s">
        <v>228</v>
      </c>
      <c r="B33" s="32">
        <f>B35</f>
        <v>0</v>
      </c>
      <c r="C33" s="31">
        <f>SUM(C34:C35)</f>
        <v>4027001</v>
      </c>
      <c r="D33" s="32"/>
      <c r="E33" s="33"/>
      <c r="F33" s="34">
        <f>SUM(F34:F35)</f>
        <v>-4027001</v>
      </c>
    </row>
    <row r="34" spans="1:6" s="49" customFormat="1" ht="14.25" customHeight="1">
      <c r="A34" s="123" t="s">
        <v>189</v>
      </c>
      <c r="B34" s="4"/>
      <c r="C34" s="43">
        <f>[1]BYDEPT!BD233</f>
        <v>4027001</v>
      </c>
      <c r="D34" s="4"/>
      <c r="E34" s="37"/>
      <c r="F34" s="44">
        <f>B34-C34</f>
        <v>-4027001</v>
      </c>
    </row>
    <row r="35" spans="1:6" ht="15" hidden="1" customHeight="1">
      <c r="A35" s="273" t="s">
        <v>190</v>
      </c>
      <c r="C35" s="35">
        <f>[1]BYDEPT!BD244</f>
        <v>0</v>
      </c>
      <c r="E35" s="37"/>
      <c r="F35" s="44">
        <f>B35-C35</f>
        <v>0</v>
      </c>
    </row>
    <row r="36" spans="1:6" ht="15" hidden="1" customHeight="1">
      <c r="A36" s="64"/>
      <c r="C36" s="35"/>
      <c r="E36" s="37"/>
      <c r="F36" s="44"/>
    </row>
    <row r="37" spans="1:6" s="49" customFormat="1" ht="15" hidden="1" customHeight="1">
      <c r="A37" s="271" t="s">
        <v>229</v>
      </c>
      <c r="B37" s="4"/>
      <c r="C37" s="30">
        <f>[1]BYDEPT!BD247</f>
        <v>0</v>
      </c>
      <c r="D37" s="4"/>
      <c r="E37" s="57"/>
      <c r="F37" s="29">
        <f>B37-C37</f>
        <v>0</v>
      </c>
    </row>
    <row r="38" spans="1:6" ht="15" hidden="1" customHeight="1">
      <c r="A38" s="41"/>
      <c r="B38" s="23"/>
      <c r="C38" s="43"/>
      <c r="D38" s="23"/>
      <c r="E38" s="58"/>
      <c r="F38" s="44"/>
    </row>
    <row r="39" spans="1:6" ht="15" hidden="1" customHeight="1">
      <c r="A39" s="271" t="s">
        <v>192</v>
      </c>
      <c r="B39" s="60">
        <f>SUM(B40:B51)</f>
        <v>0</v>
      </c>
      <c r="C39" s="59">
        <f>SUM(C40:C51)</f>
        <v>0</v>
      </c>
      <c r="D39" s="60"/>
      <c r="E39" s="61"/>
      <c r="F39" s="34">
        <f>SUM(F40:F51)</f>
        <v>0</v>
      </c>
    </row>
    <row r="40" spans="1:6" ht="15" hidden="1" customHeight="1">
      <c r="A40" s="62" t="s">
        <v>185</v>
      </c>
      <c r="B40" s="56"/>
      <c r="C40" s="24">
        <f>[1]BYDEPT!BD250</f>
        <v>0</v>
      </c>
      <c r="D40" s="56"/>
      <c r="E40" s="63"/>
      <c r="F40" s="22">
        <f t="shared" ref="F40:F50" si="2">B40-C40</f>
        <v>0</v>
      </c>
    </row>
    <row r="41" spans="1:6" ht="15.75" hidden="1" customHeight="1">
      <c r="A41" s="62" t="s">
        <v>177</v>
      </c>
      <c r="B41" s="56"/>
      <c r="C41" s="24">
        <f>[1]BYDEPT!BD251</f>
        <v>0</v>
      </c>
      <c r="D41" s="56"/>
      <c r="E41" s="37"/>
      <c r="F41" s="22">
        <f t="shared" si="2"/>
        <v>0</v>
      </c>
    </row>
    <row r="42" spans="1:6" ht="15" hidden="1" customHeight="1">
      <c r="A42" s="62" t="s">
        <v>191</v>
      </c>
      <c r="B42" s="56"/>
      <c r="C42" s="24">
        <f>[1]BYDEPT!BD252</f>
        <v>0</v>
      </c>
      <c r="D42" s="56"/>
      <c r="E42" s="37"/>
      <c r="F42" s="22">
        <f t="shared" si="2"/>
        <v>0</v>
      </c>
    </row>
    <row r="43" spans="1:6" ht="15" hidden="1" customHeight="1">
      <c r="A43" s="41" t="s">
        <v>170</v>
      </c>
      <c r="B43" s="56"/>
      <c r="C43" s="24">
        <f>[1]BYDEPT!BD253</f>
        <v>0</v>
      </c>
      <c r="D43" s="56"/>
      <c r="E43" s="37"/>
      <c r="F43" s="22">
        <f t="shared" si="2"/>
        <v>0</v>
      </c>
    </row>
    <row r="44" spans="1:6" ht="15" hidden="1" customHeight="1">
      <c r="A44" s="62" t="s">
        <v>175</v>
      </c>
      <c r="B44" s="56"/>
      <c r="C44" s="24">
        <f>[1]BYDEPT!BD254</f>
        <v>0</v>
      </c>
      <c r="D44" s="56"/>
      <c r="E44" s="37"/>
      <c r="F44" s="22">
        <f t="shared" si="2"/>
        <v>0</v>
      </c>
    </row>
    <row r="45" spans="1:6" ht="15" hidden="1" customHeight="1">
      <c r="A45" s="64" t="s">
        <v>176</v>
      </c>
      <c r="B45" s="56"/>
      <c r="C45" s="24">
        <f>[1]BYDEPT!BD255</f>
        <v>0</v>
      </c>
      <c r="D45" s="56"/>
      <c r="E45" s="37"/>
      <c r="F45" s="22">
        <f t="shared" si="2"/>
        <v>0</v>
      </c>
    </row>
    <row r="46" spans="1:6" ht="15" hidden="1" customHeight="1">
      <c r="A46" s="62" t="s">
        <v>186</v>
      </c>
      <c r="B46" s="56"/>
      <c r="C46" s="24">
        <f>[1]BYDEPT!BD256</f>
        <v>0</v>
      </c>
      <c r="D46" s="56"/>
      <c r="E46" s="37"/>
      <c r="F46" s="22">
        <f t="shared" si="2"/>
        <v>0</v>
      </c>
    </row>
    <row r="47" spans="1:6" ht="15" hidden="1" customHeight="1">
      <c r="A47" s="62" t="s">
        <v>187</v>
      </c>
      <c r="B47" s="56"/>
      <c r="C47" s="24">
        <f>[1]BYDEPT!BD257</f>
        <v>0</v>
      </c>
      <c r="D47" s="56"/>
      <c r="E47" s="37"/>
      <c r="F47" s="22">
        <f t="shared" si="2"/>
        <v>0</v>
      </c>
    </row>
    <row r="48" spans="1:6" ht="15" hidden="1" customHeight="1">
      <c r="A48" s="62" t="s">
        <v>97</v>
      </c>
      <c r="B48" s="56"/>
      <c r="C48" s="24">
        <f>[1]BYDEPT!BD258</f>
        <v>0</v>
      </c>
      <c r="D48" s="56"/>
      <c r="E48" s="37"/>
      <c r="F48" s="22">
        <f t="shared" si="2"/>
        <v>0</v>
      </c>
    </row>
    <row r="49" spans="1:6" ht="13.5" hidden="1" customHeight="1">
      <c r="A49" s="62" t="s">
        <v>98</v>
      </c>
      <c r="B49" s="56"/>
      <c r="C49" s="24">
        <f>[1]BYDEPT!BD259</f>
        <v>0</v>
      </c>
      <c r="D49" s="56"/>
      <c r="E49" s="37"/>
      <c r="F49" s="22">
        <f t="shared" si="2"/>
        <v>0</v>
      </c>
    </row>
    <row r="50" spans="1:6" ht="15" hidden="1" customHeight="1" thickBot="1">
      <c r="A50" s="65"/>
      <c r="B50" s="56"/>
      <c r="C50" s="24"/>
      <c r="D50" s="56"/>
      <c r="E50" s="37"/>
      <c r="F50" s="22">
        <f t="shared" si="2"/>
        <v>0</v>
      </c>
    </row>
    <row r="51" spans="1:6" ht="15" customHeight="1">
      <c r="A51" s="65"/>
      <c r="B51" s="67"/>
      <c r="C51" s="66"/>
      <c r="D51" s="67"/>
      <c r="E51" s="58"/>
      <c r="F51" s="22"/>
    </row>
    <row r="52" spans="1:6" ht="27.75" customHeight="1" thickBot="1">
      <c r="A52" s="239" t="s">
        <v>14</v>
      </c>
      <c r="B52" s="69">
        <f>B27+B25</f>
        <v>2606000000</v>
      </c>
      <c r="C52" s="68">
        <f>C27+C25</f>
        <v>1672745007</v>
      </c>
      <c r="D52" s="69"/>
      <c r="E52" s="70">
        <f>C52/B52</f>
        <v>0.64188219762087495</v>
      </c>
      <c r="F52" s="71">
        <f>F27+F25</f>
        <v>933254993</v>
      </c>
    </row>
    <row r="53" spans="1:6" ht="16.5" customHeight="1" thickTop="1">
      <c r="A53" s="67"/>
      <c r="B53" s="67"/>
      <c r="C53" s="67"/>
      <c r="D53" s="67"/>
      <c r="E53" s="72"/>
      <c r="F53" s="23"/>
    </row>
    <row r="54" spans="1:6" ht="16.5" customHeight="1">
      <c r="A54" s="73"/>
      <c r="B54" s="67"/>
      <c r="C54" s="67"/>
      <c r="D54" s="67"/>
      <c r="E54" s="72"/>
      <c r="F54" s="23"/>
    </row>
    <row r="55" spans="1:6" ht="16.5" customHeight="1">
      <c r="A55" s="67"/>
      <c r="B55" s="67"/>
      <c r="C55" s="67"/>
      <c r="D55" s="67"/>
      <c r="E55" s="72"/>
      <c r="F55" s="23"/>
    </row>
    <row r="56" spans="1:6" ht="15.75" customHeight="1">
      <c r="A56" s="67"/>
      <c r="B56" s="67"/>
      <c r="C56" s="67"/>
      <c r="D56" s="67"/>
      <c r="E56" s="72"/>
      <c r="F56" s="23"/>
    </row>
    <row r="57" spans="1:6">
      <c r="A57" s="23"/>
      <c r="B57" s="23"/>
      <c r="C57" s="23"/>
      <c r="D57" s="23"/>
      <c r="E57" s="72"/>
      <c r="F57" s="23"/>
    </row>
    <row r="58" spans="1:6">
      <c r="A58" s="23"/>
      <c r="B58" s="23"/>
      <c r="C58" s="23"/>
      <c r="D58" s="23"/>
      <c r="E58" s="72"/>
      <c r="F58" s="23"/>
    </row>
    <row r="59" spans="1:6">
      <c r="A59" s="23"/>
      <c r="B59" s="23"/>
      <c r="C59" s="23"/>
      <c r="D59" s="23"/>
      <c r="E59" s="72"/>
      <c r="F59" s="23"/>
    </row>
    <row r="60" spans="1:6">
      <c r="A60" s="23"/>
      <c r="B60" s="23"/>
      <c r="C60" s="23"/>
      <c r="D60" s="23"/>
      <c r="E60" s="72"/>
      <c r="F60" s="23"/>
    </row>
    <row r="61" spans="1:6">
      <c r="A61" s="23"/>
      <c r="B61" s="23"/>
      <c r="C61" s="23"/>
      <c r="D61" s="23"/>
      <c r="E61" s="72"/>
      <c r="F61" s="23"/>
    </row>
    <row r="62" spans="1:6">
      <c r="A62" s="23"/>
      <c r="B62" s="23"/>
      <c r="C62" s="23"/>
      <c r="D62" s="23"/>
      <c r="E62" s="72"/>
      <c r="F62" s="23"/>
    </row>
    <row r="63" spans="1:6">
      <c r="A63" s="23"/>
      <c r="B63" s="23"/>
      <c r="C63" s="23"/>
      <c r="D63" s="23"/>
      <c r="E63" s="72"/>
      <c r="F63" s="23"/>
    </row>
    <row r="64" spans="1:6">
      <c r="A64" s="23"/>
      <c r="B64" s="23"/>
      <c r="C64" s="23"/>
      <c r="D64" s="23"/>
      <c r="E64" s="72"/>
      <c r="F64" s="23"/>
    </row>
    <row r="65" spans="1:6">
      <c r="A65" s="23"/>
      <c r="B65" s="23"/>
      <c r="C65" s="23"/>
      <c r="D65" s="23"/>
      <c r="E65" s="72"/>
      <c r="F65" s="23"/>
    </row>
    <row r="66" spans="1:6">
      <c r="A66" s="23"/>
      <c r="B66" s="23"/>
      <c r="C66" s="23"/>
      <c r="D66" s="23"/>
      <c r="E66" s="72"/>
      <c r="F66" s="23"/>
    </row>
    <row r="67" spans="1:6">
      <c r="A67" s="23"/>
      <c r="B67" s="23"/>
      <c r="C67" s="23"/>
      <c r="D67" s="23"/>
      <c r="E67" s="72"/>
      <c r="F67" s="23"/>
    </row>
    <row r="68" spans="1:6">
      <c r="A68" s="23"/>
      <c r="B68" s="23"/>
      <c r="C68" s="23"/>
      <c r="D68" s="23"/>
      <c r="E68" s="72"/>
      <c r="F68" s="23"/>
    </row>
    <row r="69" spans="1:6">
      <c r="A69" s="23"/>
      <c r="B69" s="23"/>
      <c r="C69" s="23"/>
      <c r="D69" s="23"/>
      <c r="E69" s="72"/>
      <c r="F69" s="23"/>
    </row>
    <row r="70" spans="1:6">
      <c r="A70" s="23"/>
      <c r="B70" s="23"/>
      <c r="C70" s="23"/>
      <c r="D70" s="23"/>
      <c r="E70" s="72"/>
      <c r="F70" s="23"/>
    </row>
    <row r="71" spans="1:6">
      <c r="A71" s="23"/>
      <c r="B71" s="23"/>
      <c r="C71" s="23"/>
      <c r="D71" s="23"/>
      <c r="E71" s="72"/>
      <c r="F71" s="23"/>
    </row>
    <row r="72" spans="1:6">
      <c r="A72" s="23"/>
      <c r="B72" s="23"/>
      <c r="C72" s="23"/>
      <c r="D72" s="23"/>
      <c r="E72" s="72"/>
      <c r="F72" s="23"/>
    </row>
    <row r="73" spans="1:6">
      <c r="A73" s="23"/>
      <c r="B73" s="23"/>
      <c r="C73" s="23"/>
      <c r="D73" s="23"/>
      <c r="E73" s="72"/>
      <c r="F73" s="23"/>
    </row>
    <row r="74" spans="1:6">
      <c r="A74" s="23"/>
      <c r="B74" s="23"/>
      <c r="C74" s="23"/>
      <c r="D74" s="23"/>
      <c r="E74" s="72"/>
      <c r="F74" s="23"/>
    </row>
    <row r="75" spans="1:6">
      <c r="A75" s="23"/>
      <c r="B75" s="23"/>
      <c r="C75" s="23"/>
      <c r="D75" s="23"/>
      <c r="E75" s="72"/>
      <c r="F75" s="23"/>
    </row>
    <row r="76" spans="1:6">
      <c r="A76" s="23"/>
      <c r="B76" s="23"/>
      <c r="C76" s="23"/>
      <c r="D76" s="23"/>
      <c r="E76" s="72"/>
      <c r="F76" s="23"/>
    </row>
    <row r="77" spans="1:6">
      <c r="A77" s="23"/>
      <c r="B77" s="23"/>
      <c r="C77" s="23"/>
      <c r="D77" s="23"/>
      <c r="E77" s="72"/>
      <c r="F77" s="23"/>
    </row>
    <row r="78" spans="1:6">
      <c r="A78" s="23"/>
      <c r="B78" s="23"/>
      <c r="C78" s="23"/>
      <c r="D78" s="23"/>
      <c r="E78" s="72"/>
      <c r="F78" s="23"/>
    </row>
    <row r="79" spans="1:6">
      <c r="A79" s="23"/>
      <c r="B79" s="23"/>
      <c r="C79" s="23"/>
      <c r="D79" s="23"/>
      <c r="E79" s="72"/>
      <c r="F79" s="23"/>
    </row>
    <row r="80" spans="1:6">
      <c r="A80" s="23"/>
      <c r="B80" s="23"/>
      <c r="C80" s="23"/>
      <c r="D80" s="23"/>
      <c r="E80" s="72"/>
      <c r="F80" s="23"/>
    </row>
    <row r="81" spans="1:6">
      <c r="A81" s="23"/>
      <c r="B81" s="23"/>
      <c r="C81" s="23"/>
      <c r="D81" s="23"/>
      <c r="E81" s="72"/>
      <c r="F81" s="23"/>
    </row>
    <row r="82" spans="1:6">
      <c r="A82" s="23"/>
      <c r="B82" s="23"/>
      <c r="C82" s="23"/>
      <c r="D82" s="23"/>
      <c r="E82" s="72"/>
      <c r="F82" s="23"/>
    </row>
    <row r="83" spans="1:6">
      <c r="A83" s="23"/>
      <c r="B83" s="23"/>
      <c r="C83" s="23"/>
      <c r="D83" s="23"/>
      <c r="E83" s="72"/>
      <c r="F83" s="23"/>
    </row>
    <row r="84" spans="1:6">
      <c r="A84" s="23"/>
      <c r="B84" s="23"/>
      <c r="C84" s="23"/>
      <c r="D84" s="23"/>
      <c r="E84" s="72"/>
      <c r="F84" s="23"/>
    </row>
    <row r="85" spans="1:6">
      <c r="A85" s="23"/>
      <c r="B85" s="23"/>
      <c r="C85" s="23"/>
      <c r="D85" s="23"/>
      <c r="E85" s="72"/>
      <c r="F85" s="23"/>
    </row>
    <row r="86" spans="1:6">
      <c r="A86" s="23"/>
      <c r="B86" s="23"/>
      <c r="C86" s="23"/>
      <c r="D86" s="23"/>
      <c r="E86" s="72"/>
      <c r="F86" s="23"/>
    </row>
    <row r="87" spans="1:6">
      <c r="A87" s="23"/>
      <c r="B87" s="23"/>
      <c r="C87" s="23"/>
      <c r="D87" s="23"/>
      <c r="E87" s="72"/>
      <c r="F87" s="23"/>
    </row>
    <row r="88" spans="1:6">
      <c r="A88" s="23"/>
      <c r="B88" s="23"/>
      <c r="C88" s="23"/>
      <c r="D88" s="23"/>
      <c r="E88" s="72"/>
      <c r="F88" s="23"/>
    </row>
    <row r="89" spans="1:6">
      <c r="A89" s="23"/>
      <c r="B89" s="23"/>
      <c r="C89" s="23"/>
      <c r="D89" s="23"/>
      <c r="E89" s="72"/>
      <c r="F89" s="23"/>
    </row>
    <row r="90" spans="1:6">
      <c r="A90" s="23"/>
      <c r="B90" s="23"/>
      <c r="C90" s="23"/>
      <c r="D90" s="23"/>
      <c r="E90" s="72"/>
      <c r="F90" s="23"/>
    </row>
    <row r="91" spans="1:6">
      <c r="A91" s="23"/>
      <c r="B91" s="23"/>
      <c r="C91" s="23"/>
      <c r="D91" s="23"/>
      <c r="E91" s="72"/>
      <c r="F91" s="23"/>
    </row>
    <row r="92" spans="1:6">
      <c r="A92" s="23"/>
      <c r="B92" s="23"/>
      <c r="C92" s="23"/>
      <c r="D92" s="23"/>
      <c r="E92" s="72"/>
      <c r="F92" s="23"/>
    </row>
    <row r="93" spans="1:6">
      <c r="A93" s="23"/>
      <c r="B93" s="23"/>
      <c r="C93" s="23"/>
      <c r="D93" s="23"/>
      <c r="E93" s="72"/>
      <c r="F93" s="23"/>
    </row>
    <row r="94" spans="1:6">
      <c r="A94" s="23"/>
      <c r="B94" s="23"/>
      <c r="C94" s="23"/>
      <c r="D94" s="23"/>
      <c r="E94" s="72"/>
      <c r="F94" s="23"/>
    </row>
    <row r="95" spans="1:6">
      <c r="A95" s="23"/>
      <c r="B95" s="23"/>
      <c r="C95" s="23"/>
      <c r="D95" s="23"/>
      <c r="E95" s="72"/>
      <c r="F95" s="23"/>
    </row>
    <row r="96" spans="1:6">
      <c r="A96" s="23"/>
      <c r="B96" s="23"/>
      <c r="C96" s="23"/>
      <c r="D96" s="23"/>
      <c r="E96" s="72"/>
      <c r="F96" s="23"/>
    </row>
    <row r="97" spans="1:6">
      <c r="A97" s="23"/>
      <c r="B97" s="23"/>
      <c r="C97" s="23"/>
      <c r="D97" s="23"/>
      <c r="E97" s="72"/>
      <c r="F97" s="23"/>
    </row>
    <row r="98" spans="1:6">
      <c r="A98" s="23"/>
      <c r="B98" s="23"/>
      <c r="C98" s="23"/>
      <c r="D98" s="23"/>
      <c r="E98" s="72"/>
      <c r="F98" s="23"/>
    </row>
    <row r="99" spans="1:6">
      <c r="A99" s="23"/>
      <c r="B99" s="23"/>
      <c r="C99" s="23"/>
      <c r="D99" s="23"/>
      <c r="E99" s="72"/>
      <c r="F99" s="23"/>
    </row>
    <row r="100" spans="1:6">
      <c r="A100" s="23"/>
      <c r="B100" s="23"/>
      <c r="C100" s="23"/>
      <c r="D100" s="23"/>
      <c r="E100" s="72"/>
      <c r="F100" s="23"/>
    </row>
    <row r="101" spans="1:6">
      <c r="A101" s="23"/>
      <c r="B101" s="23"/>
      <c r="C101" s="23"/>
      <c r="D101" s="23"/>
      <c r="E101" s="72"/>
      <c r="F101" s="23"/>
    </row>
    <row r="102" spans="1:6">
      <c r="A102" s="23"/>
      <c r="B102" s="23"/>
      <c r="C102" s="23"/>
      <c r="D102" s="23"/>
      <c r="E102" s="72"/>
      <c r="F102" s="23"/>
    </row>
    <row r="103" spans="1:6">
      <c r="A103" s="23"/>
      <c r="B103" s="23"/>
      <c r="C103" s="23"/>
      <c r="D103" s="23"/>
      <c r="E103" s="72"/>
      <c r="F103" s="23"/>
    </row>
    <row r="104" spans="1:6">
      <c r="A104" s="23"/>
      <c r="B104" s="23"/>
      <c r="C104" s="23"/>
      <c r="D104" s="23"/>
      <c r="E104" s="72"/>
      <c r="F104" s="23"/>
    </row>
    <row r="105" spans="1:6">
      <c r="A105" s="23"/>
      <c r="B105" s="23"/>
      <c r="C105" s="23"/>
      <c r="D105" s="23"/>
      <c r="E105" s="72"/>
      <c r="F105" s="23"/>
    </row>
    <row r="106" spans="1:6">
      <c r="A106" s="23"/>
      <c r="B106" s="23"/>
      <c r="C106" s="23"/>
      <c r="D106" s="23"/>
      <c r="E106" s="72"/>
      <c r="F106" s="23"/>
    </row>
    <row r="107" spans="1:6">
      <c r="A107" s="23"/>
      <c r="B107" s="23"/>
      <c r="C107" s="23"/>
      <c r="D107" s="23"/>
      <c r="E107" s="72"/>
      <c r="F107" s="23"/>
    </row>
    <row r="108" spans="1:6">
      <c r="A108" s="23"/>
      <c r="B108" s="23"/>
      <c r="C108" s="23"/>
      <c r="D108" s="23"/>
      <c r="E108" s="72"/>
      <c r="F108" s="23"/>
    </row>
    <row r="109" spans="1:6">
      <c r="A109" s="23"/>
      <c r="B109" s="23"/>
      <c r="C109" s="23"/>
      <c r="D109" s="23"/>
      <c r="E109" s="72"/>
      <c r="F109" s="23"/>
    </row>
    <row r="110" spans="1:6">
      <c r="A110" s="23"/>
      <c r="B110" s="23"/>
      <c r="C110" s="23"/>
      <c r="D110" s="23"/>
      <c r="E110" s="72"/>
      <c r="F110" s="23"/>
    </row>
    <row r="111" spans="1:6">
      <c r="A111" s="23"/>
      <c r="B111" s="23"/>
      <c r="C111" s="23"/>
      <c r="D111" s="23"/>
      <c r="E111" s="72"/>
      <c r="F111" s="23"/>
    </row>
    <row r="112" spans="1:6">
      <c r="A112" s="23"/>
      <c r="B112" s="23"/>
      <c r="C112" s="23"/>
      <c r="D112" s="23"/>
      <c r="E112" s="72"/>
      <c r="F112" s="23"/>
    </row>
    <row r="113" spans="1:6">
      <c r="A113" s="23"/>
      <c r="B113" s="23"/>
      <c r="C113" s="23"/>
      <c r="D113" s="23"/>
      <c r="E113" s="72"/>
      <c r="F113" s="23"/>
    </row>
    <row r="114" spans="1:6">
      <c r="A114" s="23"/>
      <c r="B114" s="23"/>
      <c r="C114" s="23"/>
      <c r="D114" s="23"/>
      <c r="E114" s="72"/>
      <c r="F114" s="23"/>
    </row>
    <row r="115" spans="1:6">
      <c r="A115" s="23"/>
      <c r="B115" s="23"/>
      <c r="C115" s="23"/>
      <c r="D115" s="23"/>
      <c r="E115" s="72"/>
      <c r="F115" s="23"/>
    </row>
    <row r="116" spans="1:6">
      <c r="A116" s="23"/>
      <c r="B116" s="23"/>
      <c r="C116" s="23"/>
      <c r="D116" s="23"/>
      <c r="E116" s="72"/>
      <c r="F116" s="23"/>
    </row>
    <row r="117" spans="1:6">
      <c r="A117" s="23"/>
      <c r="B117" s="23"/>
      <c r="C117" s="23"/>
      <c r="D117" s="23"/>
      <c r="E117" s="72"/>
      <c r="F117" s="23"/>
    </row>
    <row r="118" spans="1:6">
      <c r="A118" s="23"/>
      <c r="B118" s="23"/>
      <c r="C118" s="23"/>
      <c r="D118" s="23"/>
      <c r="E118" s="72"/>
      <c r="F118" s="23"/>
    </row>
    <row r="119" spans="1:6">
      <c r="A119" s="23"/>
      <c r="B119" s="23"/>
      <c r="C119" s="23"/>
      <c r="D119" s="23"/>
      <c r="E119" s="72"/>
      <c r="F119" s="23"/>
    </row>
    <row r="120" spans="1:6">
      <c r="A120" s="23"/>
      <c r="B120" s="23"/>
      <c r="C120" s="23"/>
      <c r="D120" s="23"/>
      <c r="E120" s="72"/>
      <c r="F120" s="23"/>
    </row>
    <row r="121" spans="1:6">
      <c r="A121" s="23"/>
      <c r="B121" s="23"/>
      <c r="C121" s="23"/>
      <c r="D121" s="23"/>
      <c r="E121" s="72"/>
      <c r="F121" s="23"/>
    </row>
    <row r="122" spans="1:6">
      <c r="A122" s="23"/>
      <c r="B122" s="23"/>
      <c r="C122" s="23"/>
      <c r="D122" s="23"/>
      <c r="E122" s="72"/>
      <c r="F122" s="23"/>
    </row>
    <row r="123" spans="1:6">
      <c r="A123" s="23"/>
      <c r="B123" s="23"/>
      <c r="C123" s="23"/>
      <c r="D123" s="23"/>
      <c r="E123" s="72"/>
      <c r="F123" s="23"/>
    </row>
    <row r="124" spans="1:6">
      <c r="A124" s="23"/>
      <c r="B124" s="23"/>
      <c r="C124" s="23"/>
      <c r="D124" s="23"/>
      <c r="E124" s="72"/>
      <c r="F124" s="23"/>
    </row>
    <row r="125" spans="1:6">
      <c r="A125" s="23"/>
      <c r="B125" s="23"/>
      <c r="C125" s="23"/>
      <c r="D125" s="23"/>
      <c r="E125" s="72"/>
      <c r="F125" s="23"/>
    </row>
    <row r="126" spans="1:6">
      <c r="A126" s="23"/>
      <c r="B126" s="23"/>
      <c r="C126" s="23"/>
      <c r="D126" s="23"/>
      <c r="E126" s="72"/>
      <c r="F126" s="23"/>
    </row>
    <row r="127" spans="1:6">
      <c r="A127" s="23"/>
      <c r="B127" s="23"/>
      <c r="C127" s="23"/>
      <c r="D127" s="23"/>
      <c r="E127" s="72"/>
      <c r="F127" s="23"/>
    </row>
    <row r="128" spans="1:6">
      <c r="A128" s="23"/>
      <c r="B128" s="23"/>
      <c r="C128" s="23"/>
      <c r="D128" s="23"/>
      <c r="E128" s="72"/>
      <c r="F128" s="23"/>
    </row>
    <row r="129" spans="1:6">
      <c r="A129" s="23"/>
      <c r="B129" s="23"/>
      <c r="C129" s="23"/>
      <c r="D129" s="23"/>
      <c r="E129" s="72"/>
      <c r="F129" s="23"/>
    </row>
    <row r="130" spans="1:6">
      <c r="A130" s="23"/>
      <c r="B130" s="23"/>
      <c r="C130" s="23"/>
      <c r="D130" s="23"/>
      <c r="E130" s="72"/>
      <c r="F130" s="23"/>
    </row>
    <row r="131" spans="1:6">
      <c r="A131" s="23"/>
      <c r="B131" s="23"/>
      <c r="C131" s="23"/>
      <c r="D131" s="23"/>
      <c r="E131" s="72"/>
      <c r="F131" s="23"/>
    </row>
    <row r="132" spans="1:6">
      <c r="A132" s="23"/>
      <c r="B132" s="23"/>
      <c r="C132" s="23"/>
      <c r="D132" s="23"/>
      <c r="E132" s="72"/>
      <c r="F132" s="23"/>
    </row>
    <row r="133" spans="1:6">
      <c r="A133" s="23"/>
      <c r="B133" s="23"/>
      <c r="C133" s="23"/>
      <c r="D133" s="23"/>
      <c r="E133" s="72"/>
      <c r="F133" s="23"/>
    </row>
    <row r="134" spans="1:6">
      <c r="A134" s="23"/>
      <c r="B134" s="23"/>
      <c r="C134" s="23"/>
      <c r="D134" s="23"/>
      <c r="E134" s="72"/>
      <c r="F134" s="23"/>
    </row>
    <row r="135" spans="1:6">
      <c r="A135" s="23"/>
      <c r="B135" s="23"/>
      <c r="C135" s="23"/>
      <c r="D135" s="23"/>
      <c r="E135" s="72"/>
      <c r="F135" s="23"/>
    </row>
    <row r="136" spans="1:6">
      <c r="A136" s="23"/>
      <c r="B136" s="23"/>
      <c r="C136" s="23"/>
      <c r="D136" s="23"/>
      <c r="E136" s="72"/>
      <c r="F136" s="23"/>
    </row>
    <row r="137" spans="1:6">
      <c r="A137" s="23"/>
      <c r="B137" s="23"/>
      <c r="C137" s="23"/>
      <c r="D137" s="23"/>
      <c r="E137" s="72"/>
      <c r="F137" s="23"/>
    </row>
    <row r="138" spans="1:6">
      <c r="A138" s="23"/>
      <c r="B138" s="23"/>
      <c r="C138" s="23"/>
      <c r="D138" s="23"/>
      <c r="E138" s="72"/>
      <c r="F138" s="23"/>
    </row>
    <row r="139" spans="1:6">
      <c r="A139" s="23"/>
      <c r="B139" s="23"/>
      <c r="C139" s="23"/>
      <c r="D139" s="23"/>
      <c r="E139" s="72"/>
      <c r="F139" s="23"/>
    </row>
    <row r="140" spans="1:6">
      <c r="A140" s="23"/>
      <c r="B140" s="23"/>
      <c r="C140" s="23"/>
      <c r="D140" s="23"/>
      <c r="E140" s="72"/>
      <c r="F140" s="23"/>
    </row>
    <row r="141" spans="1:6">
      <c r="A141" s="23"/>
      <c r="B141" s="23"/>
      <c r="C141" s="23"/>
      <c r="D141" s="23"/>
      <c r="E141" s="72"/>
      <c r="F141" s="23"/>
    </row>
    <row r="142" spans="1:6">
      <c r="A142" s="23"/>
      <c r="B142" s="23"/>
      <c r="C142" s="23"/>
      <c r="D142" s="23"/>
      <c r="E142" s="72"/>
      <c r="F142" s="23"/>
    </row>
    <row r="143" spans="1:6">
      <c r="A143" s="23"/>
      <c r="B143" s="23"/>
      <c r="C143" s="23"/>
      <c r="D143" s="23"/>
      <c r="E143" s="72"/>
      <c r="F143" s="23"/>
    </row>
    <row r="144" spans="1:6">
      <c r="A144" s="23"/>
      <c r="B144" s="23"/>
      <c r="C144" s="23"/>
      <c r="D144" s="23"/>
      <c r="E144" s="72"/>
      <c r="F144" s="23"/>
    </row>
    <row r="145" spans="1:6">
      <c r="A145" s="23"/>
      <c r="B145" s="23"/>
      <c r="C145" s="23"/>
      <c r="D145" s="23"/>
      <c r="E145" s="72"/>
      <c r="F145" s="23"/>
    </row>
    <row r="146" spans="1:6">
      <c r="A146" s="23"/>
      <c r="B146" s="23"/>
      <c r="C146" s="23"/>
      <c r="D146" s="23"/>
      <c r="E146" s="72"/>
      <c r="F146" s="23"/>
    </row>
    <row r="147" spans="1:6">
      <c r="A147" s="23"/>
      <c r="B147" s="23"/>
      <c r="C147" s="23"/>
      <c r="D147" s="23"/>
      <c r="E147" s="72"/>
      <c r="F147" s="23"/>
    </row>
    <row r="148" spans="1:6">
      <c r="A148" s="23"/>
      <c r="B148" s="23"/>
      <c r="C148" s="23"/>
      <c r="D148" s="23"/>
      <c r="E148" s="72"/>
      <c r="F148" s="23"/>
    </row>
    <row r="149" spans="1:6">
      <c r="A149" s="23"/>
      <c r="B149" s="23"/>
      <c r="C149" s="23"/>
      <c r="D149" s="23"/>
      <c r="E149" s="72"/>
      <c r="F149" s="23"/>
    </row>
    <row r="150" spans="1:6">
      <c r="A150" s="23"/>
      <c r="B150" s="23"/>
      <c r="C150" s="23"/>
      <c r="D150" s="23"/>
      <c r="E150" s="72"/>
      <c r="F150" s="23"/>
    </row>
    <row r="151" spans="1:6">
      <c r="A151" s="23"/>
      <c r="B151" s="23"/>
      <c r="C151" s="23"/>
      <c r="D151" s="23"/>
      <c r="E151" s="72"/>
      <c r="F151" s="23"/>
    </row>
    <row r="152" spans="1:6">
      <c r="A152" s="23"/>
      <c r="B152" s="23"/>
      <c r="C152" s="23"/>
      <c r="D152" s="23"/>
      <c r="E152" s="72"/>
      <c r="F152" s="23"/>
    </row>
    <row r="153" spans="1:6">
      <c r="A153" s="23"/>
      <c r="B153" s="23"/>
      <c r="C153" s="23"/>
      <c r="D153" s="23"/>
      <c r="E153" s="72"/>
      <c r="F153" s="23"/>
    </row>
    <row r="154" spans="1:6">
      <c r="A154" s="23"/>
      <c r="B154" s="23"/>
      <c r="C154" s="23"/>
      <c r="D154" s="23"/>
      <c r="E154" s="72"/>
      <c r="F154" s="23"/>
    </row>
    <row r="155" spans="1:6">
      <c r="A155" s="23"/>
      <c r="B155" s="23"/>
      <c r="C155" s="23"/>
      <c r="D155" s="23"/>
      <c r="E155" s="72"/>
      <c r="F155" s="23"/>
    </row>
    <row r="156" spans="1:6">
      <c r="A156" s="23"/>
      <c r="B156" s="23"/>
      <c r="C156" s="23"/>
      <c r="D156" s="23"/>
      <c r="E156" s="72"/>
      <c r="F156" s="23"/>
    </row>
    <row r="157" spans="1:6">
      <c r="A157" s="23"/>
      <c r="B157" s="23"/>
      <c r="C157" s="23"/>
      <c r="D157" s="23"/>
      <c r="E157" s="72"/>
      <c r="F157" s="23"/>
    </row>
    <row r="158" spans="1:6">
      <c r="A158" s="23"/>
      <c r="B158" s="23"/>
      <c r="C158" s="23"/>
      <c r="D158" s="23"/>
      <c r="E158" s="72"/>
      <c r="F158" s="23"/>
    </row>
    <row r="159" spans="1:6">
      <c r="A159" s="23"/>
      <c r="B159" s="23"/>
      <c r="C159" s="23"/>
      <c r="D159" s="23"/>
      <c r="E159" s="72"/>
      <c r="F159" s="23"/>
    </row>
    <row r="160" spans="1:6">
      <c r="A160" s="23"/>
      <c r="B160" s="23"/>
      <c r="C160" s="23"/>
      <c r="D160" s="23"/>
      <c r="E160" s="72"/>
      <c r="F160" s="23"/>
    </row>
    <row r="161" spans="1:6">
      <c r="A161" s="23"/>
      <c r="B161" s="23"/>
      <c r="C161" s="23"/>
      <c r="D161" s="23"/>
      <c r="E161" s="72"/>
      <c r="F161" s="23"/>
    </row>
    <row r="162" spans="1:6">
      <c r="A162" s="23"/>
      <c r="B162" s="23"/>
      <c r="C162" s="23"/>
      <c r="D162" s="23"/>
      <c r="E162" s="72"/>
      <c r="F162" s="23"/>
    </row>
    <row r="163" spans="1:6">
      <c r="A163" s="23"/>
      <c r="B163" s="23"/>
      <c r="C163" s="23"/>
      <c r="D163" s="23"/>
      <c r="E163" s="72"/>
      <c r="F163" s="23"/>
    </row>
    <row r="164" spans="1:6">
      <c r="A164" s="23"/>
      <c r="B164" s="23"/>
      <c r="C164" s="23"/>
      <c r="D164" s="23"/>
      <c r="E164" s="72"/>
      <c r="F164" s="23"/>
    </row>
    <row r="165" spans="1:6">
      <c r="A165" s="23"/>
      <c r="B165" s="23"/>
      <c r="C165" s="23"/>
      <c r="D165" s="23"/>
      <c r="E165" s="72"/>
      <c r="F165" s="23"/>
    </row>
    <row r="166" spans="1:6">
      <c r="A166" s="23"/>
      <c r="B166" s="23"/>
      <c r="C166" s="23"/>
      <c r="D166" s="23"/>
      <c r="E166" s="72"/>
      <c r="F166" s="23"/>
    </row>
    <row r="167" spans="1:6">
      <c r="A167" s="23"/>
      <c r="B167" s="23"/>
      <c r="C167" s="23"/>
      <c r="D167" s="23"/>
      <c r="E167" s="72"/>
      <c r="F167" s="23"/>
    </row>
    <row r="168" spans="1:6">
      <c r="A168" s="23"/>
      <c r="B168" s="23"/>
      <c r="C168" s="23"/>
      <c r="D168" s="23"/>
      <c r="E168" s="72"/>
      <c r="F168" s="23"/>
    </row>
    <row r="169" spans="1:6">
      <c r="A169" s="23"/>
      <c r="B169" s="23"/>
      <c r="C169" s="23"/>
      <c r="D169" s="23"/>
      <c r="E169" s="72"/>
      <c r="F169" s="23"/>
    </row>
    <row r="170" spans="1:6">
      <c r="A170" s="23"/>
      <c r="B170" s="23"/>
      <c r="C170" s="23"/>
      <c r="D170" s="23"/>
      <c r="E170" s="72"/>
      <c r="F170" s="23"/>
    </row>
    <row r="171" spans="1:6">
      <c r="A171" s="23"/>
      <c r="B171" s="23"/>
      <c r="C171" s="23"/>
      <c r="D171" s="23"/>
      <c r="E171" s="72"/>
      <c r="F171" s="23"/>
    </row>
    <row r="172" spans="1:6">
      <c r="A172" s="23"/>
      <c r="B172" s="23"/>
      <c r="C172" s="23"/>
      <c r="D172" s="23"/>
      <c r="E172" s="72"/>
      <c r="F172" s="23"/>
    </row>
    <row r="173" spans="1:6">
      <c r="A173" s="23"/>
      <c r="B173" s="23"/>
      <c r="C173" s="23"/>
      <c r="D173" s="23"/>
      <c r="E173" s="72"/>
      <c r="F173" s="23"/>
    </row>
    <row r="174" spans="1:6">
      <c r="A174" s="23"/>
      <c r="B174" s="23"/>
      <c r="C174" s="23"/>
      <c r="D174" s="23"/>
      <c r="E174" s="72"/>
      <c r="F174" s="23"/>
    </row>
    <row r="175" spans="1:6">
      <c r="A175" s="23"/>
      <c r="B175" s="23"/>
      <c r="C175" s="23"/>
      <c r="D175" s="23"/>
      <c r="E175" s="72"/>
      <c r="F175" s="23"/>
    </row>
    <row r="176" spans="1:6">
      <c r="A176" s="23"/>
      <c r="B176" s="23"/>
      <c r="C176" s="23"/>
      <c r="D176" s="23"/>
      <c r="E176" s="72"/>
      <c r="F176" s="23"/>
    </row>
    <row r="177" spans="1:6">
      <c r="A177" s="23"/>
      <c r="B177" s="23"/>
      <c r="C177" s="23"/>
      <c r="D177" s="23"/>
      <c r="E177" s="72"/>
      <c r="F177" s="23"/>
    </row>
    <row r="178" spans="1:6">
      <c r="A178" s="23"/>
      <c r="B178" s="23"/>
      <c r="C178" s="23"/>
      <c r="D178" s="23"/>
      <c r="E178" s="72"/>
      <c r="F178" s="23"/>
    </row>
    <row r="179" spans="1:6">
      <c r="A179" s="23"/>
      <c r="B179" s="23"/>
      <c r="C179" s="23"/>
      <c r="D179" s="23"/>
      <c r="E179" s="72"/>
      <c r="F179" s="23"/>
    </row>
    <row r="180" spans="1:6">
      <c r="A180" s="23"/>
      <c r="B180" s="23"/>
      <c r="C180" s="23"/>
      <c r="D180" s="23"/>
      <c r="E180" s="72"/>
      <c r="F180" s="23"/>
    </row>
    <row r="181" spans="1:6">
      <c r="A181" s="23"/>
      <c r="B181" s="23"/>
      <c r="C181" s="23"/>
      <c r="D181" s="23"/>
      <c r="E181" s="72"/>
      <c r="F181" s="23"/>
    </row>
    <row r="182" spans="1:6">
      <c r="A182" s="23"/>
      <c r="B182" s="23"/>
      <c r="C182" s="23"/>
      <c r="D182" s="23"/>
      <c r="E182" s="72"/>
      <c r="F182" s="23"/>
    </row>
    <row r="183" spans="1:6">
      <c r="A183" s="23"/>
      <c r="B183" s="23"/>
      <c r="C183" s="23"/>
      <c r="D183" s="23"/>
      <c r="E183" s="72"/>
      <c r="F183" s="23"/>
    </row>
    <row r="184" spans="1:6">
      <c r="A184" s="23"/>
      <c r="B184" s="23"/>
      <c r="C184" s="23"/>
      <c r="D184" s="23"/>
      <c r="E184" s="72"/>
      <c r="F184" s="23"/>
    </row>
    <row r="185" spans="1:6">
      <c r="A185" s="23"/>
      <c r="B185" s="23"/>
      <c r="C185" s="23"/>
      <c r="D185" s="23"/>
      <c r="E185" s="72"/>
      <c r="F185" s="23"/>
    </row>
    <row r="186" spans="1:6">
      <c r="A186" s="23"/>
      <c r="B186" s="23"/>
      <c r="C186" s="23"/>
      <c r="D186" s="23"/>
      <c r="E186" s="72"/>
      <c r="F186" s="23"/>
    </row>
    <row r="187" spans="1:6">
      <c r="A187" s="23"/>
      <c r="B187" s="23"/>
      <c r="C187" s="23"/>
      <c r="D187" s="23"/>
      <c r="E187" s="72"/>
      <c r="F187" s="23"/>
    </row>
    <row r="188" spans="1:6">
      <c r="A188" s="23"/>
      <c r="B188" s="23"/>
      <c r="C188" s="23"/>
      <c r="D188" s="23"/>
      <c r="E188" s="72"/>
      <c r="F188" s="23"/>
    </row>
    <row r="189" spans="1:6">
      <c r="A189" s="23"/>
      <c r="B189" s="23"/>
      <c r="C189" s="23"/>
      <c r="D189" s="23"/>
      <c r="E189" s="72"/>
      <c r="F189" s="23"/>
    </row>
    <row r="190" spans="1:6">
      <c r="A190" s="23"/>
      <c r="B190" s="23"/>
      <c r="C190" s="23"/>
      <c r="D190" s="23"/>
      <c r="E190" s="72"/>
      <c r="F190" s="23"/>
    </row>
    <row r="191" spans="1:6">
      <c r="A191" s="23"/>
      <c r="B191" s="23"/>
      <c r="C191" s="23"/>
      <c r="D191" s="23"/>
      <c r="E191" s="72"/>
      <c r="F191" s="23"/>
    </row>
    <row r="192" spans="1:6">
      <c r="A192" s="23"/>
      <c r="B192" s="23"/>
      <c r="C192" s="23"/>
      <c r="D192" s="23"/>
      <c r="E192" s="72"/>
      <c r="F192" s="23"/>
    </row>
    <row r="193" spans="1:6">
      <c r="A193" s="23"/>
      <c r="B193" s="23"/>
      <c r="C193" s="23"/>
      <c r="D193" s="23"/>
      <c r="E193" s="72"/>
      <c r="F193" s="23"/>
    </row>
    <row r="194" spans="1:6">
      <c r="A194" s="23"/>
      <c r="B194" s="23"/>
      <c r="C194" s="23"/>
      <c r="D194" s="23"/>
      <c r="E194" s="72"/>
      <c r="F194" s="23"/>
    </row>
    <row r="195" spans="1:6">
      <c r="A195" s="23"/>
      <c r="B195" s="23"/>
      <c r="C195" s="23"/>
      <c r="D195" s="23"/>
      <c r="E195" s="72"/>
      <c r="F195" s="23"/>
    </row>
    <row r="196" spans="1:6">
      <c r="A196" s="23"/>
      <c r="B196" s="23"/>
      <c r="C196" s="23"/>
      <c r="D196" s="23"/>
      <c r="E196" s="72"/>
      <c r="F196" s="23"/>
    </row>
    <row r="197" spans="1:6">
      <c r="A197" s="23"/>
      <c r="B197" s="23"/>
      <c r="C197" s="23"/>
      <c r="D197" s="23"/>
      <c r="E197" s="72"/>
      <c r="F197" s="23"/>
    </row>
    <row r="198" spans="1:6">
      <c r="A198" s="23"/>
      <c r="B198" s="23"/>
      <c r="C198" s="23"/>
      <c r="D198" s="23"/>
      <c r="E198" s="72"/>
      <c r="F198" s="23"/>
    </row>
    <row r="199" spans="1:6">
      <c r="A199" s="23"/>
      <c r="B199" s="23"/>
      <c r="C199" s="23"/>
      <c r="D199" s="23"/>
      <c r="E199" s="72"/>
      <c r="F199" s="23"/>
    </row>
    <row r="200" spans="1:6">
      <c r="A200" s="23"/>
      <c r="B200" s="23"/>
      <c r="C200" s="23"/>
      <c r="D200" s="23"/>
      <c r="E200" s="72"/>
      <c r="F200" s="23"/>
    </row>
    <row r="201" spans="1:6">
      <c r="A201" s="23"/>
      <c r="B201" s="23"/>
      <c r="C201" s="23"/>
      <c r="D201" s="23"/>
      <c r="E201" s="72"/>
      <c r="F201" s="23"/>
    </row>
    <row r="202" spans="1:6">
      <c r="A202" s="23"/>
      <c r="B202" s="23"/>
      <c r="C202" s="23"/>
      <c r="D202" s="23"/>
      <c r="E202" s="72"/>
      <c r="F202" s="23"/>
    </row>
    <row r="203" spans="1:6">
      <c r="A203" s="23"/>
      <c r="B203" s="23"/>
      <c r="C203" s="23"/>
      <c r="D203" s="23"/>
      <c r="E203" s="72"/>
      <c r="F203" s="23"/>
    </row>
    <row r="204" spans="1:6">
      <c r="A204" s="23"/>
      <c r="B204" s="23"/>
      <c r="C204" s="23"/>
      <c r="D204" s="23"/>
      <c r="E204" s="72"/>
      <c r="F204" s="23"/>
    </row>
    <row r="205" spans="1:6">
      <c r="A205" s="23"/>
      <c r="B205" s="23"/>
      <c r="C205" s="23"/>
      <c r="D205" s="23"/>
      <c r="E205" s="72"/>
      <c r="F205" s="23"/>
    </row>
    <row r="206" spans="1:6">
      <c r="A206" s="23"/>
      <c r="B206" s="23"/>
      <c r="C206" s="23"/>
      <c r="D206" s="23"/>
      <c r="E206" s="72"/>
      <c r="F206" s="23"/>
    </row>
    <row r="207" spans="1:6">
      <c r="A207" s="23"/>
      <c r="B207" s="23"/>
      <c r="C207" s="23"/>
      <c r="D207" s="23"/>
      <c r="E207" s="72"/>
      <c r="F207" s="23"/>
    </row>
    <row r="208" spans="1:6">
      <c r="A208" s="23"/>
      <c r="B208" s="23"/>
      <c r="C208" s="23"/>
      <c r="D208" s="23"/>
      <c r="E208" s="72"/>
      <c r="F208" s="23"/>
    </row>
    <row r="209" spans="1:6">
      <c r="A209" s="23"/>
      <c r="B209" s="23"/>
      <c r="C209" s="23"/>
      <c r="D209" s="23"/>
      <c r="E209" s="72"/>
      <c r="F209" s="23"/>
    </row>
    <row r="210" spans="1:6">
      <c r="A210" s="23"/>
      <c r="B210" s="23"/>
      <c r="C210" s="23"/>
      <c r="D210" s="23"/>
      <c r="E210" s="72"/>
      <c r="F210" s="23"/>
    </row>
    <row r="211" spans="1:6">
      <c r="A211" s="23"/>
      <c r="B211" s="23"/>
      <c r="C211" s="23"/>
      <c r="D211" s="23"/>
      <c r="E211" s="72"/>
      <c r="F211" s="23"/>
    </row>
    <row r="212" spans="1:6">
      <c r="A212" s="23"/>
      <c r="B212" s="23"/>
      <c r="C212" s="23"/>
      <c r="D212" s="23"/>
      <c r="E212" s="72"/>
      <c r="F212" s="23"/>
    </row>
    <row r="213" spans="1:6">
      <c r="A213" s="23"/>
      <c r="B213" s="23"/>
      <c r="C213" s="23"/>
      <c r="D213" s="23"/>
      <c r="E213" s="72"/>
      <c r="F213" s="23"/>
    </row>
    <row r="214" spans="1:6">
      <c r="A214" s="23"/>
      <c r="B214" s="23"/>
      <c r="C214" s="23"/>
      <c r="D214" s="23"/>
      <c r="E214" s="72"/>
      <c r="F214" s="23"/>
    </row>
    <row r="215" spans="1:6">
      <c r="A215" s="23"/>
      <c r="B215" s="23"/>
      <c r="C215" s="23"/>
      <c r="D215" s="23"/>
      <c r="E215" s="72"/>
      <c r="F215" s="23"/>
    </row>
    <row r="216" spans="1:6">
      <c r="A216" s="23"/>
      <c r="B216" s="23"/>
      <c r="C216" s="23"/>
      <c r="D216" s="23"/>
      <c r="E216" s="72"/>
      <c r="F216" s="23"/>
    </row>
    <row r="217" spans="1:6">
      <c r="A217" s="23"/>
      <c r="B217" s="23"/>
      <c r="C217" s="23"/>
      <c r="D217" s="23"/>
      <c r="E217" s="72"/>
      <c r="F217" s="23"/>
    </row>
    <row r="218" spans="1:6">
      <c r="A218" s="23"/>
      <c r="B218" s="23"/>
      <c r="C218" s="23"/>
      <c r="D218" s="23"/>
      <c r="E218" s="72"/>
      <c r="F218" s="23"/>
    </row>
    <row r="219" spans="1:6">
      <c r="A219" s="23"/>
      <c r="B219" s="23"/>
      <c r="C219" s="23"/>
      <c r="D219" s="23"/>
      <c r="E219" s="72"/>
      <c r="F219" s="23"/>
    </row>
    <row r="220" spans="1:6">
      <c r="A220" s="23"/>
      <c r="B220" s="23"/>
      <c r="C220" s="23"/>
      <c r="D220" s="23"/>
      <c r="E220" s="72"/>
      <c r="F220" s="23"/>
    </row>
    <row r="221" spans="1:6">
      <c r="A221" s="23"/>
      <c r="B221" s="23"/>
      <c r="C221" s="23"/>
      <c r="D221" s="23"/>
      <c r="E221" s="72"/>
      <c r="F221" s="23"/>
    </row>
    <row r="222" spans="1:6">
      <c r="A222" s="23"/>
      <c r="B222" s="23"/>
      <c r="C222" s="23"/>
      <c r="D222" s="23"/>
      <c r="E222" s="72"/>
      <c r="F222" s="23"/>
    </row>
    <row r="223" spans="1:6">
      <c r="A223" s="23"/>
      <c r="B223" s="23"/>
      <c r="C223" s="23"/>
      <c r="D223" s="23"/>
      <c r="E223" s="72"/>
      <c r="F223" s="23"/>
    </row>
    <row r="224" spans="1:6">
      <c r="A224" s="23"/>
      <c r="B224" s="23"/>
      <c r="C224" s="23"/>
      <c r="D224" s="23"/>
      <c r="E224" s="72"/>
      <c r="F224" s="23"/>
    </row>
    <row r="225" spans="1:6">
      <c r="A225" s="23"/>
      <c r="B225" s="23"/>
      <c r="C225" s="23"/>
      <c r="D225" s="23"/>
      <c r="E225" s="72"/>
      <c r="F225" s="23"/>
    </row>
    <row r="226" spans="1:6">
      <c r="A226" s="23"/>
      <c r="B226" s="23"/>
      <c r="C226" s="23"/>
      <c r="D226" s="23"/>
      <c r="E226" s="72"/>
      <c r="F226" s="23"/>
    </row>
    <row r="227" spans="1:6">
      <c r="A227" s="23"/>
      <c r="B227" s="23"/>
      <c r="C227" s="23"/>
      <c r="D227" s="23"/>
      <c r="E227" s="72"/>
      <c r="F227" s="23"/>
    </row>
    <row r="228" spans="1:6">
      <c r="A228" s="23"/>
      <c r="B228" s="23"/>
      <c r="C228" s="23"/>
      <c r="D228" s="23"/>
      <c r="E228" s="72"/>
      <c r="F228" s="23"/>
    </row>
    <row r="229" spans="1:6">
      <c r="A229" s="23"/>
      <c r="B229" s="23"/>
      <c r="C229" s="23"/>
      <c r="D229" s="23"/>
      <c r="E229" s="72"/>
      <c r="F229" s="23"/>
    </row>
    <row r="230" spans="1:6">
      <c r="A230" s="23"/>
      <c r="B230" s="23"/>
      <c r="C230" s="23"/>
      <c r="D230" s="23"/>
      <c r="E230" s="72"/>
      <c r="F230" s="23"/>
    </row>
    <row r="231" spans="1:6">
      <c r="A231" s="23"/>
      <c r="B231" s="23"/>
      <c r="C231" s="23"/>
      <c r="D231" s="23"/>
      <c r="E231" s="72"/>
      <c r="F231" s="23"/>
    </row>
    <row r="232" spans="1:6">
      <c r="A232" s="23"/>
      <c r="B232" s="23"/>
      <c r="C232" s="23"/>
      <c r="D232" s="23"/>
      <c r="E232" s="72"/>
      <c r="F232" s="23"/>
    </row>
    <row r="233" spans="1:6">
      <c r="A233" s="23"/>
      <c r="B233" s="23"/>
      <c r="C233" s="23"/>
      <c r="D233" s="23"/>
      <c r="E233" s="72"/>
      <c r="F233" s="23"/>
    </row>
    <row r="234" spans="1:6">
      <c r="A234" s="23"/>
      <c r="B234" s="23"/>
      <c r="C234" s="23"/>
      <c r="D234" s="23"/>
      <c r="E234" s="72"/>
      <c r="F234" s="23"/>
    </row>
    <row r="235" spans="1:6">
      <c r="A235" s="23"/>
      <c r="B235" s="23"/>
      <c r="C235" s="23"/>
      <c r="D235" s="23"/>
      <c r="E235" s="72"/>
      <c r="F235" s="23"/>
    </row>
    <row r="236" spans="1:6">
      <c r="A236" s="23"/>
      <c r="B236" s="23"/>
      <c r="C236" s="23"/>
      <c r="D236" s="23"/>
      <c r="E236" s="72"/>
      <c r="F236" s="23"/>
    </row>
    <row r="237" spans="1:6">
      <c r="A237" s="23"/>
      <c r="B237" s="23"/>
      <c r="C237" s="23"/>
      <c r="D237" s="23"/>
      <c r="E237" s="72"/>
      <c r="F237" s="23"/>
    </row>
    <row r="238" spans="1:6">
      <c r="A238" s="23"/>
      <c r="B238" s="23"/>
      <c r="C238" s="23"/>
      <c r="D238" s="23"/>
      <c r="E238" s="72"/>
      <c r="F238" s="23"/>
    </row>
    <row r="239" spans="1:6">
      <c r="A239" s="23"/>
      <c r="B239" s="23"/>
      <c r="C239" s="23"/>
      <c r="D239" s="23"/>
      <c r="E239" s="72"/>
      <c r="F239" s="23"/>
    </row>
    <row r="240" spans="1:6">
      <c r="A240" s="23"/>
      <c r="B240" s="23"/>
      <c r="C240" s="23"/>
      <c r="D240" s="23"/>
      <c r="E240" s="72"/>
      <c r="F240" s="23"/>
    </row>
    <row r="241" spans="1:6">
      <c r="A241" s="23"/>
      <c r="B241" s="23"/>
      <c r="C241" s="23"/>
      <c r="D241" s="23"/>
      <c r="E241" s="72"/>
      <c r="F241" s="23"/>
    </row>
    <row r="242" spans="1:6">
      <c r="A242" s="23"/>
      <c r="B242" s="23"/>
      <c r="C242" s="23"/>
      <c r="D242" s="23"/>
      <c r="E242" s="72"/>
      <c r="F242" s="23"/>
    </row>
    <row r="243" spans="1:6">
      <c r="A243" s="23"/>
      <c r="B243" s="23"/>
      <c r="C243" s="23"/>
      <c r="D243" s="23"/>
      <c r="E243" s="72"/>
      <c r="F243" s="23"/>
    </row>
    <row r="244" spans="1:6">
      <c r="A244" s="23"/>
      <c r="B244" s="23"/>
      <c r="C244" s="23"/>
      <c r="D244" s="23"/>
      <c r="E244" s="72"/>
      <c r="F244" s="23"/>
    </row>
    <row r="245" spans="1:6">
      <c r="A245" s="23"/>
      <c r="B245" s="23"/>
      <c r="C245" s="23"/>
      <c r="D245" s="23"/>
      <c r="E245" s="72"/>
      <c r="F245" s="23"/>
    </row>
    <row r="246" spans="1:6">
      <c r="A246" s="23"/>
      <c r="B246" s="23"/>
      <c r="C246" s="23"/>
      <c r="D246" s="23"/>
      <c r="E246" s="72"/>
      <c r="F246" s="23"/>
    </row>
    <row r="247" spans="1:6">
      <c r="A247" s="23"/>
      <c r="B247" s="23"/>
      <c r="C247" s="23"/>
      <c r="D247" s="23"/>
      <c r="E247" s="72"/>
      <c r="F247" s="23"/>
    </row>
    <row r="248" spans="1:6">
      <c r="A248" s="23"/>
      <c r="B248" s="23"/>
      <c r="C248" s="23"/>
      <c r="D248" s="23"/>
      <c r="E248" s="72"/>
      <c r="F248" s="23"/>
    </row>
    <row r="249" spans="1:6">
      <c r="A249" s="23"/>
      <c r="B249" s="23"/>
      <c r="C249" s="23"/>
      <c r="D249" s="23"/>
      <c r="E249" s="72"/>
      <c r="F249" s="23"/>
    </row>
    <row r="250" spans="1:6">
      <c r="A250" s="23"/>
      <c r="B250" s="23"/>
      <c r="C250" s="23"/>
      <c r="D250" s="23"/>
      <c r="E250" s="72"/>
      <c r="F250" s="23"/>
    </row>
    <row r="251" spans="1:6">
      <c r="A251" s="23"/>
      <c r="B251" s="23"/>
      <c r="C251" s="23"/>
      <c r="D251" s="23"/>
      <c r="E251" s="72"/>
      <c r="F251" s="23"/>
    </row>
    <row r="252" spans="1:6">
      <c r="A252" s="23"/>
      <c r="B252" s="23"/>
      <c r="C252" s="23"/>
      <c r="D252" s="23"/>
      <c r="E252" s="72"/>
      <c r="F252" s="23"/>
    </row>
    <row r="253" spans="1:6">
      <c r="A253" s="23"/>
      <c r="B253" s="23"/>
      <c r="C253" s="23"/>
      <c r="D253" s="23"/>
      <c r="E253" s="72"/>
      <c r="F253" s="23"/>
    </row>
    <row r="254" spans="1:6">
      <c r="A254" s="23"/>
      <c r="B254" s="23"/>
      <c r="C254" s="23"/>
      <c r="D254" s="23"/>
      <c r="E254" s="72"/>
      <c r="F254" s="23"/>
    </row>
    <row r="255" spans="1:6">
      <c r="A255" s="23"/>
      <c r="B255" s="23"/>
      <c r="C255" s="23"/>
      <c r="D255" s="23"/>
      <c r="E255" s="72"/>
      <c r="F255" s="23"/>
    </row>
    <row r="256" spans="1:6">
      <c r="A256" s="23"/>
      <c r="B256" s="23"/>
      <c r="C256" s="23"/>
      <c r="D256" s="23"/>
      <c r="E256" s="72"/>
      <c r="F256" s="23"/>
    </row>
    <row r="257" spans="1:6">
      <c r="A257" s="23"/>
      <c r="B257" s="23"/>
      <c r="C257" s="23"/>
      <c r="D257" s="23"/>
      <c r="E257" s="72"/>
      <c r="F257" s="23"/>
    </row>
    <row r="258" spans="1:6">
      <c r="A258" s="23"/>
      <c r="B258" s="23"/>
      <c r="C258" s="23"/>
      <c r="D258" s="23"/>
      <c r="E258" s="72"/>
      <c r="F258" s="23"/>
    </row>
    <row r="259" spans="1:6">
      <c r="A259" s="23"/>
      <c r="B259" s="23"/>
      <c r="C259" s="23"/>
      <c r="D259" s="23"/>
      <c r="E259" s="72"/>
      <c r="F259" s="23"/>
    </row>
    <row r="260" spans="1:6">
      <c r="A260" s="23"/>
      <c r="B260" s="23"/>
      <c r="C260" s="23"/>
      <c r="D260" s="23"/>
      <c r="E260" s="72"/>
      <c r="F260" s="23"/>
    </row>
    <row r="261" spans="1:6">
      <c r="A261" s="23"/>
      <c r="B261" s="23"/>
      <c r="C261" s="23"/>
      <c r="D261" s="23"/>
      <c r="E261" s="72"/>
      <c r="F261" s="23"/>
    </row>
    <row r="262" spans="1:6">
      <c r="A262" s="23"/>
      <c r="B262" s="23"/>
      <c r="C262" s="23"/>
      <c r="D262" s="23"/>
      <c r="E262" s="72"/>
      <c r="F262" s="23"/>
    </row>
    <row r="263" spans="1:6">
      <c r="A263" s="23"/>
      <c r="B263" s="23"/>
      <c r="C263" s="23"/>
      <c r="D263" s="23"/>
      <c r="E263" s="72"/>
      <c r="F263" s="23"/>
    </row>
    <row r="264" spans="1:6">
      <c r="A264" s="23"/>
      <c r="B264" s="23"/>
      <c r="C264" s="23"/>
      <c r="D264" s="23"/>
      <c r="E264" s="72"/>
      <c r="F264" s="23"/>
    </row>
    <row r="265" spans="1:6">
      <c r="A265" s="23"/>
      <c r="B265" s="23"/>
      <c r="C265" s="23"/>
      <c r="D265" s="23"/>
      <c r="E265" s="72"/>
      <c r="F265" s="23"/>
    </row>
    <row r="266" spans="1:6">
      <c r="A266" s="23"/>
      <c r="B266" s="23"/>
      <c r="C266" s="23"/>
      <c r="D266" s="23"/>
      <c r="E266" s="72"/>
      <c r="F266" s="23"/>
    </row>
    <row r="267" spans="1:6">
      <c r="A267" s="23"/>
      <c r="B267" s="23"/>
      <c r="C267" s="23"/>
      <c r="D267" s="23"/>
      <c r="E267" s="72"/>
      <c r="F267" s="23"/>
    </row>
    <row r="268" spans="1:6">
      <c r="A268" s="23"/>
      <c r="B268" s="23"/>
      <c r="C268" s="23"/>
      <c r="D268" s="23"/>
      <c r="E268" s="72"/>
      <c r="F268" s="23"/>
    </row>
    <row r="269" spans="1:6">
      <c r="A269" s="23"/>
      <c r="B269" s="23"/>
      <c r="C269" s="23"/>
      <c r="D269" s="23"/>
      <c r="E269" s="72"/>
      <c r="F269" s="23"/>
    </row>
    <row r="270" spans="1:6">
      <c r="A270" s="23"/>
      <c r="B270" s="23"/>
      <c r="C270" s="23"/>
      <c r="D270" s="23"/>
      <c r="E270" s="72"/>
      <c r="F270" s="23"/>
    </row>
    <row r="271" spans="1:6">
      <c r="A271" s="23"/>
      <c r="B271" s="23"/>
      <c r="C271" s="23"/>
      <c r="D271" s="23"/>
      <c r="E271" s="72"/>
      <c r="F271" s="23"/>
    </row>
    <row r="272" spans="1:6">
      <c r="A272" s="23"/>
      <c r="B272" s="23"/>
      <c r="C272" s="23"/>
      <c r="D272" s="23"/>
      <c r="E272" s="72"/>
      <c r="F272" s="23"/>
    </row>
    <row r="273" spans="1:6">
      <c r="A273" s="23"/>
      <c r="B273" s="23"/>
      <c r="C273" s="23"/>
      <c r="D273" s="23"/>
      <c r="E273" s="72"/>
      <c r="F273" s="23"/>
    </row>
    <row r="274" spans="1:6">
      <c r="A274" s="23"/>
      <c r="B274" s="23"/>
      <c r="C274" s="23"/>
      <c r="D274" s="23"/>
      <c r="E274" s="72"/>
      <c r="F274" s="23"/>
    </row>
    <row r="275" spans="1:6">
      <c r="A275" s="23"/>
      <c r="B275" s="23"/>
      <c r="C275" s="23"/>
      <c r="D275" s="23"/>
      <c r="E275" s="72"/>
      <c r="F275" s="23"/>
    </row>
    <row r="276" spans="1:6">
      <c r="A276" s="23"/>
      <c r="B276" s="23"/>
      <c r="C276" s="23"/>
      <c r="D276" s="23"/>
      <c r="E276" s="72"/>
      <c r="F276" s="23"/>
    </row>
    <row r="277" spans="1:6">
      <c r="A277" s="23"/>
      <c r="B277" s="23"/>
      <c r="C277" s="23"/>
      <c r="D277" s="23"/>
      <c r="E277" s="72"/>
      <c r="F277" s="23"/>
    </row>
    <row r="278" spans="1:6">
      <c r="A278" s="23"/>
      <c r="B278" s="23"/>
      <c r="C278" s="23"/>
      <c r="D278" s="23"/>
      <c r="E278" s="72"/>
      <c r="F278" s="23"/>
    </row>
    <row r="279" spans="1:6">
      <c r="A279" s="23"/>
      <c r="B279" s="23"/>
      <c r="C279" s="23"/>
      <c r="D279" s="23"/>
      <c r="E279" s="72"/>
      <c r="F279" s="23"/>
    </row>
    <row r="280" spans="1:6">
      <c r="A280" s="23"/>
      <c r="B280" s="23"/>
      <c r="C280" s="23"/>
      <c r="D280" s="23"/>
      <c r="E280" s="72"/>
      <c r="F280" s="23"/>
    </row>
    <row r="281" spans="1:6">
      <c r="A281" s="23"/>
      <c r="B281" s="23"/>
      <c r="C281" s="23"/>
      <c r="D281" s="23"/>
      <c r="E281" s="72"/>
      <c r="F281" s="23"/>
    </row>
    <row r="282" spans="1:6">
      <c r="A282" s="23"/>
      <c r="B282" s="23"/>
      <c r="C282" s="23"/>
      <c r="D282" s="23"/>
      <c r="E282" s="72"/>
      <c r="F282" s="23"/>
    </row>
    <row r="283" spans="1:6">
      <c r="A283" s="23"/>
      <c r="B283" s="23"/>
      <c r="C283" s="23"/>
      <c r="D283" s="23"/>
      <c r="E283" s="72"/>
      <c r="F283" s="23"/>
    </row>
    <row r="284" spans="1:6">
      <c r="A284" s="23"/>
      <c r="B284" s="23"/>
      <c r="C284" s="23"/>
      <c r="D284" s="23"/>
      <c r="E284" s="72"/>
      <c r="F284" s="23"/>
    </row>
    <row r="285" spans="1:6">
      <c r="A285" s="23"/>
      <c r="B285" s="23"/>
      <c r="C285" s="23"/>
      <c r="D285" s="23"/>
      <c r="E285" s="72"/>
      <c r="F285" s="23"/>
    </row>
    <row r="286" spans="1:6">
      <c r="A286" s="23"/>
      <c r="B286" s="23"/>
      <c r="C286" s="23"/>
      <c r="D286" s="23"/>
      <c r="E286" s="72"/>
      <c r="F286" s="23"/>
    </row>
    <row r="287" spans="1:6">
      <c r="A287" s="23"/>
      <c r="B287" s="23"/>
      <c r="C287" s="23"/>
      <c r="D287" s="23"/>
      <c r="E287" s="72"/>
      <c r="F287" s="23"/>
    </row>
    <row r="288" spans="1:6">
      <c r="A288" s="23"/>
      <c r="B288" s="23"/>
      <c r="C288" s="23"/>
      <c r="D288" s="23"/>
      <c r="E288" s="72"/>
      <c r="F288" s="23"/>
    </row>
    <row r="289" spans="1:6">
      <c r="A289" s="23"/>
      <c r="B289" s="23"/>
      <c r="C289" s="23"/>
      <c r="D289" s="23"/>
      <c r="E289" s="72"/>
      <c r="F289" s="23"/>
    </row>
    <row r="290" spans="1:6">
      <c r="A290" s="23"/>
      <c r="B290" s="23"/>
      <c r="C290" s="23"/>
      <c r="D290" s="23"/>
      <c r="E290" s="72"/>
      <c r="F290" s="23"/>
    </row>
    <row r="291" spans="1:6">
      <c r="A291" s="23"/>
      <c r="B291" s="23"/>
      <c r="C291" s="23"/>
      <c r="D291" s="23"/>
      <c r="E291" s="72"/>
      <c r="F291" s="23"/>
    </row>
    <row r="292" spans="1:6">
      <c r="A292" s="23"/>
      <c r="B292" s="23"/>
      <c r="C292" s="23"/>
      <c r="D292" s="23"/>
      <c r="E292" s="72"/>
      <c r="F292" s="23"/>
    </row>
    <row r="293" spans="1:6">
      <c r="A293" s="23"/>
      <c r="B293" s="23"/>
      <c r="C293" s="23"/>
      <c r="D293" s="23"/>
      <c r="E293" s="72"/>
      <c r="F293" s="23"/>
    </row>
    <row r="294" spans="1:6">
      <c r="A294" s="23"/>
      <c r="B294" s="23"/>
      <c r="C294" s="23"/>
      <c r="D294" s="23"/>
      <c r="E294" s="72"/>
      <c r="F294" s="23"/>
    </row>
    <row r="295" spans="1:6">
      <c r="A295" s="23"/>
      <c r="B295" s="23"/>
      <c r="C295" s="23"/>
      <c r="D295" s="23"/>
      <c r="E295" s="72"/>
      <c r="F295" s="23"/>
    </row>
    <row r="296" spans="1:6">
      <c r="A296" s="23"/>
      <c r="B296" s="23"/>
      <c r="C296" s="23"/>
      <c r="D296" s="23"/>
      <c r="E296" s="72"/>
      <c r="F296" s="23"/>
    </row>
    <row r="297" spans="1:6">
      <c r="A297" s="23"/>
      <c r="B297" s="23"/>
      <c r="C297" s="23"/>
      <c r="D297" s="23"/>
      <c r="E297" s="72"/>
      <c r="F297" s="23"/>
    </row>
    <row r="298" spans="1:6">
      <c r="A298" s="23"/>
      <c r="B298" s="23"/>
      <c r="C298" s="23"/>
      <c r="D298" s="23"/>
      <c r="E298" s="72"/>
      <c r="F298" s="23"/>
    </row>
    <row r="299" spans="1:6">
      <c r="A299" s="23"/>
      <c r="B299" s="23"/>
      <c r="C299" s="23"/>
      <c r="D299" s="23"/>
      <c r="E299" s="72"/>
      <c r="F299" s="23"/>
    </row>
    <row r="300" spans="1:6">
      <c r="A300" s="23"/>
      <c r="B300" s="23"/>
      <c r="C300" s="23"/>
      <c r="D300" s="23"/>
      <c r="E300" s="72"/>
      <c r="F300" s="23"/>
    </row>
    <row r="301" spans="1:6">
      <c r="A301" s="23"/>
      <c r="B301" s="23"/>
      <c r="C301" s="23"/>
      <c r="D301" s="23"/>
      <c r="E301" s="72"/>
      <c r="F301" s="23"/>
    </row>
    <row r="302" spans="1:6">
      <c r="A302" s="23"/>
      <c r="B302" s="23"/>
      <c r="C302" s="23"/>
      <c r="D302" s="23"/>
      <c r="E302" s="72"/>
      <c r="F302" s="23"/>
    </row>
    <row r="303" spans="1:6">
      <c r="A303" s="23"/>
      <c r="B303" s="23"/>
      <c r="C303" s="23"/>
      <c r="D303" s="23"/>
      <c r="E303" s="72"/>
      <c r="F303" s="23"/>
    </row>
    <row r="304" spans="1:6">
      <c r="A304" s="23"/>
      <c r="B304" s="23"/>
      <c r="C304" s="23"/>
      <c r="D304" s="23"/>
      <c r="E304" s="72"/>
      <c r="F304" s="23"/>
    </row>
    <row r="305" spans="1:6">
      <c r="A305" s="23"/>
      <c r="B305" s="23"/>
      <c r="C305" s="23"/>
      <c r="D305" s="23"/>
      <c r="E305" s="72"/>
      <c r="F305" s="23"/>
    </row>
    <row r="306" spans="1:6">
      <c r="A306" s="23"/>
      <c r="B306" s="23"/>
      <c r="C306" s="23"/>
      <c r="D306" s="23"/>
      <c r="E306" s="72"/>
      <c r="F306" s="23"/>
    </row>
    <row r="307" spans="1:6">
      <c r="A307" s="23"/>
      <c r="B307" s="23"/>
      <c r="C307" s="23"/>
      <c r="D307" s="23"/>
      <c r="E307" s="72"/>
      <c r="F307" s="23"/>
    </row>
    <row r="308" spans="1:6">
      <c r="A308" s="23"/>
      <c r="B308" s="23"/>
      <c r="C308" s="23"/>
      <c r="D308" s="23"/>
      <c r="E308" s="72"/>
      <c r="F308" s="23"/>
    </row>
    <row r="309" spans="1:6">
      <c r="A309" s="23"/>
      <c r="B309" s="23"/>
      <c r="C309" s="23"/>
      <c r="D309" s="23"/>
      <c r="E309" s="72"/>
      <c r="F309" s="23"/>
    </row>
    <row r="310" spans="1:6">
      <c r="A310" s="23"/>
      <c r="B310" s="23"/>
      <c r="C310" s="23"/>
      <c r="D310" s="23"/>
      <c r="E310" s="72"/>
      <c r="F310" s="23"/>
    </row>
    <row r="311" spans="1:6">
      <c r="A311" s="23"/>
      <c r="B311" s="23"/>
      <c r="C311" s="23"/>
      <c r="D311" s="23"/>
      <c r="E311" s="72"/>
      <c r="F311" s="23"/>
    </row>
    <row r="312" spans="1:6">
      <c r="A312" s="23"/>
      <c r="B312" s="23"/>
      <c r="C312" s="23"/>
      <c r="D312" s="23"/>
      <c r="E312" s="72"/>
      <c r="F312" s="23"/>
    </row>
    <row r="313" spans="1:6">
      <c r="A313" s="23"/>
      <c r="B313" s="23"/>
      <c r="C313" s="23"/>
      <c r="D313" s="23"/>
      <c r="E313" s="72"/>
      <c r="F313" s="23"/>
    </row>
    <row r="314" spans="1:6">
      <c r="A314" s="23"/>
      <c r="B314" s="23"/>
      <c r="C314" s="23"/>
      <c r="D314" s="23"/>
      <c r="E314" s="72"/>
      <c r="F314" s="23"/>
    </row>
    <row r="315" spans="1:6">
      <c r="A315" s="23"/>
      <c r="B315" s="23"/>
      <c r="C315" s="23"/>
      <c r="D315" s="23"/>
      <c r="E315" s="72"/>
      <c r="F315" s="23"/>
    </row>
    <row r="316" spans="1:6">
      <c r="A316" s="23"/>
      <c r="B316" s="23"/>
      <c r="C316" s="23"/>
      <c r="D316" s="23"/>
      <c r="E316" s="72"/>
      <c r="F316" s="23"/>
    </row>
    <row r="317" spans="1:6">
      <c r="A317" s="23"/>
      <c r="B317" s="23"/>
      <c r="C317" s="23"/>
      <c r="D317" s="23"/>
      <c r="E317" s="72"/>
      <c r="F317" s="23"/>
    </row>
    <row r="318" spans="1:6">
      <c r="A318" s="23"/>
      <c r="B318" s="23"/>
      <c r="C318" s="23"/>
      <c r="D318" s="23"/>
      <c r="E318" s="72"/>
      <c r="F318" s="23"/>
    </row>
    <row r="319" spans="1:6">
      <c r="A319" s="23"/>
      <c r="B319" s="23"/>
      <c r="C319" s="23"/>
      <c r="D319" s="23"/>
      <c r="E319" s="72"/>
      <c r="F319" s="23"/>
    </row>
    <row r="320" spans="1:6">
      <c r="A320" s="23"/>
      <c r="B320" s="23"/>
      <c r="C320" s="23"/>
      <c r="D320" s="23"/>
      <c r="E320" s="72"/>
      <c r="F320" s="23"/>
    </row>
    <row r="321" spans="1:6">
      <c r="A321" s="23"/>
      <c r="B321" s="23"/>
      <c r="C321" s="23"/>
      <c r="D321" s="23"/>
      <c r="E321" s="72"/>
      <c r="F321" s="23"/>
    </row>
    <row r="322" spans="1:6">
      <c r="A322" s="23"/>
      <c r="B322" s="23"/>
      <c r="C322" s="23"/>
      <c r="D322" s="23"/>
      <c r="E322" s="72"/>
      <c r="F322" s="23"/>
    </row>
    <row r="323" spans="1:6">
      <c r="A323" s="23"/>
      <c r="B323" s="23"/>
      <c r="C323" s="23"/>
      <c r="D323" s="23"/>
      <c r="E323" s="72"/>
      <c r="F323" s="23"/>
    </row>
    <row r="324" spans="1:6">
      <c r="A324" s="23"/>
      <c r="B324" s="23"/>
      <c r="C324" s="23"/>
      <c r="D324" s="23"/>
      <c r="E324" s="72"/>
      <c r="F324" s="23"/>
    </row>
    <row r="325" spans="1:6">
      <c r="A325" s="23"/>
      <c r="B325" s="23"/>
      <c r="C325" s="23"/>
      <c r="D325" s="23"/>
      <c r="E325" s="72"/>
      <c r="F325" s="23"/>
    </row>
    <row r="326" spans="1:6">
      <c r="A326" s="23"/>
      <c r="B326" s="23"/>
      <c r="C326" s="23"/>
      <c r="D326" s="23"/>
      <c r="E326" s="72"/>
      <c r="F326" s="23"/>
    </row>
    <row r="327" spans="1:6">
      <c r="A327" s="23"/>
      <c r="B327" s="23"/>
      <c r="C327" s="23"/>
      <c r="D327" s="23"/>
      <c r="E327" s="72"/>
      <c r="F327" s="23"/>
    </row>
    <row r="328" spans="1:6">
      <c r="A328" s="23"/>
      <c r="B328" s="23"/>
      <c r="C328" s="23"/>
      <c r="D328" s="23"/>
      <c r="E328" s="72"/>
      <c r="F328" s="23"/>
    </row>
    <row r="329" spans="1:6">
      <c r="A329" s="23"/>
      <c r="B329" s="23"/>
      <c r="C329" s="23"/>
      <c r="D329" s="23"/>
      <c r="E329" s="72"/>
      <c r="F329" s="23"/>
    </row>
    <row r="330" spans="1:6">
      <c r="A330" s="23"/>
      <c r="B330" s="23"/>
      <c r="C330" s="23"/>
      <c r="D330" s="23"/>
      <c r="E330" s="72"/>
      <c r="F330" s="23"/>
    </row>
    <row r="331" spans="1:6">
      <c r="A331" s="23"/>
      <c r="B331" s="23"/>
      <c r="C331" s="23"/>
      <c r="D331" s="23"/>
      <c r="E331" s="72"/>
      <c r="F331" s="23"/>
    </row>
    <row r="332" spans="1:6">
      <c r="A332" s="23"/>
      <c r="B332" s="23"/>
      <c r="C332" s="23"/>
      <c r="D332" s="23"/>
      <c r="E332" s="72"/>
      <c r="F332" s="23"/>
    </row>
    <row r="333" spans="1:6">
      <c r="A333" s="23"/>
      <c r="B333" s="23"/>
      <c r="C333" s="23"/>
      <c r="D333" s="23"/>
      <c r="E333" s="72"/>
      <c r="F333" s="23"/>
    </row>
    <row r="334" spans="1:6">
      <c r="A334" s="23"/>
      <c r="B334" s="23"/>
      <c r="C334" s="23"/>
      <c r="D334" s="23"/>
      <c r="E334" s="72"/>
      <c r="F334" s="23"/>
    </row>
    <row r="335" spans="1:6">
      <c r="A335" s="23"/>
      <c r="B335" s="23"/>
      <c r="C335" s="23"/>
      <c r="D335" s="23"/>
      <c r="E335" s="72"/>
      <c r="F335" s="23"/>
    </row>
    <row r="336" spans="1:6">
      <c r="A336" s="23"/>
      <c r="B336" s="23"/>
      <c r="C336" s="23"/>
      <c r="D336" s="23"/>
      <c r="E336" s="72"/>
      <c r="F336" s="23"/>
    </row>
    <row r="337" spans="1:6">
      <c r="A337" s="23"/>
      <c r="B337" s="23"/>
      <c r="C337" s="23"/>
      <c r="D337" s="23"/>
      <c r="E337" s="72"/>
      <c r="F337" s="23"/>
    </row>
    <row r="338" spans="1:6">
      <c r="A338" s="23"/>
      <c r="B338" s="23"/>
      <c r="C338" s="23"/>
      <c r="D338" s="23"/>
      <c r="E338" s="72"/>
      <c r="F338" s="23"/>
    </row>
    <row r="339" spans="1:6">
      <c r="A339" s="23"/>
      <c r="B339" s="23"/>
      <c r="C339" s="23"/>
      <c r="D339" s="23"/>
      <c r="E339" s="72"/>
      <c r="F339" s="23"/>
    </row>
    <row r="340" spans="1:6">
      <c r="A340" s="23"/>
      <c r="B340" s="23"/>
      <c r="C340" s="23"/>
      <c r="D340" s="23"/>
      <c r="E340" s="72"/>
      <c r="F340" s="23"/>
    </row>
    <row r="341" spans="1:6">
      <c r="A341" s="23"/>
      <c r="B341" s="23"/>
      <c r="C341" s="23"/>
      <c r="D341" s="23"/>
      <c r="E341" s="72"/>
      <c r="F341" s="23"/>
    </row>
    <row r="342" spans="1:6">
      <c r="A342" s="23"/>
      <c r="B342" s="23"/>
      <c r="C342" s="23"/>
      <c r="D342" s="23"/>
      <c r="E342" s="72"/>
      <c r="F342" s="23"/>
    </row>
    <row r="343" spans="1:6">
      <c r="A343" s="23"/>
      <c r="B343" s="23"/>
      <c r="C343" s="23"/>
      <c r="D343" s="23"/>
      <c r="E343" s="72"/>
      <c r="F343" s="23"/>
    </row>
    <row r="344" spans="1:6">
      <c r="A344" s="23"/>
      <c r="B344" s="23"/>
      <c r="C344" s="23"/>
      <c r="D344" s="23"/>
      <c r="E344" s="72"/>
      <c r="F344" s="23"/>
    </row>
    <row r="345" spans="1:6">
      <c r="A345" s="23"/>
      <c r="B345" s="23"/>
      <c r="C345" s="23"/>
      <c r="D345" s="23"/>
      <c r="E345" s="72"/>
      <c r="F345" s="23"/>
    </row>
    <row r="346" spans="1:6">
      <c r="A346" s="23"/>
      <c r="B346" s="23"/>
      <c r="C346" s="23"/>
      <c r="D346" s="23"/>
      <c r="E346" s="72"/>
      <c r="F346" s="23"/>
    </row>
    <row r="347" spans="1:6">
      <c r="A347" s="23"/>
      <c r="B347" s="23"/>
      <c r="C347" s="23"/>
      <c r="D347" s="23"/>
      <c r="E347" s="72"/>
      <c r="F347" s="23"/>
    </row>
    <row r="348" spans="1:6">
      <c r="A348" s="23"/>
      <c r="B348" s="23"/>
      <c r="C348" s="23"/>
      <c r="D348" s="23"/>
      <c r="E348" s="72"/>
      <c r="F348" s="23"/>
    </row>
    <row r="349" spans="1:6">
      <c r="A349" s="23"/>
      <c r="B349" s="23"/>
      <c r="C349" s="23"/>
      <c r="D349" s="23"/>
      <c r="E349" s="72"/>
      <c r="F349" s="23"/>
    </row>
    <row r="350" spans="1:6">
      <c r="A350" s="23"/>
      <c r="B350" s="23"/>
      <c r="C350" s="23"/>
      <c r="D350" s="23"/>
      <c r="E350" s="72"/>
      <c r="F350" s="23"/>
    </row>
    <row r="351" spans="1:6">
      <c r="A351" s="23"/>
      <c r="B351" s="23"/>
      <c r="C351" s="23"/>
      <c r="D351" s="23"/>
      <c r="E351" s="72"/>
      <c r="F351" s="23"/>
    </row>
    <row r="352" spans="1:6">
      <c r="A352" s="23"/>
      <c r="B352" s="23"/>
      <c r="C352" s="23"/>
      <c r="D352" s="23"/>
      <c r="E352" s="72"/>
      <c r="F352" s="23"/>
    </row>
    <row r="353" spans="1:6">
      <c r="A353" s="23"/>
      <c r="B353" s="23"/>
      <c r="C353" s="23"/>
      <c r="D353" s="23"/>
      <c r="E353" s="72"/>
      <c r="F353" s="23"/>
    </row>
    <row r="354" spans="1:6">
      <c r="A354" s="23"/>
      <c r="B354" s="23"/>
      <c r="C354" s="23"/>
      <c r="D354" s="23"/>
      <c r="E354" s="72"/>
      <c r="F354" s="23"/>
    </row>
    <row r="355" spans="1:6">
      <c r="A355" s="23"/>
      <c r="B355" s="23"/>
      <c r="C355" s="23"/>
      <c r="D355" s="23"/>
      <c r="E355" s="72"/>
      <c r="F355" s="23"/>
    </row>
    <row r="356" spans="1:6">
      <c r="A356" s="23"/>
      <c r="B356" s="23"/>
      <c r="C356" s="23"/>
      <c r="D356" s="23"/>
      <c r="E356" s="72"/>
      <c r="F356" s="23"/>
    </row>
    <row r="357" spans="1:6">
      <c r="A357" s="23"/>
      <c r="B357" s="23"/>
      <c r="C357" s="23"/>
      <c r="D357" s="23"/>
      <c r="E357" s="72"/>
      <c r="F357" s="23"/>
    </row>
    <row r="358" spans="1:6">
      <c r="A358" s="23"/>
      <c r="B358" s="23"/>
      <c r="C358" s="23"/>
      <c r="D358" s="23"/>
      <c r="E358" s="72"/>
      <c r="F358" s="23"/>
    </row>
    <row r="359" spans="1:6">
      <c r="A359" s="23"/>
      <c r="B359" s="23"/>
      <c r="C359" s="23"/>
      <c r="D359" s="23"/>
      <c r="E359" s="72"/>
      <c r="F359" s="23"/>
    </row>
    <row r="360" spans="1:6">
      <c r="A360" s="23"/>
      <c r="B360" s="23"/>
      <c r="C360" s="23"/>
      <c r="D360" s="23"/>
      <c r="E360" s="72"/>
      <c r="F360" s="23"/>
    </row>
    <row r="361" spans="1:6">
      <c r="A361" s="23"/>
      <c r="B361" s="23"/>
      <c r="C361" s="23"/>
      <c r="D361" s="23"/>
      <c r="E361" s="72"/>
      <c r="F361" s="23"/>
    </row>
    <row r="362" spans="1:6">
      <c r="A362" s="23"/>
      <c r="B362" s="23"/>
      <c r="C362" s="23"/>
      <c r="D362" s="23"/>
      <c r="E362" s="72"/>
      <c r="F362" s="23"/>
    </row>
    <row r="363" spans="1:6">
      <c r="A363" s="23"/>
      <c r="B363" s="23"/>
      <c r="C363" s="23"/>
      <c r="D363" s="23"/>
      <c r="E363" s="72"/>
      <c r="F363" s="23"/>
    </row>
    <row r="364" spans="1:6">
      <c r="A364" s="23"/>
      <c r="B364" s="23"/>
      <c r="C364" s="23"/>
      <c r="D364" s="23"/>
      <c r="E364" s="72"/>
      <c r="F364" s="23"/>
    </row>
    <row r="365" spans="1:6">
      <c r="A365" s="23"/>
      <c r="B365" s="23"/>
      <c r="C365" s="23"/>
      <c r="D365" s="23"/>
      <c r="E365" s="72"/>
      <c r="F365" s="23"/>
    </row>
    <row r="366" spans="1:6">
      <c r="A366" s="23"/>
      <c r="B366" s="23"/>
      <c r="C366" s="23"/>
      <c r="D366" s="23"/>
      <c r="E366" s="72"/>
      <c r="F366" s="23"/>
    </row>
    <row r="367" spans="1:6">
      <c r="A367" s="23"/>
      <c r="B367" s="23"/>
      <c r="C367" s="23"/>
      <c r="D367" s="23"/>
      <c r="E367" s="72"/>
      <c r="F367" s="23"/>
    </row>
    <row r="368" spans="1:6">
      <c r="A368" s="23"/>
      <c r="B368" s="23"/>
      <c r="C368" s="23"/>
      <c r="D368" s="23"/>
      <c r="E368" s="72"/>
      <c r="F368" s="23"/>
    </row>
    <row r="369" spans="1:6">
      <c r="A369" s="23"/>
      <c r="B369" s="23"/>
      <c r="C369" s="23"/>
      <c r="D369" s="23"/>
      <c r="E369" s="72"/>
      <c r="F369" s="23"/>
    </row>
    <row r="370" spans="1:6">
      <c r="A370" s="23"/>
      <c r="B370" s="23"/>
      <c r="C370" s="23"/>
      <c r="D370" s="23"/>
      <c r="E370" s="72"/>
      <c r="F370" s="23"/>
    </row>
    <row r="371" spans="1:6">
      <c r="A371" s="23"/>
      <c r="B371" s="23"/>
      <c r="C371" s="23"/>
      <c r="D371" s="23"/>
      <c r="E371" s="72"/>
      <c r="F371" s="23"/>
    </row>
    <row r="372" spans="1:6">
      <c r="A372" s="23"/>
      <c r="B372" s="23"/>
      <c r="C372" s="23"/>
      <c r="D372" s="23"/>
      <c r="E372" s="72"/>
      <c r="F372" s="23"/>
    </row>
    <row r="373" spans="1:6">
      <c r="A373" s="23"/>
      <c r="B373" s="23"/>
      <c r="C373" s="23"/>
      <c r="D373" s="23"/>
      <c r="E373" s="72"/>
      <c r="F373" s="23"/>
    </row>
    <row r="374" spans="1:6">
      <c r="A374" s="23"/>
      <c r="B374" s="23"/>
      <c r="C374" s="23"/>
      <c r="D374" s="23"/>
      <c r="E374" s="72"/>
      <c r="F374" s="23"/>
    </row>
    <row r="375" spans="1:6">
      <c r="A375" s="23"/>
      <c r="B375" s="23"/>
      <c r="C375" s="23"/>
      <c r="D375" s="23"/>
      <c r="E375" s="72"/>
      <c r="F375" s="23"/>
    </row>
    <row r="376" spans="1:6">
      <c r="A376" s="23"/>
      <c r="B376" s="23"/>
      <c r="C376" s="23"/>
      <c r="D376" s="23"/>
      <c r="E376" s="72"/>
      <c r="F376" s="23"/>
    </row>
    <row r="377" spans="1:6">
      <c r="A377" s="23"/>
      <c r="B377" s="23"/>
      <c r="C377" s="23"/>
      <c r="D377" s="23"/>
      <c r="E377" s="72"/>
      <c r="F377" s="23"/>
    </row>
    <row r="378" spans="1:6">
      <c r="A378" s="23"/>
      <c r="B378" s="23"/>
      <c r="C378" s="23"/>
      <c r="D378" s="23"/>
      <c r="E378" s="72"/>
      <c r="F378" s="23"/>
    </row>
    <row r="379" spans="1:6">
      <c r="A379" s="23"/>
      <c r="B379" s="23"/>
      <c r="C379" s="23"/>
      <c r="D379" s="23"/>
      <c r="E379" s="72"/>
      <c r="F379" s="23"/>
    </row>
    <row r="380" spans="1:6">
      <c r="A380" s="23"/>
      <c r="B380" s="23"/>
      <c r="C380" s="23"/>
      <c r="D380" s="23"/>
      <c r="E380" s="72"/>
      <c r="F380" s="23"/>
    </row>
    <row r="381" spans="1:6">
      <c r="A381" s="23"/>
      <c r="B381" s="23"/>
      <c r="C381" s="23"/>
      <c r="D381" s="23"/>
      <c r="E381" s="72"/>
      <c r="F381" s="23"/>
    </row>
    <row r="382" spans="1:6">
      <c r="A382" s="23"/>
      <c r="B382" s="23"/>
      <c r="C382" s="23"/>
      <c r="D382" s="23"/>
      <c r="E382" s="72"/>
      <c r="F382" s="23"/>
    </row>
    <row r="383" spans="1:6">
      <c r="A383" s="23"/>
      <c r="B383" s="23"/>
      <c r="C383" s="23"/>
      <c r="D383" s="23"/>
      <c r="E383" s="72"/>
      <c r="F383" s="23"/>
    </row>
    <row r="384" spans="1:6">
      <c r="A384" s="23"/>
      <c r="B384" s="23"/>
      <c r="C384" s="23"/>
      <c r="D384" s="23"/>
      <c r="E384" s="72"/>
      <c r="F384" s="23"/>
    </row>
    <row r="385" spans="1:6">
      <c r="A385" s="23"/>
      <c r="B385" s="23"/>
      <c r="C385" s="23"/>
      <c r="D385" s="23"/>
      <c r="E385" s="72"/>
      <c r="F385" s="23"/>
    </row>
    <row r="386" spans="1:6">
      <c r="A386" s="23"/>
      <c r="B386" s="23"/>
      <c r="C386" s="23"/>
      <c r="D386" s="23"/>
      <c r="E386" s="72"/>
      <c r="F386" s="23"/>
    </row>
    <row r="387" spans="1:6">
      <c r="A387" s="23"/>
      <c r="B387" s="23"/>
      <c r="C387" s="23"/>
      <c r="D387" s="23"/>
      <c r="E387" s="72"/>
      <c r="F387" s="23"/>
    </row>
    <row r="388" spans="1:6">
      <c r="A388" s="23"/>
      <c r="B388" s="23"/>
      <c r="C388" s="23"/>
      <c r="D388" s="23"/>
      <c r="E388" s="72"/>
      <c r="F388" s="23"/>
    </row>
    <row r="389" spans="1:6">
      <c r="A389" s="23"/>
      <c r="B389" s="23"/>
      <c r="C389" s="23"/>
      <c r="D389" s="23"/>
      <c r="E389" s="72"/>
      <c r="F389" s="23"/>
    </row>
    <row r="390" spans="1:6">
      <c r="A390" s="23"/>
      <c r="B390" s="23"/>
      <c r="C390" s="23"/>
      <c r="D390" s="23"/>
      <c r="E390" s="72"/>
      <c r="F390" s="23"/>
    </row>
    <row r="391" spans="1:6">
      <c r="A391" s="23"/>
      <c r="B391" s="23"/>
      <c r="C391" s="23"/>
      <c r="D391" s="23"/>
      <c r="E391" s="72"/>
      <c r="F391" s="23"/>
    </row>
    <row r="392" spans="1:6">
      <c r="A392" s="23"/>
      <c r="B392" s="23"/>
      <c r="C392" s="23"/>
      <c r="D392" s="23"/>
      <c r="E392" s="72"/>
      <c r="F392" s="23"/>
    </row>
    <row r="393" spans="1:6">
      <c r="A393" s="23"/>
      <c r="B393" s="23"/>
      <c r="C393" s="23"/>
      <c r="D393" s="23"/>
      <c r="E393" s="72"/>
      <c r="F393" s="23"/>
    </row>
    <row r="394" spans="1:6">
      <c r="A394" s="23"/>
      <c r="B394" s="23"/>
      <c r="C394" s="23"/>
      <c r="D394" s="23"/>
      <c r="E394" s="72"/>
      <c r="F394" s="23"/>
    </row>
    <row r="395" spans="1:6">
      <c r="A395" s="23"/>
      <c r="B395" s="23"/>
      <c r="C395" s="23"/>
      <c r="D395" s="23"/>
      <c r="E395" s="72"/>
      <c r="F395" s="23"/>
    </row>
    <row r="396" spans="1:6">
      <c r="A396" s="23"/>
      <c r="B396" s="23"/>
      <c r="C396" s="23"/>
      <c r="D396" s="23"/>
      <c r="E396" s="72"/>
      <c r="F396" s="23"/>
    </row>
    <row r="397" spans="1:6">
      <c r="A397" s="23"/>
      <c r="B397" s="23"/>
      <c r="C397" s="23"/>
      <c r="D397" s="23"/>
      <c r="E397" s="72"/>
      <c r="F397" s="23"/>
    </row>
    <row r="398" spans="1:6">
      <c r="A398" s="23"/>
      <c r="B398" s="23"/>
      <c r="C398" s="23"/>
      <c r="D398" s="23"/>
      <c r="E398" s="72"/>
      <c r="F398" s="23"/>
    </row>
    <row r="399" spans="1:6">
      <c r="A399" s="23"/>
      <c r="B399" s="23"/>
      <c r="C399" s="23"/>
      <c r="D399" s="23"/>
      <c r="E399" s="72"/>
      <c r="F399" s="23"/>
    </row>
    <row r="400" spans="1:6">
      <c r="A400" s="23"/>
      <c r="B400" s="23"/>
      <c r="C400" s="23"/>
      <c r="D400" s="23"/>
      <c r="E400" s="72"/>
      <c r="F400" s="23"/>
    </row>
    <row r="401" spans="1:6">
      <c r="A401" s="23"/>
      <c r="B401" s="23"/>
      <c r="C401" s="23"/>
      <c r="D401" s="23"/>
      <c r="E401" s="72"/>
      <c r="F401" s="23"/>
    </row>
    <row r="402" spans="1:6">
      <c r="A402" s="23"/>
      <c r="B402" s="23"/>
      <c r="C402" s="23"/>
      <c r="D402" s="23"/>
      <c r="E402" s="72"/>
      <c r="F402" s="23"/>
    </row>
    <row r="403" spans="1:6">
      <c r="A403" s="23"/>
      <c r="B403" s="23"/>
      <c r="C403" s="23"/>
      <c r="D403" s="23"/>
      <c r="E403" s="72"/>
      <c r="F403" s="23"/>
    </row>
    <row r="404" spans="1:6">
      <c r="A404" s="23"/>
      <c r="B404" s="23"/>
      <c r="C404" s="23"/>
      <c r="D404" s="23"/>
      <c r="E404" s="72"/>
      <c r="F404" s="23"/>
    </row>
    <row r="405" spans="1:6">
      <c r="A405" s="23"/>
      <c r="B405" s="23"/>
      <c r="C405" s="23"/>
      <c r="D405" s="23"/>
      <c r="E405" s="72"/>
      <c r="F405" s="23"/>
    </row>
    <row r="406" spans="1:6">
      <c r="A406" s="23"/>
      <c r="B406" s="23"/>
      <c r="C406" s="23"/>
      <c r="D406" s="23"/>
      <c r="E406" s="72"/>
      <c r="F406" s="23"/>
    </row>
    <row r="407" spans="1:6">
      <c r="A407" s="23"/>
      <c r="B407" s="23"/>
      <c r="C407" s="23"/>
      <c r="D407" s="23"/>
      <c r="E407" s="72"/>
      <c r="F407" s="23"/>
    </row>
    <row r="408" spans="1:6">
      <c r="A408" s="23"/>
      <c r="B408" s="23"/>
      <c r="C408" s="23"/>
      <c r="D408" s="23"/>
      <c r="E408" s="72"/>
      <c r="F408" s="23"/>
    </row>
    <row r="409" spans="1:6">
      <c r="A409" s="23"/>
      <c r="B409" s="23"/>
      <c r="C409" s="23"/>
      <c r="D409" s="23"/>
      <c r="E409" s="72"/>
      <c r="F409" s="23"/>
    </row>
    <row r="410" spans="1:6">
      <c r="A410" s="23"/>
      <c r="B410" s="23"/>
      <c r="C410" s="23"/>
      <c r="D410" s="23"/>
      <c r="E410" s="72"/>
      <c r="F410" s="23"/>
    </row>
    <row r="411" spans="1:6">
      <c r="A411" s="23"/>
      <c r="B411" s="23"/>
      <c r="C411" s="23"/>
      <c r="D411" s="23"/>
      <c r="E411" s="72"/>
      <c r="F411" s="23"/>
    </row>
    <row r="412" spans="1:6">
      <c r="A412" s="23"/>
      <c r="B412" s="23"/>
      <c r="C412" s="23"/>
      <c r="D412" s="23"/>
      <c r="E412" s="72"/>
      <c r="F412" s="23"/>
    </row>
    <row r="413" spans="1:6">
      <c r="A413" s="23"/>
      <c r="B413" s="23"/>
      <c r="C413" s="23"/>
      <c r="D413" s="23"/>
      <c r="E413" s="72"/>
      <c r="F413" s="23"/>
    </row>
    <row r="414" spans="1:6">
      <c r="A414" s="23"/>
      <c r="B414" s="23"/>
      <c r="C414" s="23"/>
      <c r="D414" s="23"/>
      <c r="E414" s="72"/>
      <c r="F414" s="23"/>
    </row>
    <row r="415" spans="1:6">
      <c r="A415" s="23"/>
      <c r="B415" s="23"/>
      <c r="C415" s="23"/>
      <c r="D415" s="23"/>
      <c r="E415" s="72"/>
      <c r="F415" s="23"/>
    </row>
    <row r="416" spans="1:6">
      <c r="A416" s="23"/>
      <c r="B416" s="23"/>
      <c r="C416" s="23"/>
      <c r="D416" s="23"/>
      <c r="E416" s="72"/>
      <c r="F416" s="23"/>
    </row>
    <row r="417" spans="1:6">
      <c r="A417" s="23"/>
      <c r="B417" s="23"/>
      <c r="C417" s="23"/>
      <c r="D417" s="23"/>
      <c r="E417" s="72"/>
      <c r="F417" s="23"/>
    </row>
    <row r="418" spans="1:6">
      <c r="A418" s="23"/>
      <c r="B418" s="23"/>
      <c r="C418" s="23"/>
      <c r="D418" s="23"/>
      <c r="E418" s="72"/>
      <c r="F418" s="23"/>
    </row>
    <row r="419" spans="1:6">
      <c r="A419" s="23"/>
      <c r="B419" s="23"/>
      <c r="C419" s="23"/>
      <c r="D419" s="23"/>
      <c r="E419" s="72"/>
      <c r="F419" s="23"/>
    </row>
    <row r="420" spans="1:6">
      <c r="A420" s="23"/>
      <c r="B420" s="23"/>
      <c r="C420" s="23"/>
      <c r="D420" s="23"/>
      <c r="E420" s="72"/>
      <c r="F420" s="23"/>
    </row>
    <row r="421" spans="1:6">
      <c r="A421" s="23"/>
      <c r="B421" s="23"/>
      <c r="C421" s="23"/>
      <c r="D421" s="23"/>
      <c r="E421" s="72"/>
      <c r="F421" s="23"/>
    </row>
    <row r="422" spans="1:6">
      <c r="A422" s="23"/>
      <c r="B422" s="23"/>
      <c r="C422" s="23"/>
      <c r="D422" s="23"/>
      <c r="E422" s="72"/>
      <c r="F422" s="23"/>
    </row>
    <row r="423" spans="1:6">
      <c r="A423" s="23"/>
      <c r="B423" s="23"/>
      <c r="C423" s="23"/>
      <c r="D423" s="23"/>
      <c r="E423" s="72"/>
      <c r="F423" s="23"/>
    </row>
    <row r="424" spans="1:6">
      <c r="A424" s="23"/>
      <c r="B424" s="23"/>
      <c r="C424" s="23"/>
      <c r="D424" s="23"/>
      <c r="E424" s="72"/>
      <c r="F424" s="23"/>
    </row>
    <row r="425" spans="1:6">
      <c r="A425" s="23"/>
      <c r="B425" s="23"/>
      <c r="C425" s="23"/>
      <c r="D425" s="23"/>
      <c r="E425" s="72"/>
      <c r="F425" s="23"/>
    </row>
    <row r="426" spans="1:6">
      <c r="A426" s="23"/>
      <c r="B426" s="23"/>
      <c r="C426" s="23"/>
      <c r="D426" s="23"/>
      <c r="E426" s="72"/>
      <c r="F426" s="23"/>
    </row>
    <row r="427" spans="1:6">
      <c r="A427" s="23"/>
      <c r="B427" s="23"/>
      <c r="C427" s="23"/>
      <c r="D427" s="23"/>
      <c r="E427" s="72"/>
      <c r="F427" s="23"/>
    </row>
    <row r="428" spans="1:6">
      <c r="A428" s="23"/>
      <c r="B428" s="23"/>
      <c r="C428" s="23"/>
      <c r="D428" s="23"/>
      <c r="E428" s="72"/>
      <c r="F428" s="23"/>
    </row>
    <row r="429" spans="1:6">
      <c r="A429" s="23"/>
      <c r="B429" s="23"/>
      <c r="C429" s="23"/>
      <c r="D429" s="23"/>
      <c r="E429" s="72"/>
      <c r="F429" s="23"/>
    </row>
    <row r="430" spans="1:6">
      <c r="A430" s="23"/>
      <c r="B430" s="23"/>
      <c r="C430" s="23"/>
      <c r="D430" s="23"/>
      <c r="E430" s="72"/>
      <c r="F430" s="23"/>
    </row>
    <row r="431" spans="1:6">
      <c r="A431" s="23"/>
      <c r="B431" s="23"/>
      <c r="C431" s="23"/>
      <c r="D431" s="23"/>
      <c r="E431" s="72"/>
      <c r="F431" s="23"/>
    </row>
    <row r="432" spans="1:6">
      <c r="A432" s="23"/>
      <c r="B432" s="23"/>
      <c r="C432" s="23"/>
      <c r="D432" s="23"/>
      <c r="E432" s="72"/>
      <c r="F432" s="23"/>
    </row>
    <row r="433" spans="1:6">
      <c r="A433" s="23"/>
      <c r="B433" s="23"/>
      <c r="C433" s="23"/>
      <c r="D433" s="23"/>
      <c r="E433" s="72"/>
      <c r="F433" s="23"/>
    </row>
    <row r="434" spans="1:6">
      <c r="A434" s="23"/>
      <c r="B434" s="23"/>
      <c r="C434" s="23"/>
      <c r="D434" s="23"/>
      <c r="E434" s="72"/>
      <c r="F434" s="23"/>
    </row>
    <row r="435" spans="1:6">
      <c r="A435" s="23"/>
      <c r="B435" s="23"/>
      <c r="C435" s="23"/>
      <c r="D435" s="23"/>
      <c r="E435" s="72"/>
      <c r="F435" s="23"/>
    </row>
    <row r="436" spans="1:6">
      <c r="A436" s="23"/>
      <c r="B436" s="23"/>
      <c r="C436" s="23"/>
      <c r="D436" s="23"/>
      <c r="E436" s="72"/>
      <c r="F436" s="23"/>
    </row>
    <row r="437" spans="1:6">
      <c r="A437" s="23"/>
      <c r="B437" s="23"/>
      <c r="C437" s="23"/>
      <c r="D437" s="23"/>
      <c r="E437" s="72"/>
      <c r="F437" s="23"/>
    </row>
    <row r="438" spans="1:6">
      <c r="A438" s="23"/>
      <c r="B438" s="23"/>
      <c r="C438" s="23"/>
      <c r="D438" s="23"/>
      <c r="E438" s="72"/>
      <c r="F438" s="23"/>
    </row>
    <row r="439" spans="1:6">
      <c r="A439" s="23"/>
      <c r="B439" s="23"/>
      <c r="C439" s="23"/>
      <c r="D439" s="23"/>
      <c r="E439" s="72"/>
      <c r="F439" s="23"/>
    </row>
    <row r="440" spans="1:6">
      <c r="A440" s="23"/>
      <c r="B440" s="23"/>
      <c r="C440" s="23"/>
      <c r="D440" s="23"/>
      <c r="E440" s="72"/>
      <c r="F440" s="23"/>
    </row>
    <row r="441" spans="1:6">
      <c r="A441" s="23"/>
      <c r="B441" s="23"/>
      <c r="C441" s="23"/>
      <c r="D441" s="23"/>
      <c r="E441" s="72"/>
      <c r="F441" s="23"/>
    </row>
    <row r="442" spans="1:6">
      <c r="A442" s="23"/>
      <c r="B442" s="23"/>
      <c r="C442" s="23"/>
      <c r="D442" s="23"/>
      <c r="E442" s="72"/>
      <c r="F442" s="23"/>
    </row>
    <row r="443" spans="1:6">
      <c r="A443" s="23"/>
      <c r="B443" s="23"/>
      <c r="C443" s="23"/>
      <c r="D443" s="23"/>
      <c r="E443" s="72"/>
      <c r="F443" s="23"/>
    </row>
    <row r="444" spans="1:6">
      <c r="A444" s="23"/>
      <c r="B444" s="23"/>
      <c r="C444" s="23"/>
      <c r="D444" s="23"/>
      <c r="E444" s="72"/>
      <c r="F444" s="23"/>
    </row>
    <row r="445" spans="1:6">
      <c r="A445" s="23"/>
      <c r="B445" s="23"/>
      <c r="C445" s="23"/>
      <c r="D445" s="23"/>
      <c r="E445" s="72"/>
      <c r="F445" s="23"/>
    </row>
    <row r="446" spans="1:6">
      <c r="A446" s="23"/>
      <c r="B446" s="23"/>
      <c r="C446" s="23"/>
      <c r="D446" s="23"/>
      <c r="E446" s="72"/>
      <c r="F446" s="23"/>
    </row>
    <row r="447" spans="1:6">
      <c r="A447" s="23"/>
      <c r="B447" s="23"/>
      <c r="C447" s="23"/>
      <c r="D447" s="23"/>
      <c r="E447" s="72"/>
      <c r="F447" s="23"/>
    </row>
    <row r="448" spans="1:6">
      <c r="A448" s="23"/>
      <c r="B448" s="23"/>
      <c r="C448" s="23"/>
      <c r="D448" s="23"/>
      <c r="E448" s="72"/>
      <c r="F448" s="23"/>
    </row>
    <row r="449" spans="1:6">
      <c r="A449" s="23"/>
      <c r="B449" s="23"/>
      <c r="C449" s="23"/>
      <c r="D449" s="23"/>
      <c r="E449" s="72"/>
      <c r="F449" s="23"/>
    </row>
    <row r="450" spans="1:6">
      <c r="A450" s="23"/>
      <c r="B450" s="23"/>
      <c r="C450" s="23"/>
      <c r="D450" s="23"/>
      <c r="E450" s="72"/>
      <c r="F450" s="23"/>
    </row>
    <row r="451" spans="1:6">
      <c r="A451" s="23"/>
      <c r="B451" s="23"/>
      <c r="C451" s="23"/>
      <c r="D451" s="23"/>
      <c r="E451" s="72"/>
      <c r="F451" s="23"/>
    </row>
    <row r="452" spans="1:6">
      <c r="A452" s="23"/>
      <c r="B452" s="23"/>
      <c r="C452" s="23"/>
      <c r="D452" s="23"/>
      <c r="E452" s="72"/>
      <c r="F452" s="23"/>
    </row>
    <row r="453" spans="1:6">
      <c r="A453" s="23"/>
      <c r="B453" s="23"/>
      <c r="C453" s="23"/>
      <c r="D453" s="23"/>
      <c r="E453" s="72"/>
      <c r="F453" s="23"/>
    </row>
    <row r="454" spans="1:6">
      <c r="A454" s="23"/>
      <c r="B454" s="23"/>
      <c r="C454" s="23"/>
      <c r="D454" s="23"/>
      <c r="E454" s="72"/>
      <c r="F454" s="23"/>
    </row>
    <row r="455" spans="1:6">
      <c r="A455" s="23"/>
      <c r="B455" s="23"/>
      <c r="C455" s="23"/>
      <c r="D455" s="23"/>
      <c r="E455" s="72"/>
      <c r="F455" s="23"/>
    </row>
    <row r="456" spans="1:6">
      <c r="A456" s="23"/>
      <c r="B456" s="23"/>
      <c r="C456" s="23"/>
      <c r="D456" s="23"/>
      <c r="E456" s="72"/>
      <c r="F456" s="23"/>
    </row>
    <row r="457" spans="1:6">
      <c r="A457" s="23"/>
      <c r="B457" s="23"/>
      <c r="C457" s="23"/>
      <c r="D457" s="23"/>
      <c r="E457" s="72"/>
      <c r="F457" s="23"/>
    </row>
    <row r="458" spans="1:6">
      <c r="A458" s="23"/>
      <c r="B458" s="23"/>
      <c r="C458" s="23"/>
      <c r="D458" s="23"/>
      <c r="E458" s="72"/>
      <c r="F458" s="23"/>
    </row>
    <row r="459" spans="1:6">
      <c r="A459" s="23"/>
      <c r="B459" s="23"/>
      <c r="C459" s="23"/>
      <c r="D459" s="23"/>
      <c r="E459" s="72"/>
      <c r="F459" s="23"/>
    </row>
    <row r="460" spans="1:6">
      <c r="A460" s="23"/>
      <c r="B460" s="23"/>
      <c r="C460" s="23"/>
      <c r="D460" s="23"/>
      <c r="E460" s="72"/>
      <c r="F460" s="23"/>
    </row>
    <row r="461" spans="1:6">
      <c r="A461" s="23"/>
      <c r="B461" s="23"/>
      <c r="C461" s="23"/>
      <c r="D461" s="23"/>
      <c r="E461" s="72"/>
      <c r="F461" s="23"/>
    </row>
    <row r="462" spans="1:6">
      <c r="A462" s="23"/>
      <c r="B462" s="23"/>
      <c r="C462" s="23"/>
      <c r="D462" s="23"/>
      <c r="E462" s="72"/>
      <c r="F462" s="23"/>
    </row>
    <row r="463" spans="1:6">
      <c r="A463" s="23"/>
      <c r="B463" s="23"/>
      <c r="C463" s="23"/>
      <c r="D463" s="23"/>
      <c r="E463" s="72"/>
      <c r="F463" s="23"/>
    </row>
    <row r="464" spans="1:6">
      <c r="A464" s="23"/>
      <c r="B464" s="23"/>
      <c r="C464" s="23"/>
      <c r="D464" s="23"/>
      <c r="E464" s="72"/>
      <c r="F464" s="23"/>
    </row>
    <row r="465" spans="1:6">
      <c r="A465" s="23"/>
      <c r="B465" s="23"/>
      <c r="C465" s="23"/>
      <c r="D465" s="23"/>
      <c r="E465" s="72"/>
      <c r="F465" s="23"/>
    </row>
    <row r="466" spans="1:6">
      <c r="A466" s="23"/>
      <c r="B466" s="23"/>
      <c r="C466" s="23"/>
      <c r="D466" s="23"/>
      <c r="E466" s="72"/>
      <c r="F466" s="23"/>
    </row>
    <row r="467" spans="1:6">
      <c r="A467" s="23"/>
      <c r="B467" s="23"/>
      <c r="C467" s="23"/>
      <c r="D467" s="23"/>
      <c r="E467" s="72"/>
      <c r="F467" s="23"/>
    </row>
    <row r="468" spans="1:6">
      <c r="A468" s="23"/>
      <c r="B468" s="23"/>
      <c r="C468" s="23"/>
      <c r="D468" s="23"/>
      <c r="E468" s="72"/>
      <c r="F468" s="23"/>
    </row>
    <row r="469" spans="1:6">
      <c r="A469" s="23"/>
      <c r="B469" s="23"/>
      <c r="C469" s="23"/>
      <c r="D469" s="23"/>
      <c r="E469" s="72"/>
      <c r="F469" s="23"/>
    </row>
    <row r="470" spans="1:6">
      <c r="A470" s="23"/>
      <c r="B470" s="23"/>
      <c r="C470" s="23"/>
      <c r="D470" s="23"/>
      <c r="E470" s="72"/>
      <c r="F470" s="23"/>
    </row>
    <row r="471" spans="1:6">
      <c r="A471" s="23"/>
      <c r="B471" s="23"/>
      <c r="C471" s="23"/>
      <c r="D471" s="23"/>
      <c r="E471" s="72"/>
      <c r="F471" s="23"/>
    </row>
    <row r="472" spans="1:6">
      <c r="A472" s="23"/>
      <c r="B472" s="23"/>
      <c r="C472" s="23"/>
      <c r="D472" s="23"/>
      <c r="E472" s="72"/>
      <c r="F472" s="23"/>
    </row>
    <row r="473" spans="1:6">
      <c r="A473" s="23"/>
      <c r="B473" s="23"/>
      <c r="C473" s="23"/>
      <c r="D473" s="23"/>
      <c r="E473" s="72"/>
      <c r="F473" s="23"/>
    </row>
    <row r="474" spans="1:6">
      <c r="A474" s="23"/>
      <c r="B474" s="23"/>
      <c r="C474" s="23"/>
      <c r="D474" s="23"/>
      <c r="E474" s="72"/>
      <c r="F474" s="23"/>
    </row>
    <row r="475" spans="1:6">
      <c r="A475" s="23"/>
      <c r="B475" s="23"/>
      <c r="C475" s="23"/>
      <c r="D475" s="23"/>
      <c r="E475" s="72"/>
      <c r="F475" s="23"/>
    </row>
    <row r="476" spans="1:6">
      <c r="A476" s="23"/>
      <c r="B476" s="23"/>
      <c r="C476" s="23"/>
      <c r="D476" s="23"/>
      <c r="E476" s="72"/>
      <c r="F476" s="23"/>
    </row>
    <row r="477" spans="1:6">
      <c r="A477" s="23"/>
      <c r="B477" s="23"/>
      <c r="C477" s="23"/>
      <c r="D477" s="23"/>
      <c r="E477" s="72"/>
      <c r="F477" s="23"/>
    </row>
    <row r="478" spans="1:6">
      <c r="A478" s="23"/>
      <c r="B478" s="23"/>
      <c r="C478" s="23"/>
      <c r="D478" s="23"/>
      <c r="E478" s="72"/>
      <c r="F478" s="23"/>
    </row>
    <row r="479" spans="1:6">
      <c r="A479" s="23"/>
      <c r="B479" s="23"/>
      <c r="C479" s="23"/>
      <c r="D479" s="23"/>
      <c r="E479" s="72"/>
      <c r="F479" s="23"/>
    </row>
    <row r="480" spans="1:6">
      <c r="A480" s="23"/>
      <c r="B480" s="23"/>
      <c r="C480" s="23"/>
      <c r="D480" s="23"/>
      <c r="E480" s="72"/>
      <c r="F480" s="23"/>
    </row>
    <row r="481" spans="1:6">
      <c r="A481" s="23"/>
      <c r="B481" s="23"/>
      <c r="C481" s="23"/>
      <c r="D481" s="23"/>
      <c r="E481" s="72"/>
      <c r="F481" s="23"/>
    </row>
    <row r="482" spans="1:6">
      <c r="A482" s="23"/>
      <c r="B482" s="23"/>
      <c r="C482" s="23"/>
      <c r="D482" s="23"/>
      <c r="E482" s="72"/>
      <c r="F482" s="23"/>
    </row>
    <row r="483" spans="1:6">
      <c r="A483" s="23"/>
      <c r="B483" s="23"/>
      <c r="C483" s="23"/>
      <c r="D483" s="23"/>
      <c r="E483" s="72"/>
      <c r="F483" s="23"/>
    </row>
    <row r="484" spans="1:6">
      <c r="A484" s="23"/>
      <c r="B484" s="23"/>
      <c r="C484" s="23"/>
      <c r="D484" s="23"/>
      <c r="E484" s="72"/>
      <c r="F484" s="23"/>
    </row>
    <row r="485" spans="1:6">
      <c r="A485" s="23"/>
      <c r="B485" s="23"/>
      <c r="C485" s="23"/>
      <c r="D485" s="23"/>
      <c r="E485" s="72"/>
      <c r="F485" s="23"/>
    </row>
    <row r="486" spans="1:6">
      <c r="A486" s="23"/>
      <c r="B486" s="23"/>
      <c r="C486" s="23"/>
      <c r="D486" s="23"/>
      <c r="E486" s="72"/>
      <c r="F486" s="23"/>
    </row>
    <row r="487" spans="1:6">
      <c r="A487" s="23"/>
      <c r="B487" s="23"/>
      <c r="C487" s="23"/>
      <c r="D487" s="23"/>
      <c r="E487" s="72"/>
      <c r="F487" s="23"/>
    </row>
    <row r="488" spans="1:6">
      <c r="A488" s="23"/>
      <c r="B488" s="23"/>
      <c r="C488" s="23"/>
      <c r="D488" s="23"/>
      <c r="E488" s="72"/>
      <c r="F488" s="23"/>
    </row>
    <row r="489" spans="1:6">
      <c r="A489" s="23"/>
      <c r="B489" s="23"/>
      <c r="C489" s="23"/>
      <c r="D489" s="23"/>
      <c r="E489" s="72"/>
      <c r="F489" s="23"/>
    </row>
    <row r="490" spans="1:6">
      <c r="A490" s="23"/>
      <c r="B490" s="23"/>
      <c r="C490" s="23"/>
      <c r="D490" s="23"/>
      <c r="E490" s="72"/>
      <c r="F490" s="23"/>
    </row>
    <row r="491" spans="1:6">
      <c r="A491" s="23"/>
      <c r="B491" s="23"/>
      <c r="C491" s="23"/>
      <c r="D491" s="23"/>
      <c r="E491" s="72"/>
      <c r="F491" s="23"/>
    </row>
    <row r="492" spans="1:6">
      <c r="A492" s="23"/>
      <c r="B492" s="23"/>
      <c r="C492" s="23"/>
      <c r="D492" s="23"/>
      <c r="E492" s="72"/>
      <c r="F492" s="23"/>
    </row>
    <row r="493" spans="1:6">
      <c r="A493" s="23"/>
      <c r="B493" s="23"/>
      <c r="C493" s="23"/>
      <c r="D493" s="23"/>
      <c r="E493" s="72"/>
      <c r="F493" s="23"/>
    </row>
    <row r="494" spans="1:6">
      <c r="A494" s="23"/>
      <c r="B494" s="23"/>
      <c r="C494" s="23"/>
      <c r="D494" s="23"/>
      <c r="E494" s="72"/>
      <c r="F494" s="23"/>
    </row>
    <row r="495" spans="1:6">
      <c r="A495" s="23"/>
      <c r="B495" s="23"/>
      <c r="C495" s="23"/>
      <c r="D495" s="23"/>
      <c r="E495" s="72"/>
      <c r="F495" s="23"/>
    </row>
    <row r="496" spans="1:6">
      <c r="A496" s="23"/>
      <c r="B496" s="23"/>
      <c r="C496" s="23"/>
      <c r="D496" s="23"/>
      <c r="E496" s="72"/>
      <c r="F496" s="23"/>
    </row>
    <row r="497" spans="1:6">
      <c r="A497" s="23"/>
      <c r="B497" s="23"/>
      <c r="C497" s="23"/>
      <c r="D497" s="23"/>
      <c r="E497" s="72"/>
      <c r="F497" s="23"/>
    </row>
    <row r="498" spans="1:6">
      <c r="A498" s="23"/>
      <c r="B498" s="23"/>
      <c r="C498" s="23"/>
      <c r="D498" s="23"/>
      <c r="E498" s="72"/>
      <c r="F498" s="23"/>
    </row>
    <row r="499" spans="1:6">
      <c r="A499" s="23"/>
      <c r="B499" s="23"/>
      <c r="C499" s="23"/>
      <c r="D499" s="23"/>
      <c r="E499" s="72"/>
      <c r="F499" s="23"/>
    </row>
    <row r="500" spans="1:6">
      <c r="A500" s="23"/>
      <c r="B500" s="23"/>
      <c r="C500" s="23"/>
      <c r="D500" s="23"/>
      <c r="E500" s="72"/>
      <c r="F500" s="23"/>
    </row>
    <row r="501" spans="1:6">
      <c r="A501" s="23"/>
      <c r="B501" s="23"/>
      <c r="C501" s="23"/>
      <c r="D501" s="23"/>
      <c r="E501" s="72"/>
      <c r="F501" s="23"/>
    </row>
    <row r="502" spans="1:6">
      <c r="A502" s="23"/>
      <c r="B502" s="23"/>
      <c r="C502" s="23"/>
      <c r="D502" s="23"/>
      <c r="E502" s="72"/>
      <c r="F502" s="23"/>
    </row>
    <row r="503" spans="1:6">
      <c r="A503" s="23"/>
      <c r="B503" s="23"/>
      <c r="C503" s="23"/>
      <c r="D503" s="23"/>
      <c r="E503" s="72"/>
      <c r="F503" s="23"/>
    </row>
    <row r="504" spans="1:6">
      <c r="A504" s="23"/>
      <c r="B504" s="23"/>
      <c r="C504" s="23"/>
      <c r="D504" s="23"/>
      <c r="E504" s="72"/>
      <c r="F504" s="23"/>
    </row>
    <row r="505" spans="1:6">
      <c r="A505" s="23"/>
      <c r="B505" s="23"/>
      <c r="C505" s="23"/>
      <c r="D505" s="23"/>
      <c r="E505" s="72"/>
      <c r="F505" s="23"/>
    </row>
    <row r="506" spans="1:6">
      <c r="A506" s="23"/>
      <c r="B506" s="23"/>
      <c r="C506" s="23"/>
      <c r="D506" s="23"/>
      <c r="E506" s="72"/>
      <c r="F506" s="23"/>
    </row>
    <row r="507" spans="1:6">
      <c r="A507" s="23"/>
      <c r="B507" s="23"/>
      <c r="C507" s="23"/>
      <c r="D507" s="23"/>
      <c r="E507" s="72"/>
      <c r="F507" s="23"/>
    </row>
    <row r="508" spans="1:6">
      <c r="A508" s="23"/>
      <c r="B508" s="23"/>
      <c r="C508" s="23"/>
      <c r="D508" s="23"/>
      <c r="E508" s="72"/>
      <c r="F508" s="23"/>
    </row>
    <row r="509" spans="1:6">
      <c r="A509" s="23"/>
      <c r="B509" s="23"/>
      <c r="C509" s="23"/>
      <c r="D509" s="23"/>
      <c r="E509" s="72"/>
      <c r="F509" s="23"/>
    </row>
    <row r="510" spans="1:6">
      <c r="A510" s="23"/>
      <c r="B510" s="23"/>
      <c r="C510" s="23"/>
      <c r="D510" s="23"/>
      <c r="E510" s="72"/>
      <c r="F510" s="23"/>
    </row>
    <row r="511" spans="1:6">
      <c r="A511" s="23"/>
      <c r="B511" s="23"/>
      <c r="C511" s="23"/>
      <c r="D511" s="23"/>
      <c r="E511" s="72"/>
      <c r="F511" s="23"/>
    </row>
    <row r="512" spans="1:6">
      <c r="A512" s="23"/>
      <c r="B512" s="23"/>
      <c r="C512" s="23"/>
      <c r="D512" s="23"/>
      <c r="E512" s="72"/>
      <c r="F512" s="23"/>
    </row>
    <row r="513" spans="1:6">
      <c r="A513" s="23"/>
      <c r="B513" s="23"/>
      <c r="C513" s="23"/>
      <c r="D513" s="23"/>
      <c r="E513" s="72"/>
      <c r="F513" s="23"/>
    </row>
    <row r="514" spans="1:6">
      <c r="A514" s="23"/>
      <c r="B514" s="23"/>
      <c r="C514" s="23"/>
      <c r="D514" s="23"/>
      <c r="E514" s="72"/>
      <c r="F514" s="23"/>
    </row>
    <row r="515" spans="1:6">
      <c r="A515" s="23"/>
      <c r="B515" s="23"/>
      <c r="C515" s="23"/>
      <c r="D515" s="23"/>
      <c r="E515" s="72"/>
      <c r="F515" s="23"/>
    </row>
    <row r="516" spans="1:6">
      <c r="A516" s="23"/>
      <c r="B516" s="23"/>
      <c r="C516" s="23"/>
      <c r="D516" s="23"/>
      <c r="E516" s="72"/>
      <c r="F516" s="23"/>
    </row>
    <row r="517" spans="1:6">
      <c r="A517" s="23"/>
      <c r="B517" s="23"/>
      <c r="C517" s="23"/>
      <c r="D517" s="23"/>
      <c r="E517" s="72"/>
      <c r="F517" s="23"/>
    </row>
    <row r="518" spans="1:6">
      <c r="A518" s="23"/>
      <c r="B518" s="23"/>
      <c r="C518" s="23"/>
      <c r="D518" s="23"/>
      <c r="E518" s="72"/>
      <c r="F518" s="23"/>
    </row>
    <row r="519" spans="1:6">
      <c r="A519" s="23"/>
      <c r="B519" s="23"/>
      <c r="C519" s="23"/>
      <c r="D519" s="23"/>
      <c r="E519" s="72"/>
      <c r="F519" s="23"/>
    </row>
    <row r="520" spans="1:6">
      <c r="A520" s="23"/>
      <c r="B520" s="23"/>
      <c r="C520" s="23"/>
      <c r="D520" s="23"/>
      <c r="E520" s="72"/>
      <c r="F520" s="23"/>
    </row>
    <row r="521" spans="1:6">
      <c r="A521" s="23"/>
      <c r="B521" s="23"/>
      <c r="C521" s="23"/>
      <c r="D521" s="23"/>
      <c r="E521" s="72"/>
      <c r="F521" s="23"/>
    </row>
    <row r="522" spans="1:6">
      <c r="A522" s="23"/>
      <c r="B522" s="23"/>
      <c r="C522" s="23"/>
      <c r="D522" s="23"/>
      <c r="E522" s="72"/>
      <c r="F522" s="23"/>
    </row>
    <row r="523" spans="1:6">
      <c r="A523" s="23"/>
      <c r="B523" s="23"/>
      <c r="C523" s="23"/>
      <c r="D523" s="23"/>
      <c r="E523" s="72"/>
      <c r="F523" s="23"/>
    </row>
    <row r="524" spans="1:6">
      <c r="A524" s="23"/>
      <c r="B524" s="23"/>
      <c r="C524" s="23"/>
      <c r="D524" s="23"/>
      <c r="E524" s="72"/>
      <c r="F524" s="23"/>
    </row>
    <row r="525" spans="1:6">
      <c r="A525" s="23"/>
      <c r="B525" s="23"/>
      <c r="C525" s="23"/>
      <c r="D525" s="23"/>
      <c r="E525" s="72"/>
      <c r="F525" s="23"/>
    </row>
    <row r="526" spans="1:6">
      <c r="A526" s="23"/>
      <c r="B526" s="23"/>
      <c r="C526" s="23"/>
      <c r="D526" s="23"/>
      <c r="E526" s="72"/>
      <c r="F526" s="23"/>
    </row>
    <row r="527" spans="1:6">
      <c r="A527" s="23"/>
      <c r="B527" s="23"/>
      <c r="C527" s="23"/>
      <c r="D527" s="23"/>
      <c r="E527" s="72"/>
      <c r="F527" s="23"/>
    </row>
    <row r="528" spans="1:6">
      <c r="A528" s="23"/>
      <c r="B528" s="23"/>
      <c r="C528" s="23"/>
      <c r="D528" s="23"/>
      <c r="E528" s="72"/>
      <c r="F528" s="23"/>
    </row>
    <row r="529" spans="1:6">
      <c r="A529" s="23"/>
      <c r="B529" s="23"/>
      <c r="C529" s="23"/>
      <c r="D529" s="23"/>
      <c r="E529" s="72"/>
      <c r="F529" s="23"/>
    </row>
    <row r="530" spans="1:6">
      <c r="A530" s="23"/>
      <c r="B530" s="23"/>
      <c r="C530" s="23"/>
      <c r="D530" s="23"/>
      <c r="E530" s="72"/>
      <c r="F530" s="23"/>
    </row>
    <row r="531" spans="1:6">
      <c r="A531" s="23"/>
      <c r="B531" s="23"/>
      <c r="C531" s="23"/>
      <c r="D531" s="23"/>
      <c r="E531" s="72"/>
      <c r="F531" s="23"/>
    </row>
    <row r="532" spans="1:6">
      <c r="A532" s="23"/>
      <c r="B532" s="23"/>
      <c r="C532" s="23"/>
      <c r="D532" s="23"/>
      <c r="E532" s="72"/>
      <c r="F532" s="23"/>
    </row>
    <row r="533" spans="1:6">
      <c r="A533" s="23"/>
      <c r="B533" s="23"/>
      <c r="C533" s="23"/>
      <c r="D533" s="23"/>
      <c r="E533" s="72"/>
      <c r="F533" s="23"/>
    </row>
    <row r="534" spans="1:6">
      <c r="A534" s="23"/>
      <c r="B534" s="23"/>
      <c r="C534" s="23"/>
      <c r="D534" s="23"/>
      <c r="E534" s="72"/>
      <c r="F534" s="23"/>
    </row>
    <row r="535" spans="1:6">
      <c r="A535" s="23"/>
      <c r="B535" s="23"/>
      <c r="C535" s="23"/>
      <c r="D535" s="23"/>
      <c r="E535" s="72"/>
      <c r="F535" s="23"/>
    </row>
    <row r="536" spans="1:6">
      <c r="A536" s="23"/>
      <c r="B536" s="23"/>
      <c r="C536" s="23"/>
      <c r="D536" s="23"/>
      <c r="E536" s="72"/>
      <c r="F536" s="23"/>
    </row>
    <row r="537" spans="1:6">
      <c r="A537" s="23"/>
      <c r="B537" s="23"/>
      <c r="C537" s="23"/>
      <c r="D537" s="23"/>
      <c r="E537" s="72"/>
      <c r="F537" s="23"/>
    </row>
    <row r="538" spans="1:6">
      <c r="A538" s="23"/>
      <c r="B538" s="23"/>
      <c r="C538" s="23"/>
      <c r="D538" s="23"/>
      <c r="E538" s="72"/>
      <c r="F538" s="23"/>
    </row>
    <row r="539" spans="1:6">
      <c r="A539" s="23"/>
      <c r="B539" s="23"/>
      <c r="C539" s="23"/>
      <c r="D539" s="23"/>
      <c r="E539" s="72"/>
      <c r="F539" s="23"/>
    </row>
    <row r="540" spans="1:6">
      <c r="A540" s="23"/>
      <c r="B540" s="23"/>
      <c r="C540" s="23"/>
      <c r="D540" s="23"/>
      <c r="E540" s="72"/>
      <c r="F540" s="23"/>
    </row>
    <row r="541" spans="1:6">
      <c r="A541" s="23"/>
      <c r="B541" s="23"/>
      <c r="C541" s="23"/>
      <c r="D541" s="23"/>
      <c r="E541" s="72"/>
      <c r="F541" s="23"/>
    </row>
    <row r="542" spans="1:6">
      <c r="A542" s="23"/>
      <c r="B542" s="23"/>
      <c r="C542" s="23"/>
      <c r="D542" s="23"/>
      <c r="E542" s="72"/>
      <c r="F542" s="23"/>
    </row>
    <row r="543" spans="1:6">
      <c r="A543" s="23"/>
      <c r="B543" s="23"/>
      <c r="C543" s="23"/>
      <c r="D543" s="23"/>
      <c r="E543" s="72"/>
      <c r="F543" s="23"/>
    </row>
    <row r="544" spans="1:6">
      <c r="A544" s="23"/>
      <c r="B544" s="23"/>
      <c r="C544" s="23"/>
      <c r="D544" s="23"/>
      <c r="E544" s="72"/>
      <c r="F544" s="23"/>
    </row>
    <row r="545" spans="1:6">
      <c r="A545" s="23"/>
      <c r="B545" s="23"/>
      <c r="C545" s="23"/>
      <c r="D545" s="23"/>
      <c r="E545" s="72"/>
      <c r="F545" s="23"/>
    </row>
    <row r="546" spans="1:6">
      <c r="A546" s="23"/>
      <c r="B546" s="23"/>
      <c r="C546" s="23"/>
      <c r="D546" s="23"/>
      <c r="E546" s="72"/>
      <c r="F546" s="23"/>
    </row>
    <row r="547" spans="1:6">
      <c r="A547" s="23"/>
      <c r="B547" s="23"/>
      <c r="C547" s="23"/>
      <c r="D547" s="23"/>
      <c r="E547" s="72"/>
      <c r="F547" s="23"/>
    </row>
    <row r="548" spans="1:6">
      <c r="A548" s="23"/>
      <c r="B548" s="23"/>
      <c r="C548" s="23"/>
      <c r="D548" s="23"/>
      <c r="E548" s="72"/>
      <c r="F548" s="23"/>
    </row>
    <row r="549" spans="1:6">
      <c r="A549" s="23"/>
      <c r="B549" s="23"/>
      <c r="C549" s="23"/>
      <c r="D549" s="23"/>
      <c r="E549" s="72"/>
      <c r="F549" s="23"/>
    </row>
    <row r="550" spans="1:6">
      <c r="A550" s="23"/>
      <c r="B550" s="23"/>
      <c r="C550" s="23"/>
      <c r="D550" s="23"/>
      <c r="E550" s="72"/>
      <c r="F550" s="23"/>
    </row>
    <row r="551" spans="1:6">
      <c r="A551" s="23"/>
      <c r="B551" s="23"/>
      <c r="C551" s="23"/>
      <c r="D551" s="23"/>
      <c r="E551" s="72"/>
      <c r="F551" s="23"/>
    </row>
    <row r="552" spans="1:6">
      <c r="A552" s="23"/>
      <c r="B552" s="23"/>
      <c r="C552" s="23"/>
      <c r="D552" s="23"/>
      <c r="E552" s="72"/>
      <c r="F552" s="23"/>
    </row>
    <row r="553" spans="1:6">
      <c r="A553" s="23"/>
      <c r="B553" s="23"/>
      <c r="C553" s="23"/>
      <c r="D553" s="23"/>
      <c r="E553" s="72"/>
      <c r="F553" s="23"/>
    </row>
    <row r="554" spans="1:6">
      <c r="A554" s="23"/>
      <c r="B554" s="23"/>
      <c r="C554" s="23"/>
      <c r="D554" s="23"/>
      <c r="E554" s="72"/>
      <c r="F554" s="23"/>
    </row>
    <row r="555" spans="1:6">
      <c r="A555" s="23"/>
      <c r="B555" s="23"/>
      <c r="C555" s="23"/>
      <c r="D555" s="23"/>
      <c r="E555" s="72"/>
      <c r="F555" s="23"/>
    </row>
    <row r="556" spans="1:6">
      <c r="A556" s="23"/>
      <c r="B556" s="23"/>
      <c r="C556" s="23"/>
      <c r="D556" s="23"/>
      <c r="E556" s="72"/>
      <c r="F556" s="23"/>
    </row>
    <row r="557" spans="1:6">
      <c r="A557" s="23"/>
      <c r="B557" s="23"/>
      <c r="C557" s="23"/>
      <c r="D557" s="23"/>
      <c r="E557" s="72"/>
      <c r="F557" s="23"/>
    </row>
    <row r="558" spans="1:6">
      <c r="A558" s="23"/>
      <c r="B558" s="23"/>
      <c r="C558" s="23"/>
      <c r="D558" s="23"/>
      <c r="E558" s="72"/>
      <c r="F558" s="23"/>
    </row>
    <row r="559" spans="1:6">
      <c r="A559" s="23"/>
      <c r="B559" s="23"/>
      <c r="C559" s="23"/>
      <c r="D559" s="23"/>
      <c r="E559" s="72"/>
      <c r="F559" s="23"/>
    </row>
    <row r="560" spans="1:6">
      <c r="A560" s="23"/>
      <c r="B560" s="23"/>
      <c r="C560" s="23"/>
      <c r="D560" s="23"/>
      <c r="E560" s="72"/>
      <c r="F560" s="23"/>
    </row>
    <row r="561" spans="1:6">
      <c r="A561" s="23"/>
      <c r="B561" s="23"/>
      <c r="C561" s="23"/>
      <c r="D561" s="23"/>
      <c r="E561" s="72"/>
      <c r="F561" s="23"/>
    </row>
    <row r="562" spans="1:6">
      <c r="A562" s="23"/>
      <c r="B562" s="23"/>
      <c r="C562" s="23"/>
      <c r="D562" s="23"/>
      <c r="E562" s="72"/>
      <c r="F562" s="23"/>
    </row>
    <row r="563" spans="1:6">
      <c r="A563" s="23"/>
      <c r="B563" s="23"/>
      <c r="C563" s="23"/>
      <c r="D563" s="23"/>
      <c r="E563" s="72"/>
      <c r="F563" s="23"/>
    </row>
    <row r="564" spans="1:6">
      <c r="A564" s="23"/>
      <c r="B564" s="23"/>
      <c r="C564" s="23"/>
      <c r="D564" s="23"/>
      <c r="E564" s="72"/>
      <c r="F564" s="23"/>
    </row>
    <row r="565" spans="1:6">
      <c r="A565" s="23"/>
      <c r="B565" s="23"/>
      <c r="C565" s="23"/>
      <c r="D565" s="23"/>
      <c r="E565" s="72"/>
      <c r="F565" s="23"/>
    </row>
    <row r="566" spans="1:6">
      <c r="A566" s="23"/>
      <c r="B566" s="23"/>
      <c r="C566" s="23"/>
      <c r="D566" s="23"/>
      <c r="E566" s="72"/>
      <c r="F566" s="23"/>
    </row>
    <row r="567" spans="1:6">
      <c r="A567" s="23"/>
      <c r="B567" s="23"/>
      <c r="C567" s="23"/>
      <c r="D567" s="23"/>
      <c r="E567" s="72"/>
      <c r="F567" s="23"/>
    </row>
    <row r="568" spans="1:6">
      <c r="A568" s="23"/>
      <c r="B568" s="23"/>
      <c r="C568" s="23"/>
      <c r="D568" s="23"/>
      <c r="E568" s="72"/>
      <c r="F568" s="23"/>
    </row>
    <row r="569" spans="1:6">
      <c r="A569" s="23"/>
      <c r="B569" s="23"/>
      <c r="C569" s="23"/>
      <c r="D569" s="23"/>
      <c r="E569" s="72"/>
      <c r="F569" s="23"/>
    </row>
    <row r="570" spans="1:6">
      <c r="A570" s="23"/>
      <c r="B570" s="23"/>
      <c r="C570" s="23"/>
      <c r="D570" s="23"/>
      <c r="E570" s="72"/>
      <c r="F570" s="23"/>
    </row>
    <row r="571" spans="1:6">
      <c r="A571" s="23"/>
      <c r="B571" s="23"/>
      <c r="C571" s="23"/>
      <c r="D571" s="23"/>
      <c r="E571" s="72"/>
      <c r="F571" s="23"/>
    </row>
    <row r="572" spans="1:6">
      <c r="A572" s="23"/>
      <c r="B572" s="23"/>
      <c r="C572" s="23"/>
      <c r="D572" s="23"/>
      <c r="E572" s="72"/>
      <c r="F572" s="23"/>
    </row>
    <row r="573" spans="1:6">
      <c r="A573" s="23"/>
      <c r="B573" s="23"/>
      <c r="C573" s="23"/>
      <c r="D573" s="23"/>
      <c r="E573" s="72"/>
      <c r="F573" s="23"/>
    </row>
    <row r="574" spans="1:6">
      <c r="A574" s="23"/>
      <c r="B574" s="23"/>
      <c r="C574" s="23"/>
      <c r="D574" s="23"/>
      <c r="E574" s="72"/>
      <c r="F574" s="23"/>
    </row>
    <row r="575" spans="1:6">
      <c r="A575" s="23"/>
      <c r="B575" s="23"/>
      <c r="C575" s="23"/>
      <c r="D575" s="23"/>
      <c r="E575" s="72"/>
      <c r="F575" s="23"/>
    </row>
    <row r="576" spans="1:6">
      <c r="A576" s="23"/>
      <c r="B576" s="23"/>
      <c r="C576" s="23"/>
      <c r="D576" s="23"/>
      <c r="E576" s="72"/>
      <c r="F576" s="23"/>
    </row>
    <row r="577" spans="1:6">
      <c r="A577" s="23"/>
      <c r="B577" s="23"/>
      <c r="C577" s="23"/>
      <c r="D577" s="23"/>
      <c r="E577" s="72"/>
      <c r="F577" s="23"/>
    </row>
    <row r="578" spans="1:6">
      <c r="A578" s="23"/>
      <c r="B578" s="23"/>
      <c r="C578" s="23"/>
      <c r="D578" s="23"/>
      <c r="E578" s="72"/>
      <c r="F578" s="23"/>
    </row>
    <row r="579" spans="1:6">
      <c r="A579" s="23"/>
      <c r="B579" s="23"/>
      <c r="C579" s="23"/>
      <c r="D579" s="23"/>
      <c r="E579" s="72"/>
      <c r="F579" s="23"/>
    </row>
    <row r="580" spans="1:6">
      <c r="A580" s="23"/>
      <c r="B580" s="23"/>
      <c r="C580" s="23"/>
      <c r="D580" s="23"/>
      <c r="E580" s="72"/>
      <c r="F580" s="23"/>
    </row>
    <row r="581" spans="1:6">
      <c r="A581" s="23"/>
      <c r="B581" s="23"/>
      <c r="C581" s="23"/>
      <c r="D581" s="23"/>
      <c r="E581" s="72"/>
      <c r="F581" s="23"/>
    </row>
    <row r="582" spans="1:6">
      <c r="A582" s="23"/>
      <c r="B582" s="23"/>
      <c r="C582" s="23"/>
      <c r="D582" s="23"/>
      <c r="E582" s="72"/>
      <c r="F582" s="23"/>
    </row>
    <row r="583" spans="1:6">
      <c r="A583" s="23"/>
      <c r="B583" s="23"/>
      <c r="C583" s="23"/>
      <c r="D583" s="23"/>
      <c r="E583" s="72"/>
      <c r="F583" s="23"/>
    </row>
    <row r="584" spans="1:6">
      <c r="A584" s="23"/>
      <c r="B584" s="23"/>
      <c r="C584" s="23"/>
      <c r="D584" s="23"/>
      <c r="E584" s="72"/>
      <c r="F584" s="23"/>
    </row>
    <row r="585" spans="1:6">
      <c r="A585" s="23"/>
      <c r="B585" s="23"/>
      <c r="C585" s="23"/>
      <c r="D585" s="23"/>
      <c r="E585" s="72"/>
      <c r="F585" s="23"/>
    </row>
    <row r="586" spans="1:6">
      <c r="A586" s="23"/>
      <c r="B586" s="23"/>
      <c r="C586" s="23"/>
      <c r="D586" s="23"/>
      <c r="E586" s="72"/>
      <c r="F586" s="23"/>
    </row>
    <row r="587" spans="1:6">
      <c r="A587" s="23"/>
      <c r="B587" s="23"/>
      <c r="C587" s="23"/>
      <c r="D587" s="23"/>
      <c r="E587" s="72"/>
      <c r="F587" s="23"/>
    </row>
    <row r="588" spans="1:6">
      <c r="A588" s="23"/>
      <c r="B588" s="23"/>
      <c r="C588" s="23"/>
      <c r="D588" s="23"/>
      <c r="E588" s="72"/>
      <c r="F588" s="23"/>
    </row>
    <row r="589" spans="1:6">
      <c r="A589" s="23"/>
      <c r="B589" s="23"/>
      <c r="C589" s="23"/>
      <c r="D589" s="23"/>
      <c r="E589" s="72"/>
      <c r="F589" s="23"/>
    </row>
    <row r="590" spans="1:6">
      <c r="A590" s="23"/>
      <c r="B590" s="23"/>
      <c r="C590" s="23"/>
      <c r="D590" s="23"/>
      <c r="E590" s="72"/>
      <c r="F590" s="23"/>
    </row>
    <row r="591" spans="1:6">
      <c r="A591" s="23"/>
      <c r="B591" s="23"/>
      <c r="C591" s="23"/>
      <c r="D591" s="23"/>
      <c r="E591" s="72"/>
      <c r="F591" s="23"/>
    </row>
    <row r="592" spans="1:6">
      <c r="A592" s="23"/>
      <c r="B592" s="23"/>
      <c r="C592" s="23"/>
      <c r="D592" s="23"/>
      <c r="E592" s="72"/>
      <c r="F592" s="23"/>
    </row>
    <row r="593" spans="1:6">
      <c r="A593" s="23"/>
      <c r="B593" s="23"/>
      <c r="C593" s="23"/>
      <c r="D593" s="23"/>
      <c r="E593" s="72"/>
      <c r="F593" s="23"/>
    </row>
    <row r="594" spans="1:6">
      <c r="A594" s="23"/>
      <c r="B594" s="23"/>
      <c r="C594" s="23"/>
      <c r="D594" s="23"/>
      <c r="E594" s="72"/>
      <c r="F594" s="23"/>
    </row>
    <row r="595" spans="1:6">
      <c r="A595" s="23"/>
      <c r="B595" s="23"/>
      <c r="C595" s="23"/>
      <c r="D595" s="23"/>
      <c r="E595" s="72"/>
      <c r="F595" s="23"/>
    </row>
    <row r="596" spans="1:6">
      <c r="A596" s="23"/>
      <c r="B596" s="23"/>
      <c r="C596" s="23"/>
      <c r="D596" s="23"/>
      <c r="E596" s="72"/>
      <c r="F596" s="23"/>
    </row>
    <row r="597" spans="1:6">
      <c r="A597" s="23"/>
      <c r="B597" s="23"/>
      <c r="C597" s="23"/>
      <c r="D597" s="23"/>
      <c r="E597" s="72"/>
      <c r="F597" s="23"/>
    </row>
    <row r="598" spans="1:6">
      <c r="A598" s="23"/>
      <c r="B598" s="23"/>
      <c r="C598" s="23"/>
      <c r="D598" s="23"/>
      <c r="E598" s="72"/>
      <c r="F598" s="23"/>
    </row>
    <row r="599" spans="1:6">
      <c r="A599" s="23"/>
      <c r="B599" s="23"/>
      <c r="C599" s="23"/>
      <c r="D599" s="23"/>
      <c r="E599" s="72"/>
      <c r="F599" s="23"/>
    </row>
    <row r="600" spans="1:6">
      <c r="A600" s="23"/>
      <c r="B600" s="23"/>
      <c r="C600" s="23"/>
      <c r="D600" s="23"/>
      <c r="E600" s="72"/>
      <c r="F600" s="23"/>
    </row>
    <row r="601" spans="1:6">
      <c r="A601" s="23"/>
      <c r="B601" s="23"/>
      <c r="C601" s="23"/>
      <c r="D601" s="23"/>
      <c r="E601" s="72"/>
      <c r="F601" s="23"/>
    </row>
    <row r="602" spans="1:6">
      <c r="A602" s="23"/>
      <c r="B602" s="23"/>
      <c r="C602" s="23"/>
      <c r="D602" s="23"/>
      <c r="E602" s="72"/>
      <c r="F602" s="23"/>
    </row>
    <row r="603" spans="1:6">
      <c r="A603" s="23"/>
      <c r="B603" s="23"/>
      <c r="C603" s="23"/>
      <c r="D603" s="23"/>
      <c r="E603" s="72"/>
      <c r="F603" s="23"/>
    </row>
    <row r="604" spans="1:6">
      <c r="A604" s="23"/>
      <c r="B604" s="23"/>
      <c r="C604" s="23"/>
      <c r="D604" s="23"/>
      <c r="E604" s="72"/>
      <c r="F604" s="23"/>
    </row>
    <row r="605" spans="1:6">
      <c r="A605" s="23"/>
      <c r="B605" s="23"/>
      <c r="C605" s="23"/>
      <c r="D605" s="23"/>
      <c r="E605" s="72"/>
      <c r="F605" s="23"/>
    </row>
    <row r="606" spans="1:6">
      <c r="A606" s="23"/>
      <c r="B606" s="23"/>
      <c r="C606" s="23"/>
      <c r="D606" s="23"/>
      <c r="E606" s="72"/>
      <c r="F606" s="23"/>
    </row>
    <row r="607" spans="1:6">
      <c r="A607" s="23"/>
      <c r="B607" s="23"/>
      <c r="C607" s="23"/>
      <c r="D607" s="23"/>
      <c r="E607" s="72"/>
      <c r="F607" s="23"/>
    </row>
    <row r="608" spans="1:6">
      <c r="A608" s="23"/>
      <c r="B608" s="23"/>
      <c r="C608" s="23"/>
      <c r="D608" s="23"/>
      <c r="E608" s="72"/>
      <c r="F608" s="23"/>
    </row>
  </sheetData>
  <mergeCells count="5">
    <mergeCell ref="F5:F7"/>
    <mergeCell ref="A5:A7"/>
    <mergeCell ref="B5:B7"/>
    <mergeCell ref="C5:C7"/>
    <mergeCell ref="E5:E7"/>
  </mergeCells>
  <phoneticPr fontId="16" type="noConversion"/>
  <printOptions gridLines="1"/>
  <pageMargins left="0.73" right="0.33" top="1.1200000000000001" bottom="0.9" header="0.5" footer="0.5"/>
  <pageSetup paperSize="9" scale="90" orientation="portrait" r:id="rId1"/>
  <headerFooter alignWithMargins="0">
    <oddFooter>&amp;L&amp;8&amp;F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L282"/>
  <sheetViews>
    <sheetView zoomScaleNormal="100" zoomScaleSheetLayoutView="90" workbookViewId="0">
      <pane xSplit="1" ySplit="6" topLeftCell="B109" activePane="bottomRight" state="frozen"/>
      <selection pane="topRight" activeCell="B1" sqref="B1"/>
      <selection pane="bottomLeft" activeCell="A7" sqref="A7"/>
      <selection pane="bottomRight" activeCell="A128" sqref="A128"/>
    </sheetView>
  </sheetViews>
  <sheetFormatPr defaultColWidth="8" defaultRowHeight="12.75"/>
  <cols>
    <col min="1" max="1" width="43.85546875" style="195" customWidth="1"/>
    <col min="2" max="2" width="13.7109375" style="196" hidden="1" customWidth="1"/>
    <col min="3" max="3" width="13.5703125" style="195" customWidth="1"/>
    <col min="4" max="4" width="13" style="195" customWidth="1"/>
    <col min="5" max="5" width="13.140625" style="195" customWidth="1"/>
    <col min="6" max="6" width="13" style="195" customWidth="1"/>
    <col min="7" max="7" width="10.5703125" style="198" customWidth="1"/>
    <col min="8" max="8" width="13.7109375" style="195" customWidth="1"/>
    <col min="9" max="9" width="10.85546875" style="90" hidden="1" customWidth="1"/>
    <col min="10" max="10" width="12.5703125" style="195" hidden="1" customWidth="1"/>
    <col min="11" max="11" width="11.85546875" style="90" customWidth="1"/>
    <col min="12" max="12" width="11" style="90" customWidth="1"/>
    <col min="13" max="16384" width="8" style="90"/>
  </cols>
  <sheetData>
    <row r="1" spans="1:12" s="82" customFormat="1" ht="15" customHeight="1">
      <c r="A1" s="75" t="str">
        <f>[1]BYDEPT!A1</f>
        <v>CY 2015 PROGRAM, ALLOTMENT RELEASES, BALANCE</v>
      </c>
      <c r="B1" s="76"/>
      <c r="C1" s="77"/>
      <c r="D1" s="78"/>
      <c r="E1" s="78"/>
      <c r="F1" s="78"/>
      <c r="G1" s="79"/>
      <c r="H1" s="80"/>
      <c r="I1" s="81"/>
      <c r="J1" s="80"/>
      <c r="K1" s="81"/>
      <c r="L1" s="81"/>
    </row>
    <row r="2" spans="1:12" s="82" customFormat="1" ht="15" customHeight="1">
      <c r="A2" s="75" t="str">
        <f>[1]BYDEPT!A2</f>
        <v>January 1-31, 2015</v>
      </c>
      <c r="B2" s="76"/>
      <c r="C2" s="83"/>
      <c r="D2" s="77"/>
      <c r="E2" s="77"/>
      <c r="F2" s="84"/>
      <c r="G2" s="85"/>
      <c r="H2" s="83"/>
      <c r="I2" s="81"/>
      <c r="J2" s="83"/>
      <c r="K2" s="81"/>
      <c r="L2" s="81"/>
    </row>
    <row r="3" spans="1:12" s="89" customFormat="1" ht="15.75" customHeight="1">
      <c r="A3" s="76" t="s">
        <v>0</v>
      </c>
      <c r="B3" s="76"/>
      <c r="C3" s="86"/>
      <c r="D3" s="86"/>
      <c r="E3" s="86"/>
      <c r="F3" s="87"/>
      <c r="G3" s="8"/>
      <c r="H3" s="86"/>
      <c r="I3" s="88"/>
      <c r="J3" s="86"/>
      <c r="K3" s="88"/>
      <c r="L3" s="88"/>
    </row>
    <row r="4" spans="1:12" ht="27" customHeight="1">
      <c r="A4" s="339" t="s">
        <v>1</v>
      </c>
      <c r="B4" s="330" t="s">
        <v>230</v>
      </c>
      <c r="C4" s="340" t="s">
        <v>231</v>
      </c>
      <c r="D4" s="341"/>
      <c r="E4" s="342"/>
      <c r="F4" s="327" t="s">
        <v>15</v>
      </c>
      <c r="G4" s="336" t="s">
        <v>4</v>
      </c>
      <c r="H4" s="327" t="s">
        <v>16</v>
      </c>
      <c r="J4" s="333" t="s">
        <v>232</v>
      </c>
    </row>
    <row r="5" spans="1:12" ht="10.5" customHeight="1">
      <c r="A5" s="339"/>
      <c r="B5" s="331"/>
      <c r="C5" s="343" t="s">
        <v>2</v>
      </c>
      <c r="D5" s="344" t="s">
        <v>17</v>
      </c>
      <c r="E5" s="340" t="s">
        <v>18</v>
      </c>
      <c r="F5" s="328"/>
      <c r="G5" s="337"/>
      <c r="H5" s="328"/>
      <c r="J5" s="334"/>
    </row>
    <row r="6" spans="1:12" ht="17.25" customHeight="1">
      <c r="A6" s="339"/>
      <c r="B6" s="332"/>
      <c r="C6" s="343"/>
      <c r="D6" s="344"/>
      <c r="E6" s="340"/>
      <c r="F6" s="329"/>
      <c r="G6" s="338"/>
      <c r="H6" s="329"/>
      <c r="J6" s="335"/>
    </row>
    <row r="7" spans="1:12" ht="19.5" customHeight="1">
      <c r="A7" s="91" t="s">
        <v>233</v>
      </c>
      <c r="B7" s="92"/>
      <c r="C7" s="93">
        <f>C8+C92</f>
        <v>1739768572</v>
      </c>
      <c r="D7" s="94">
        <f>D8+D92</f>
        <v>0</v>
      </c>
      <c r="E7" s="95">
        <f>E8+E92</f>
        <v>1739768572</v>
      </c>
      <c r="F7" s="96">
        <f>F8+F92</f>
        <v>1246698494</v>
      </c>
      <c r="G7" s="97">
        <f t="shared" ref="G7:G16" si="0">F7/E7</f>
        <v>0.71658869694767657</v>
      </c>
      <c r="H7" s="96">
        <f>H8+H92</f>
        <v>493070078</v>
      </c>
      <c r="J7" s="96"/>
      <c r="L7" s="98">
        <f>H7-[1]BYDEPT!BI7</f>
        <v>0</v>
      </c>
    </row>
    <row r="8" spans="1:12" s="104" customFormat="1" ht="18.75" customHeight="1">
      <c r="A8" s="99" t="s">
        <v>19</v>
      </c>
      <c r="B8" s="99"/>
      <c r="C8" s="100">
        <f>SUM(C9:C15)+SUM(C18:C23)+SUM(C26:C28)+SUM(C31:C32)+SUM(C35:C51)</f>
        <v>1371039362</v>
      </c>
      <c r="D8" s="100">
        <f>SUM(D9:D15)+SUM(D18:D23)+SUM(D26:D28)+SUM(D31:D32)+SUM(D35:D51)</f>
        <v>0</v>
      </c>
      <c r="E8" s="101">
        <f>SUM(E9:E15)+SUM(E18:E23)+SUM(E26:E28)+SUM(E31:E32)+SUM(E35:E51)</f>
        <v>1371039362</v>
      </c>
      <c r="F8" s="102">
        <f>SUM(F9:F15)+SUM(F18:F23)+SUM(F26:F28)+SUM(F31:F32)+SUM(F35:F51)</f>
        <v>1220472665</v>
      </c>
      <c r="G8" s="103">
        <f t="shared" si="0"/>
        <v>0.89018061685671723</v>
      </c>
      <c r="H8" s="102">
        <f>SUM(H9:H15)+SUM(H18:H23)+SUM(H26:H28)+SUM(H31:H32)+SUM(H35:H51)</f>
        <v>150566697</v>
      </c>
      <c r="J8" s="102"/>
      <c r="K8" s="105"/>
      <c r="L8" s="98">
        <f>H8-[1]BYDEPT!BI8</f>
        <v>0</v>
      </c>
    </row>
    <row r="9" spans="1:12" ht="18" customHeight="1">
      <c r="A9" s="106" t="s">
        <v>20</v>
      </c>
      <c r="B9" s="18"/>
      <c r="C9" s="107">
        <f>+[1]BYDEPT!F9</f>
        <v>12658419</v>
      </c>
      <c r="D9" s="107">
        <f>[1]BYDEPT!AE9</f>
        <v>0</v>
      </c>
      <c r="E9" s="108">
        <f t="shared" ref="E9:E14" si="1">C9+D9</f>
        <v>12658419</v>
      </c>
      <c r="F9" s="109">
        <f>[1]BYDEPT!BD9</f>
        <v>12658419</v>
      </c>
      <c r="G9" s="74">
        <f t="shared" si="0"/>
        <v>1</v>
      </c>
      <c r="H9" s="109">
        <f t="shared" ref="H9:H14" si="2">E9-F9</f>
        <v>0</v>
      </c>
      <c r="J9" s="109"/>
      <c r="L9" s="98">
        <f>H9-[1]BYDEPT!BI9</f>
        <v>0</v>
      </c>
    </row>
    <row r="10" spans="1:12" ht="16.5" customHeight="1">
      <c r="A10" s="106" t="s">
        <v>21</v>
      </c>
      <c r="B10" s="18"/>
      <c r="C10" s="107">
        <f>+[1]BYDEPT!F10</f>
        <v>2567637</v>
      </c>
      <c r="D10" s="107">
        <f>[1]BYDEPT!AE10</f>
        <v>0</v>
      </c>
      <c r="E10" s="108">
        <f t="shared" si="1"/>
        <v>2567637</v>
      </c>
      <c r="F10" s="109">
        <f>[1]BYDEPT!BD10</f>
        <v>2317637</v>
      </c>
      <c r="G10" s="74">
        <f t="shared" si="0"/>
        <v>0.90263421192325866</v>
      </c>
      <c r="H10" s="109">
        <f t="shared" si="2"/>
        <v>250000</v>
      </c>
      <c r="J10" s="109"/>
      <c r="L10" s="98">
        <f>H10-[1]BYDEPT!BI10</f>
        <v>0</v>
      </c>
    </row>
    <row r="11" spans="1:12" ht="16.5" customHeight="1">
      <c r="A11" s="106" t="s">
        <v>22</v>
      </c>
      <c r="B11" s="18"/>
      <c r="C11" s="107">
        <f>+[1]BYDEPT!F11</f>
        <v>222632</v>
      </c>
      <c r="D11" s="107">
        <f>[1]BYDEPT!AE11</f>
        <v>0</v>
      </c>
      <c r="E11" s="108">
        <f t="shared" si="1"/>
        <v>222632</v>
      </c>
      <c r="F11" s="109">
        <f>[1]BYDEPT!BD11</f>
        <v>222632</v>
      </c>
      <c r="G11" s="74">
        <f t="shared" si="0"/>
        <v>1</v>
      </c>
      <c r="H11" s="109">
        <f t="shared" si="2"/>
        <v>0</v>
      </c>
      <c r="J11" s="109"/>
      <c r="L11" s="98">
        <f>H11-[1]BYDEPT!BI11</f>
        <v>0</v>
      </c>
    </row>
    <row r="12" spans="1:12" ht="16.5" customHeight="1">
      <c r="A12" s="106" t="s">
        <v>23</v>
      </c>
      <c r="B12" s="18"/>
      <c r="C12" s="107">
        <f>+[1]BYDEPT!F12</f>
        <v>10260106</v>
      </c>
      <c r="D12" s="107">
        <f>[1]BYDEPT!AE12</f>
        <v>0</v>
      </c>
      <c r="E12" s="108">
        <f t="shared" si="1"/>
        <v>10260106</v>
      </c>
      <c r="F12" s="109">
        <f>[1]BYDEPT!BD12</f>
        <v>10159106</v>
      </c>
      <c r="G12" s="74">
        <f t="shared" si="0"/>
        <v>0.99015604712076077</v>
      </c>
      <c r="H12" s="109">
        <f t="shared" si="2"/>
        <v>101000</v>
      </c>
      <c r="J12" s="109"/>
      <c r="L12" s="98">
        <f>H12-[1]BYDEPT!BI12</f>
        <v>0</v>
      </c>
    </row>
    <row r="13" spans="1:12" ht="16.5" customHeight="1">
      <c r="A13" s="106" t="s">
        <v>24</v>
      </c>
      <c r="B13" s="18"/>
      <c r="C13" s="107">
        <f>+[1]BYDEPT!F13</f>
        <v>48697540</v>
      </c>
      <c r="D13" s="107">
        <f>[1]BYDEPT!AE13</f>
        <v>-6759464</v>
      </c>
      <c r="E13" s="108">
        <f t="shared" si="1"/>
        <v>41938076</v>
      </c>
      <c r="F13" s="109">
        <f>[1]BYDEPT!BD13</f>
        <v>38788736</v>
      </c>
      <c r="G13" s="74">
        <f t="shared" si="0"/>
        <v>0.92490499564166939</v>
      </c>
      <c r="H13" s="109">
        <f t="shared" si="2"/>
        <v>3149340</v>
      </c>
      <c r="J13" s="109"/>
      <c r="L13" s="98">
        <f>H13-[1]BYDEPT!BI13</f>
        <v>0</v>
      </c>
    </row>
    <row r="14" spans="1:12" ht="16.5" customHeight="1">
      <c r="A14" s="106" t="s">
        <v>25</v>
      </c>
      <c r="B14" s="18"/>
      <c r="C14" s="107">
        <f>+[1]BYDEPT!F14</f>
        <v>1418771</v>
      </c>
      <c r="D14" s="107">
        <f>[1]BYDEPT!AE14</f>
        <v>0</v>
      </c>
      <c r="E14" s="108">
        <f t="shared" si="1"/>
        <v>1418771</v>
      </c>
      <c r="F14" s="109">
        <f>[1]BYDEPT!BD14</f>
        <v>1418771</v>
      </c>
      <c r="G14" s="74">
        <f t="shared" si="0"/>
        <v>1</v>
      </c>
      <c r="H14" s="109">
        <f t="shared" si="2"/>
        <v>0</v>
      </c>
      <c r="J14" s="109"/>
      <c r="L14" s="98">
        <f>H14-[1]BYDEPT!BI14</f>
        <v>0</v>
      </c>
    </row>
    <row r="15" spans="1:12" ht="16.5" customHeight="1">
      <c r="A15" s="106" t="s">
        <v>26</v>
      </c>
      <c r="B15" s="18"/>
      <c r="C15" s="107">
        <f>+[1]BYDEPT!F15</f>
        <v>321059493</v>
      </c>
      <c r="D15" s="107">
        <f>SUM(D16:D17)</f>
        <v>-18413</v>
      </c>
      <c r="E15" s="108">
        <f>SUM(E16:E17)</f>
        <v>321041080</v>
      </c>
      <c r="F15" s="109">
        <f>SUM(F16:F17)</f>
        <v>268020676</v>
      </c>
      <c r="G15" s="74">
        <f t="shared" si="0"/>
        <v>0.83484853714048057</v>
      </c>
      <c r="H15" s="109">
        <f>SUM(H16:H17)</f>
        <v>53020404</v>
      </c>
      <c r="J15" s="109"/>
      <c r="L15" s="98">
        <f>H15-[1]BYDEPT!BI15</f>
        <v>0</v>
      </c>
    </row>
    <row r="16" spans="1:12" ht="15.75" hidden="1" customHeight="1">
      <c r="A16" s="106" t="s">
        <v>27</v>
      </c>
      <c r="B16" s="18"/>
      <c r="C16" s="107">
        <f>+[1]BYDEPT!F16</f>
        <v>52940417</v>
      </c>
      <c r="D16" s="107">
        <f>[1]BYDEPT!AE16</f>
        <v>-18413</v>
      </c>
      <c r="E16" s="108">
        <f t="shared" ref="E16:E22" si="3">C16+D16</f>
        <v>52922004</v>
      </c>
      <c r="F16" s="109">
        <f>[1]BYDEPT!BD16</f>
        <v>16018178</v>
      </c>
      <c r="G16" s="74">
        <f t="shared" si="0"/>
        <v>0.30267519725821418</v>
      </c>
      <c r="H16" s="109">
        <f t="shared" ref="H16:H22" si="4">E16-F16</f>
        <v>36903826</v>
      </c>
      <c r="J16" s="109"/>
      <c r="L16" s="98">
        <f>H16-[1]BYDEPT!BI16</f>
        <v>0</v>
      </c>
    </row>
    <row r="17" spans="1:12" ht="16.5" hidden="1" customHeight="1">
      <c r="A17" s="106" t="s">
        <v>28</v>
      </c>
      <c r="B17" s="18"/>
      <c r="C17" s="107">
        <f>+[1]BYDEPT!F17</f>
        <v>268119076</v>
      </c>
      <c r="D17" s="107">
        <f>[1]BYDEPT!AE17</f>
        <v>0</v>
      </c>
      <c r="E17" s="108">
        <f t="shared" si="3"/>
        <v>268119076</v>
      </c>
      <c r="F17" s="109">
        <f>[1]BYDEPT!BD17</f>
        <v>252002498</v>
      </c>
      <c r="G17" s="74"/>
      <c r="H17" s="109">
        <f t="shared" si="4"/>
        <v>16116578</v>
      </c>
      <c r="J17" s="109"/>
      <c r="L17" s="98">
        <f>H17-[1]BYDEPT!BI17</f>
        <v>0</v>
      </c>
    </row>
    <row r="18" spans="1:12" ht="16.5" customHeight="1">
      <c r="A18" s="106" t="s">
        <v>29</v>
      </c>
      <c r="B18" s="18"/>
      <c r="C18" s="107">
        <f>+[1]BYDEPT!F18</f>
        <v>42279507</v>
      </c>
      <c r="D18" s="107">
        <f>[1]BYDEPT!AE18</f>
        <v>0</v>
      </c>
      <c r="E18" s="108">
        <f t="shared" si="3"/>
        <v>42279507</v>
      </c>
      <c r="F18" s="109">
        <f>[1]BYDEPT!BD18</f>
        <v>41352788</v>
      </c>
      <c r="G18" s="74">
        <f t="shared" ref="G18:G24" si="5">F18/E18</f>
        <v>0.97808113041620848</v>
      </c>
      <c r="H18" s="109">
        <f t="shared" si="4"/>
        <v>926719</v>
      </c>
      <c r="J18" s="109"/>
      <c r="L18" s="98">
        <f>H18-[1]BYDEPT!BI18</f>
        <v>0</v>
      </c>
    </row>
    <row r="19" spans="1:12" ht="16.5" customHeight="1">
      <c r="A19" s="106" t="s">
        <v>30</v>
      </c>
      <c r="B19" s="18"/>
      <c r="C19" s="107">
        <f>+[1]BYDEPT!F19</f>
        <v>3469772</v>
      </c>
      <c r="D19" s="107">
        <f>[1]BYDEPT!AE19</f>
        <v>0</v>
      </c>
      <c r="E19" s="108">
        <f t="shared" si="3"/>
        <v>3469772</v>
      </c>
      <c r="F19" s="109">
        <f>[1]BYDEPT!BD19</f>
        <v>3319772</v>
      </c>
      <c r="G19" s="74">
        <f t="shared" si="5"/>
        <v>0.95676949378806442</v>
      </c>
      <c r="H19" s="109">
        <f t="shared" si="4"/>
        <v>150000</v>
      </c>
      <c r="J19" s="109"/>
      <c r="L19" s="98">
        <f>H19-[1]BYDEPT!BI19</f>
        <v>0</v>
      </c>
    </row>
    <row r="20" spans="1:12" ht="16.5" customHeight="1">
      <c r="A20" s="106" t="s">
        <v>31</v>
      </c>
      <c r="B20" s="18"/>
      <c r="C20" s="107">
        <f>+[1]BYDEPT!F20</f>
        <v>21017958</v>
      </c>
      <c r="D20" s="107">
        <f>[1]BYDEPT!AE20</f>
        <v>0</v>
      </c>
      <c r="E20" s="108">
        <f t="shared" si="3"/>
        <v>21017958</v>
      </c>
      <c r="F20" s="109">
        <f>[1]BYDEPT!BD20</f>
        <v>20702958</v>
      </c>
      <c r="G20" s="74">
        <f t="shared" si="5"/>
        <v>0.98501281618318959</v>
      </c>
      <c r="H20" s="109">
        <f t="shared" si="4"/>
        <v>315000</v>
      </c>
      <c r="J20" s="109"/>
      <c r="L20" s="98">
        <f>H20-[1]BYDEPT!BI20</f>
        <v>0</v>
      </c>
    </row>
    <row r="21" spans="1:12" ht="16.5" customHeight="1">
      <c r="A21" s="106" t="s">
        <v>32</v>
      </c>
      <c r="B21" s="18"/>
      <c r="C21" s="107">
        <f>+[1]BYDEPT!F21</f>
        <v>13863384</v>
      </c>
      <c r="D21" s="107">
        <f>[1]BYDEPT!AE21</f>
        <v>0</v>
      </c>
      <c r="E21" s="108">
        <f t="shared" si="3"/>
        <v>13863384</v>
      </c>
      <c r="F21" s="109">
        <f>[1]BYDEPT!BD21</f>
        <v>12856732</v>
      </c>
      <c r="G21" s="74">
        <f t="shared" si="5"/>
        <v>0.92738771428390065</v>
      </c>
      <c r="H21" s="109">
        <f t="shared" si="4"/>
        <v>1006652</v>
      </c>
      <c r="J21" s="109"/>
      <c r="L21" s="98">
        <f>H21-[1]BYDEPT!BI21</f>
        <v>0</v>
      </c>
    </row>
    <row r="22" spans="1:12" ht="16.5" customHeight="1">
      <c r="A22" s="106" t="s">
        <v>33</v>
      </c>
      <c r="B22" s="18"/>
      <c r="C22" s="107">
        <f>+[1]BYDEPT!F22</f>
        <v>12954894</v>
      </c>
      <c r="D22" s="107">
        <f>[1]BYDEPT!AE22</f>
        <v>0</v>
      </c>
      <c r="E22" s="108">
        <f t="shared" si="3"/>
        <v>12954894</v>
      </c>
      <c r="F22" s="109">
        <f>[1]BYDEPT!BD22</f>
        <v>11787884</v>
      </c>
      <c r="G22" s="74">
        <f t="shared" si="5"/>
        <v>0.90991744123880902</v>
      </c>
      <c r="H22" s="109">
        <f t="shared" si="4"/>
        <v>1167010</v>
      </c>
      <c r="J22" s="109"/>
      <c r="L22" s="98">
        <f>H22-[1]BYDEPT!BI22</f>
        <v>0</v>
      </c>
    </row>
    <row r="23" spans="1:12" ht="16.5" customHeight="1">
      <c r="A23" s="106" t="s">
        <v>34</v>
      </c>
      <c r="B23" s="18"/>
      <c r="C23" s="107">
        <f>+[1]BYDEPT!F23</f>
        <v>87596927</v>
      </c>
      <c r="D23" s="107">
        <f>SUM(D24:D25)</f>
        <v>0</v>
      </c>
      <c r="E23" s="108">
        <f>SUM(E24:E25)</f>
        <v>87596927</v>
      </c>
      <c r="F23" s="109">
        <f>SUM(F24:F25)</f>
        <v>37133327</v>
      </c>
      <c r="G23" s="74">
        <f t="shared" si="5"/>
        <v>0.4239112977102496</v>
      </c>
      <c r="H23" s="109">
        <f>SUM(H24:H25)</f>
        <v>50463600</v>
      </c>
      <c r="J23" s="109"/>
      <c r="L23" s="98">
        <f>H23-[1]BYDEPT!BI23</f>
        <v>0</v>
      </c>
    </row>
    <row r="24" spans="1:12" ht="16.5" hidden="1" customHeight="1">
      <c r="A24" s="106" t="s">
        <v>27</v>
      </c>
      <c r="B24" s="18"/>
      <c r="C24" s="107">
        <f>+[1]BYDEPT!F24</f>
        <v>27093539</v>
      </c>
      <c r="D24" s="107">
        <f>[1]BYDEPT!AE24</f>
        <v>0</v>
      </c>
      <c r="E24" s="108">
        <f>C24+D24</f>
        <v>27093539</v>
      </c>
      <c r="F24" s="109">
        <f>[1]BYDEPT!BD24</f>
        <v>21929566</v>
      </c>
      <c r="G24" s="74">
        <f t="shared" si="5"/>
        <v>0.80940204969162577</v>
      </c>
      <c r="H24" s="109">
        <f>E24-F24</f>
        <v>5163973</v>
      </c>
      <c r="J24" s="109"/>
      <c r="L24" s="98">
        <f>H24-[1]BYDEPT!BI24</f>
        <v>0</v>
      </c>
    </row>
    <row r="25" spans="1:12" ht="16.5" hidden="1" customHeight="1">
      <c r="A25" s="106" t="s">
        <v>28</v>
      </c>
      <c r="B25" s="18"/>
      <c r="C25" s="107">
        <f>+[1]BYDEPT!F25</f>
        <v>60503388</v>
      </c>
      <c r="D25" s="107">
        <f>[1]BYDEPT!AE25</f>
        <v>0</v>
      </c>
      <c r="E25" s="108">
        <f>C25+D25</f>
        <v>60503388</v>
      </c>
      <c r="F25" s="109">
        <f>[1]BYDEPT!BD25</f>
        <v>15203761</v>
      </c>
      <c r="G25" s="74"/>
      <c r="H25" s="109">
        <f>E25-F25</f>
        <v>45299627</v>
      </c>
      <c r="J25" s="109"/>
      <c r="L25" s="98">
        <f>H25-[1]BYDEPT!BI25</f>
        <v>0</v>
      </c>
    </row>
    <row r="26" spans="1:12" ht="16.5" customHeight="1">
      <c r="A26" s="106" t="s">
        <v>35</v>
      </c>
      <c r="B26" s="18"/>
      <c r="C26" s="107">
        <f>+[1]BYDEPT!F26</f>
        <v>104566889</v>
      </c>
      <c r="D26" s="107">
        <f>[1]BYDEPT!AE26</f>
        <v>0</v>
      </c>
      <c r="E26" s="108">
        <f>C26+D26</f>
        <v>104566889</v>
      </c>
      <c r="F26" s="109">
        <f>[1]BYDEPT!BD26</f>
        <v>102067202</v>
      </c>
      <c r="G26" s="74">
        <f>F26/E26</f>
        <v>0.97609485159303155</v>
      </c>
      <c r="H26" s="109">
        <f>E26-F26</f>
        <v>2499687</v>
      </c>
      <c r="J26" s="109"/>
      <c r="L26" s="98">
        <f>H26-[1]BYDEPT!BI26</f>
        <v>0</v>
      </c>
    </row>
    <row r="27" spans="1:12" ht="16.5" customHeight="1">
      <c r="A27" s="106" t="s">
        <v>36</v>
      </c>
      <c r="B27" s="18"/>
      <c r="C27" s="107">
        <f>+[1]BYDEPT!F27</f>
        <v>11325550</v>
      </c>
      <c r="D27" s="107">
        <f>[1]BYDEPT!AE27</f>
        <v>0</v>
      </c>
      <c r="E27" s="108">
        <f>C27+D27</f>
        <v>11325550</v>
      </c>
      <c r="F27" s="109">
        <f>[1]BYDEPT!BD27</f>
        <v>11080550</v>
      </c>
      <c r="G27" s="74">
        <f>F27/E27</f>
        <v>0.97836749650127364</v>
      </c>
      <c r="H27" s="109">
        <f>E27-F27</f>
        <v>245000</v>
      </c>
      <c r="J27" s="109"/>
      <c r="L27" s="98">
        <f>H27-[1]BYDEPT!BI27</f>
        <v>0</v>
      </c>
    </row>
    <row r="28" spans="1:12" ht="16.5" customHeight="1">
      <c r="A28" s="106" t="s">
        <v>37</v>
      </c>
      <c r="B28" s="18"/>
      <c r="C28" s="107">
        <f>+[1]BYDEPT!F28</f>
        <v>11550153</v>
      </c>
      <c r="D28" s="107">
        <f>SUM(D29:D30)</f>
        <v>0</v>
      </c>
      <c r="E28" s="108">
        <f>SUM(E29:E30)</f>
        <v>11550153</v>
      </c>
      <c r="F28" s="109">
        <f>SUM(F29:F30)</f>
        <v>11543579</v>
      </c>
      <c r="G28" s="74">
        <f>F28/E28</f>
        <v>0.99943083005047639</v>
      </c>
      <c r="H28" s="109">
        <f>SUM(H29:H30)</f>
        <v>6574</v>
      </c>
      <c r="J28" s="109"/>
      <c r="L28" s="98">
        <f>H28-[1]BYDEPT!BI28</f>
        <v>0</v>
      </c>
    </row>
    <row r="29" spans="1:12" ht="16.5" hidden="1" customHeight="1">
      <c r="A29" s="106" t="s">
        <v>27</v>
      </c>
      <c r="B29" s="18"/>
      <c r="C29" s="107">
        <f>+[1]BYDEPT!F29</f>
        <v>8028231</v>
      </c>
      <c r="D29" s="107">
        <f>[1]BYDEPT!AE29</f>
        <v>0</v>
      </c>
      <c r="E29" s="108">
        <f>C29+D29</f>
        <v>8028231</v>
      </c>
      <c r="F29" s="109">
        <f>[1]BYDEPT!BD29</f>
        <v>8021657</v>
      </c>
      <c r="G29" s="74">
        <f>F29/E29</f>
        <v>0.99918113965579713</v>
      </c>
      <c r="H29" s="109">
        <f>E29-F29</f>
        <v>6574</v>
      </c>
      <c r="J29" s="109"/>
      <c r="L29" s="98">
        <f>H29-[1]BYDEPT!BI29</f>
        <v>0</v>
      </c>
    </row>
    <row r="30" spans="1:12" ht="18" hidden="1" customHeight="1">
      <c r="A30" s="106" t="s">
        <v>28</v>
      </c>
      <c r="B30" s="18"/>
      <c r="C30" s="107">
        <f>+[1]BYDEPT!F30</f>
        <v>3521922</v>
      </c>
      <c r="D30" s="107">
        <f>[1]BYDEPT!AE30</f>
        <v>0</v>
      </c>
      <c r="E30" s="108">
        <f>C30+D30</f>
        <v>3521922</v>
      </c>
      <c r="F30" s="109">
        <f>[1]BYDEPT!BD30</f>
        <v>3521922</v>
      </c>
      <c r="G30" s="74"/>
      <c r="H30" s="109">
        <f>E30-F30</f>
        <v>0</v>
      </c>
      <c r="J30" s="109"/>
      <c r="L30" s="98">
        <f>H30-[1]BYDEPT!BI30</f>
        <v>0</v>
      </c>
    </row>
    <row r="31" spans="1:12" ht="16.5" customHeight="1">
      <c r="A31" s="106" t="s">
        <v>38</v>
      </c>
      <c r="B31" s="18"/>
      <c r="C31" s="107">
        <f>+[1]BYDEPT!F31</f>
        <v>99924639</v>
      </c>
      <c r="D31" s="107">
        <f>[1]BYDEPT!AE31</f>
        <v>0</v>
      </c>
      <c r="E31" s="108">
        <f>C31+D31</f>
        <v>99924639</v>
      </c>
      <c r="F31" s="109">
        <f>[1]BYDEPT!BD31</f>
        <v>88577149</v>
      </c>
      <c r="G31" s="74">
        <f>F31/E31</f>
        <v>0.88643951968643087</v>
      </c>
      <c r="H31" s="109">
        <f>E31-F31</f>
        <v>11347490</v>
      </c>
      <c r="J31" s="109"/>
      <c r="L31" s="98">
        <f>H31-[1]BYDEPT!BI31</f>
        <v>0</v>
      </c>
    </row>
    <row r="32" spans="1:12" ht="16.5" customHeight="1">
      <c r="A32" s="106" t="s">
        <v>39</v>
      </c>
      <c r="B32" s="18"/>
      <c r="C32" s="107">
        <f>+[1]BYDEPT!F32</f>
        <v>290470888</v>
      </c>
      <c r="D32" s="107">
        <f>SUM(D33:D34)</f>
        <v>6250000</v>
      </c>
      <c r="E32" s="108">
        <f>SUM(E33:E34)</f>
        <v>296720888</v>
      </c>
      <c r="F32" s="109">
        <f>SUM(F33:F34)</f>
        <v>274952999</v>
      </c>
      <c r="G32" s="74">
        <f>F32/E32</f>
        <v>0.92663850143236293</v>
      </c>
      <c r="H32" s="109">
        <f>SUM(H33:H34)</f>
        <v>21767889</v>
      </c>
      <c r="J32" s="109"/>
      <c r="L32" s="98">
        <f>H32-[1]BYDEPT!BI32</f>
        <v>0</v>
      </c>
    </row>
    <row r="33" spans="1:12" ht="16.5" hidden="1" customHeight="1">
      <c r="A33" s="106" t="s">
        <v>27</v>
      </c>
      <c r="B33" s="18"/>
      <c r="C33" s="107">
        <f>+[1]BYDEPT!F33</f>
        <v>141311696</v>
      </c>
      <c r="D33" s="107">
        <f>[1]BYDEPT!AE33</f>
        <v>6250000</v>
      </c>
      <c r="E33" s="108">
        <f t="shared" ref="E33:E49" si="6">C33+D33</f>
        <v>147561696</v>
      </c>
      <c r="F33" s="109">
        <f>[1]BYDEPT!BD33</f>
        <v>126118808</v>
      </c>
      <c r="G33" s="74">
        <f>F33/E33</f>
        <v>0.85468527008526662</v>
      </c>
      <c r="H33" s="109">
        <f t="shared" ref="H33:H49" si="7">E33-F33</f>
        <v>21442888</v>
      </c>
      <c r="J33" s="109"/>
      <c r="L33" s="98">
        <f>H33-[1]BYDEPT!BI33</f>
        <v>0</v>
      </c>
    </row>
    <row r="34" spans="1:12" ht="16.5" hidden="1" customHeight="1">
      <c r="A34" s="106" t="s">
        <v>28</v>
      </c>
      <c r="B34" s="18"/>
      <c r="C34" s="107">
        <f>+[1]BYDEPT!F34</f>
        <v>149159192</v>
      </c>
      <c r="D34" s="107">
        <f>[1]BYDEPT!AE34</f>
        <v>0</v>
      </c>
      <c r="E34" s="108">
        <f t="shared" si="6"/>
        <v>149159192</v>
      </c>
      <c r="F34" s="109">
        <f>[1]BYDEPT!BD34</f>
        <v>148834191</v>
      </c>
      <c r="G34" s="74"/>
      <c r="H34" s="109">
        <f t="shared" si="7"/>
        <v>325001</v>
      </c>
      <c r="J34" s="109"/>
      <c r="L34" s="98">
        <f>H34-[1]BYDEPT!BI34</f>
        <v>0</v>
      </c>
    </row>
    <row r="35" spans="1:12" ht="16.5" customHeight="1">
      <c r="A35" s="106" t="s">
        <v>40</v>
      </c>
      <c r="B35" s="18"/>
      <c r="C35" s="107">
        <f>+[1]BYDEPT!F35</f>
        <v>17577814</v>
      </c>
      <c r="D35" s="107">
        <f>[1]BYDEPT!AE35</f>
        <v>0</v>
      </c>
      <c r="E35" s="108">
        <f t="shared" si="6"/>
        <v>17577814</v>
      </c>
      <c r="F35" s="109">
        <f>[1]BYDEPT!BD35</f>
        <v>17565014</v>
      </c>
      <c r="G35" s="74">
        <f t="shared" ref="G35:G49" si="8">F35/E35</f>
        <v>0.99927180933874937</v>
      </c>
      <c r="H35" s="109">
        <f t="shared" si="7"/>
        <v>12800</v>
      </c>
      <c r="J35" s="109"/>
      <c r="L35" s="98">
        <f>H35-[1]BYDEPT!BI35</f>
        <v>0</v>
      </c>
    </row>
    <row r="36" spans="1:12" ht="16.5" customHeight="1">
      <c r="A36" s="106" t="s">
        <v>41</v>
      </c>
      <c r="B36" s="18"/>
      <c r="C36" s="107">
        <f>+[1]BYDEPT!F36</f>
        <v>108077730</v>
      </c>
      <c r="D36" s="107">
        <f>[1]BYDEPT!AE36</f>
        <v>0</v>
      </c>
      <c r="E36" s="108">
        <f t="shared" si="6"/>
        <v>108077730</v>
      </c>
      <c r="F36" s="109">
        <f>[1]BYDEPT!BD36</f>
        <v>106397683</v>
      </c>
      <c r="G36" s="74">
        <f t="shared" si="8"/>
        <v>0.98445519719927499</v>
      </c>
      <c r="H36" s="109">
        <f t="shared" si="7"/>
        <v>1680047</v>
      </c>
      <c r="J36" s="109"/>
      <c r="L36" s="98">
        <f>H36-[1]BYDEPT!BI36</f>
        <v>0</v>
      </c>
    </row>
    <row r="37" spans="1:12" ht="16.5" customHeight="1">
      <c r="A37" s="106" t="s">
        <v>42</v>
      </c>
      <c r="B37" s="18"/>
      <c r="C37" s="107">
        <f>+[1]BYDEPT!F37</f>
        <v>2478718</v>
      </c>
      <c r="D37" s="107">
        <f>[1]BYDEPT!AE37</f>
        <v>0</v>
      </c>
      <c r="E37" s="108">
        <f t="shared" si="6"/>
        <v>2478718</v>
      </c>
      <c r="F37" s="109">
        <f>[1]BYDEPT!BD37</f>
        <v>2453718</v>
      </c>
      <c r="G37" s="74">
        <f t="shared" si="8"/>
        <v>0.98991414110035914</v>
      </c>
      <c r="H37" s="109">
        <f t="shared" si="7"/>
        <v>25000</v>
      </c>
      <c r="J37" s="109"/>
      <c r="L37" s="98">
        <f>H37-[1]BYDEPT!BI37</f>
        <v>0</v>
      </c>
    </row>
    <row r="38" spans="1:12" ht="16.5" customHeight="1">
      <c r="A38" s="106" t="s">
        <v>43</v>
      </c>
      <c r="B38" s="18"/>
      <c r="C38" s="107">
        <f>+[1]BYDEPT!F38</f>
        <v>3734308</v>
      </c>
      <c r="D38" s="107">
        <f>[1]BYDEPT!AE38</f>
        <v>0</v>
      </c>
      <c r="E38" s="108">
        <f t="shared" si="6"/>
        <v>3734308</v>
      </c>
      <c r="F38" s="109">
        <f>[1]BYDEPT!BD38</f>
        <v>3734308</v>
      </c>
      <c r="G38" s="74">
        <f t="shared" si="8"/>
        <v>1</v>
      </c>
      <c r="H38" s="109">
        <f t="shared" si="7"/>
        <v>0</v>
      </c>
      <c r="J38" s="109"/>
      <c r="L38" s="98">
        <f>H38-[1]BYDEPT!BI38</f>
        <v>0</v>
      </c>
    </row>
    <row r="39" spans="1:12" ht="16.5" customHeight="1">
      <c r="A39" s="106" t="s">
        <v>44</v>
      </c>
      <c r="B39" s="18"/>
      <c r="C39" s="107">
        <f>+[1]BYDEPT!F39</f>
        <v>52874342</v>
      </c>
      <c r="D39" s="107">
        <f>[1]BYDEPT!AE39</f>
        <v>0</v>
      </c>
      <c r="E39" s="108">
        <f t="shared" si="6"/>
        <v>52874342</v>
      </c>
      <c r="F39" s="109">
        <f>[1]BYDEPT!BD39</f>
        <v>52864342</v>
      </c>
      <c r="G39" s="74">
        <f t="shared" si="8"/>
        <v>0.99981087235090316</v>
      </c>
      <c r="H39" s="109">
        <f t="shared" si="7"/>
        <v>10000</v>
      </c>
      <c r="J39" s="109"/>
      <c r="L39" s="98">
        <f>H39-[1]BYDEPT!BI39</f>
        <v>0</v>
      </c>
    </row>
    <row r="40" spans="1:12" ht="16.5" customHeight="1">
      <c r="A40" s="106" t="s">
        <v>45</v>
      </c>
      <c r="B40" s="18"/>
      <c r="C40" s="107">
        <f>+[1]BYDEPT!F40</f>
        <v>6272780</v>
      </c>
      <c r="D40" s="107">
        <f>[1]BYDEPT!AE40</f>
        <v>0</v>
      </c>
      <c r="E40" s="108">
        <f t="shared" si="6"/>
        <v>6272780</v>
      </c>
      <c r="F40" s="109">
        <f>[1]BYDEPT!BD40</f>
        <v>5962780</v>
      </c>
      <c r="G40" s="74">
        <f t="shared" si="8"/>
        <v>0.95058012555836491</v>
      </c>
      <c r="H40" s="109">
        <f t="shared" si="7"/>
        <v>310000</v>
      </c>
      <c r="J40" s="109"/>
      <c r="L40" s="98">
        <f>H40-[1]BYDEPT!BI40</f>
        <v>0</v>
      </c>
    </row>
    <row r="41" spans="1:12" ht="16.5" customHeight="1">
      <c r="A41" s="106" t="s">
        <v>46</v>
      </c>
      <c r="B41" s="18"/>
      <c r="C41" s="107">
        <f>+[1]BYDEPT!F41</f>
        <v>1111145</v>
      </c>
      <c r="D41" s="107">
        <f>[1]BYDEPT!AE41</f>
        <v>0</v>
      </c>
      <c r="E41" s="108">
        <f t="shared" si="6"/>
        <v>1111145</v>
      </c>
      <c r="F41" s="109">
        <f>[1]BYDEPT!BD41</f>
        <v>987312</v>
      </c>
      <c r="G41" s="74">
        <f t="shared" si="8"/>
        <v>0.88855369911217708</v>
      </c>
      <c r="H41" s="109">
        <f t="shared" si="7"/>
        <v>123833</v>
      </c>
      <c r="J41" s="109"/>
      <c r="L41" s="98">
        <f>H41-[1]BYDEPT!BI41</f>
        <v>0</v>
      </c>
    </row>
    <row r="42" spans="1:12" ht="16.5" customHeight="1">
      <c r="A42" s="106" t="s">
        <v>47</v>
      </c>
      <c r="B42" s="18"/>
      <c r="C42" s="107">
        <f>+[1]BYDEPT!F42</f>
        <v>24299773</v>
      </c>
      <c r="D42" s="107">
        <f>[1]BYDEPT!AE42</f>
        <v>527877</v>
      </c>
      <c r="E42" s="108">
        <f t="shared" si="6"/>
        <v>24827650</v>
      </c>
      <c r="F42" s="109">
        <f>[1]BYDEPT!BD42</f>
        <v>23581596</v>
      </c>
      <c r="G42" s="74">
        <f t="shared" si="8"/>
        <v>0.94981184284457043</v>
      </c>
      <c r="H42" s="109">
        <f t="shared" si="7"/>
        <v>1246054</v>
      </c>
      <c r="J42" s="109"/>
      <c r="L42" s="98">
        <f>H42-[1]BYDEPT!BI42</f>
        <v>0</v>
      </c>
    </row>
    <row r="43" spans="1:12" ht="16.5" customHeight="1">
      <c r="A43" s="106" t="s">
        <v>48</v>
      </c>
      <c r="B43" s="18"/>
      <c r="C43" s="107">
        <f>+[1]BYDEPT!F43</f>
        <v>2897</v>
      </c>
      <c r="D43" s="107">
        <f>[1]BYDEPT!AE43</f>
        <v>0</v>
      </c>
      <c r="E43" s="108">
        <f t="shared" si="6"/>
        <v>2897</v>
      </c>
      <c r="F43" s="109">
        <f>[1]BYDEPT!BD43</f>
        <v>2897</v>
      </c>
      <c r="G43" s="74">
        <f t="shared" si="8"/>
        <v>1</v>
      </c>
      <c r="H43" s="109">
        <f t="shared" si="7"/>
        <v>0</v>
      </c>
      <c r="J43" s="109"/>
      <c r="L43" s="98">
        <f>H43-[1]BYDEPT!BI43</f>
        <v>0</v>
      </c>
    </row>
    <row r="44" spans="1:12" ht="16.5" customHeight="1">
      <c r="A44" s="106" t="s">
        <v>49</v>
      </c>
      <c r="B44" s="18"/>
      <c r="C44" s="107">
        <f>+[1]BYDEPT!F44</f>
        <v>20260782</v>
      </c>
      <c r="D44" s="107">
        <f>[1]BYDEPT!AE44</f>
        <v>0</v>
      </c>
      <c r="E44" s="108">
        <f t="shared" si="6"/>
        <v>20260782</v>
      </c>
      <c r="F44" s="109">
        <f>[1]BYDEPT!BD44</f>
        <v>20260782</v>
      </c>
      <c r="G44" s="74">
        <f t="shared" si="8"/>
        <v>1</v>
      </c>
      <c r="H44" s="109">
        <f t="shared" si="7"/>
        <v>0</v>
      </c>
      <c r="J44" s="109"/>
      <c r="L44" s="98">
        <f>H44-[1]BYDEPT!BI44</f>
        <v>0</v>
      </c>
    </row>
    <row r="45" spans="1:12" ht="16.5" customHeight="1">
      <c r="A45" s="106" t="s">
        <v>50</v>
      </c>
      <c r="B45" s="18"/>
      <c r="C45" s="107">
        <f>+[1]BYDEPT!F45</f>
        <v>1114273</v>
      </c>
      <c r="D45" s="107">
        <f>[1]BYDEPT!AE45</f>
        <v>0</v>
      </c>
      <c r="E45" s="108">
        <f t="shared" si="6"/>
        <v>1114273</v>
      </c>
      <c r="F45" s="109">
        <f>[1]BYDEPT!BD45</f>
        <v>1114273</v>
      </c>
      <c r="G45" s="74">
        <f t="shared" si="8"/>
        <v>1</v>
      </c>
      <c r="H45" s="109">
        <f t="shared" si="7"/>
        <v>0</v>
      </c>
      <c r="J45" s="109"/>
      <c r="L45" s="98">
        <f>H45-[1]BYDEPT!BI45</f>
        <v>0</v>
      </c>
    </row>
    <row r="46" spans="1:12" ht="16.5" customHeight="1">
      <c r="A46" s="106" t="s">
        <v>51</v>
      </c>
      <c r="B46" s="18"/>
      <c r="C46" s="107">
        <f>+[1]BYDEPT!F46</f>
        <v>7754238</v>
      </c>
      <c r="D46" s="107">
        <f>[1]BYDEPT!AE46</f>
        <v>0</v>
      </c>
      <c r="E46" s="108">
        <f t="shared" si="6"/>
        <v>7754238</v>
      </c>
      <c r="F46" s="109">
        <f>[1]BYDEPT!BD46</f>
        <v>7754238</v>
      </c>
      <c r="G46" s="74">
        <f t="shared" si="8"/>
        <v>1</v>
      </c>
      <c r="H46" s="109">
        <f t="shared" si="7"/>
        <v>0</v>
      </c>
      <c r="J46" s="109"/>
      <c r="L46" s="98">
        <f>H46-[1]BYDEPT!BI46</f>
        <v>0</v>
      </c>
    </row>
    <row r="47" spans="1:12" ht="16.5" customHeight="1">
      <c r="A47" s="106" t="s">
        <v>52</v>
      </c>
      <c r="B47" s="18"/>
      <c r="C47" s="107">
        <f>+[1]BYDEPT!F47</f>
        <v>16814910</v>
      </c>
      <c r="D47" s="107">
        <f>[1]BYDEPT!AE47</f>
        <v>0</v>
      </c>
      <c r="E47" s="108">
        <f t="shared" si="6"/>
        <v>16814910</v>
      </c>
      <c r="F47" s="109">
        <f>[1]BYDEPT!BD47</f>
        <v>16814910</v>
      </c>
      <c r="G47" s="74">
        <f t="shared" si="8"/>
        <v>1</v>
      </c>
      <c r="H47" s="109">
        <f t="shared" si="7"/>
        <v>0</v>
      </c>
      <c r="J47" s="109"/>
      <c r="L47" s="98">
        <f>H47-[1]BYDEPT!BI47</f>
        <v>0</v>
      </c>
    </row>
    <row r="48" spans="1:12" ht="16.5" customHeight="1">
      <c r="A48" s="106" t="s">
        <v>53</v>
      </c>
      <c r="B48" s="18"/>
      <c r="C48" s="107">
        <f>+[1]BYDEPT!F48</f>
        <v>1821694</v>
      </c>
      <c r="D48" s="107">
        <f>[1]BYDEPT!AE48</f>
        <v>0</v>
      </c>
      <c r="E48" s="108">
        <f t="shared" si="6"/>
        <v>1821694</v>
      </c>
      <c r="F48" s="109">
        <f>[1]BYDEPT!BD48</f>
        <v>1821694</v>
      </c>
      <c r="G48" s="74">
        <f t="shared" si="8"/>
        <v>1</v>
      </c>
      <c r="H48" s="109">
        <f t="shared" si="7"/>
        <v>0</v>
      </c>
      <c r="J48" s="109"/>
      <c r="L48" s="98">
        <f>H48-[1]BYDEPT!BI48</f>
        <v>0</v>
      </c>
    </row>
    <row r="49" spans="1:12" ht="16.5" customHeight="1">
      <c r="A49" s="106" t="s">
        <v>54</v>
      </c>
      <c r="B49" s="18"/>
      <c r="C49" s="107">
        <f>+[1]BYDEPT!F49</f>
        <v>355101</v>
      </c>
      <c r="D49" s="107">
        <f>[1]BYDEPT!AE49</f>
        <v>0</v>
      </c>
      <c r="E49" s="108">
        <f t="shared" si="6"/>
        <v>355101</v>
      </c>
      <c r="F49" s="109">
        <f>[1]BYDEPT!BD49</f>
        <v>355101</v>
      </c>
      <c r="G49" s="74">
        <f t="shared" si="8"/>
        <v>1</v>
      </c>
      <c r="H49" s="109">
        <f t="shared" si="7"/>
        <v>0</v>
      </c>
      <c r="J49" s="109"/>
      <c r="L49" s="98">
        <f>H49-[1]BYDEPT!BI49</f>
        <v>0</v>
      </c>
    </row>
    <row r="50" spans="1:12" ht="16.5" hidden="1" customHeight="1">
      <c r="A50" s="106"/>
      <c r="B50" s="18"/>
      <c r="C50" s="107"/>
      <c r="D50" s="107"/>
      <c r="E50" s="108"/>
      <c r="F50" s="109"/>
      <c r="G50" s="74"/>
      <c r="H50" s="109"/>
      <c r="J50" s="109"/>
      <c r="L50" s="98">
        <f>H50-[1]BYDEPT!BI50</f>
        <v>0</v>
      </c>
    </row>
    <row r="51" spans="1:12" ht="16.5" customHeight="1">
      <c r="A51" s="106" t="s">
        <v>94</v>
      </c>
      <c r="B51" s="18"/>
      <c r="C51" s="110">
        <f>SUM(C52:C55)+SUM(C58:C70)+SUM(C75:C90)</f>
        <v>10583698</v>
      </c>
      <c r="D51" s="110">
        <f>SUM(D52:D55)+SUM(D58:D70)+SUM(D75:D90)</f>
        <v>0</v>
      </c>
      <c r="E51" s="111">
        <f>SUM(E52:E55)+SUM(E58:E70)+SUM(E75:E90)</f>
        <v>10583698</v>
      </c>
      <c r="F51" s="112">
        <f>SUM(F52:F55)+SUM(F58:F70)+SUM(F75:F90)</f>
        <v>9841100</v>
      </c>
      <c r="G51" s="113">
        <f t="shared" ref="G51:G56" si="9">F51/E51</f>
        <v>0.92983567747303453</v>
      </c>
      <c r="H51" s="112">
        <f>SUM(H52:H55)+SUM(H58:H70)+SUM(H75:H90)</f>
        <v>742598</v>
      </c>
      <c r="J51" s="112"/>
      <c r="K51" s="98"/>
      <c r="L51" s="98">
        <f>H51-[1]BYDEPT!BI51</f>
        <v>0</v>
      </c>
    </row>
    <row r="52" spans="1:12" ht="16.5" customHeight="1">
      <c r="A52" s="106" t="s">
        <v>55</v>
      </c>
      <c r="B52" s="18"/>
      <c r="C52" s="107">
        <f>+[1]BYDEPT!F52</f>
        <v>40000</v>
      </c>
      <c r="D52" s="107">
        <f>[1]BYDEPT!AE52</f>
        <v>0</v>
      </c>
      <c r="E52" s="108">
        <f>C52+D52</f>
        <v>40000</v>
      </c>
      <c r="F52" s="109">
        <f>[1]BYDEPT!BD52</f>
        <v>40000</v>
      </c>
      <c r="G52" s="74">
        <f t="shared" si="9"/>
        <v>1</v>
      </c>
      <c r="H52" s="109">
        <f>E52-F52</f>
        <v>0</v>
      </c>
      <c r="J52" s="109"/>
      <c r="L52" s="98">
        <f>H52-[1]BYDEPT!BI52</f>
        <v>0</v>
      </c>
    </row>
    <row r="53" spans="1:12" ht="16.5" customHeight="1">
      <c r="A53" s="106" t="s">
        <v>56</v>
      </c>
      <c r="B53" s="18"/>
      <c r="C53" s="107">
        <f>+[1]BYDEPT!F53</f>
        <v>78250</v>
      </c>
      <c r="D53" s="107">
        <f>[1]BYDEPT!AE53</f>
        <v>0</v>
      </c>
      <c r="E53" s="108">
        <f>C53+D53</f>
        <v>78250</v>
      </c>
      <c r="F53" s="109">
        <f>[1]BYDEPT!BD53</f>
        <v>78250</v>
      </c>
      <c r="G53" s="74">
        <f t="shared" si="9"/>
        <v>1</v>
      </c>
      <c r="H53" s="109">
        <f>E53-F53</f>
        <v>0</v>
      </c>
      <c r="J53" s="109"/>
      <c r="L53" s="98">
        <f>H53-[1]BYDEPT!BI53</f>
        <v>0</v>
      </c>
    </row>
    <row r="54" spans="1:12" ht="16.5" customHeight="1">
      <c r="A54" s="106" t="s">
        <v>57</v>
      </c>
      <c r="B54" s="18"/>
      <c r="C54" s="107">
        <f>+[1]BYDEPT!F54</f>
        <v>82792</v>
      </c>
      <c r="D54" s="107">
        <f>[1]BYDEPT!AE54</f>
        <v>0</v>
      </c>
      <c r="E54" s="108">
        <f>C54+D54</f>
        <v>82792</v>
      </c>
      <c r="F54" s="109">
        <f>[1]BYDEPT!BD54</f>
        <v>82792</v>
      </c>
      <c r="G54" s="74">
        <f t="shared" si="9"/>
        <v>1</v>
      </c>
      <c r="H54" s="109">
        <f>E54-F54</f>
        <v>0</v>
      </c>
      <c r="J54" s="109"/>
      <c r="L54" s="98">
        <f>H54-[1]BYDEPT!BI54</f>
        <v>0</v>
      </c>
    </row>
    <row r="55" spans="1:12" ht="16.5" customHeight="1">
      <c r="A55" s="106" t="s">
        <v>58</v>
      </c>
      <c r="B55" s="18"/>
      <c r="C55" s="107">
        <f>+[1]BYDEPT!F55</f>
        <v>2368769</v>
      </c>
      <c r="D55" s="107">
        <f>SUM(D56:D57)</f>
        <v>0</v>
      </c>
      <c r="E55" s="108">
        <f>SUM(E56:E57)</f>
        <v>2368769</v>
      </c>
      <c r="F55" s="109">
        <f>+[1]BYDEPT!BD55</f>
        <v>2368769</v>
      </c>
      <c r="G55" s="74">
        <f t="shared" si="9"/>
        <v>1</v>
      </c>
      <c r="H55" s="109">
        <f>SUM(H56:H57)</f>
        <v>0</v>
      </c>
      <c r="J55" s="109"/>
      <c r="L55" s="98">
        <f>H55-[1]BYDEPT!BI55</f>
        <v>0</v>
      </c>
    </row>
    <row r="56" spans="1:12" ht="16.5" hidden="1" customHeight="1">
      <c r="A56" s="106" t="s">
        <v>59</v>
      </c>
      <c r="B56" s="18"/>
      <c r="C56" s="107">
        <f>+[1]BYDEPT!F56</f>
        <v>2138428</v>
      </c>
      <c r="D56" s="107">
        <f>[1]BYDEPT!AE56</f>
        <v>0</v>
      </c>
      <c r="E56" s="108">
        <f t="shared" ref="E56:E69" si="10">C56+D56</f>
        <v>2138428</v>
      </c>
      <c r="F56" s="109">
        <f>[1]BYDEPT!BD56</f>
        <v>2138428</v>
      </c>
      <c r="G56" s="74">
        <f t="shared" si="9"/>
        <v>1</v>
      </c>
      <c r="H56" s="109">
        <f t="shared" ref="H56:H69" si="11">E56-F56</f>
        <v>0</v>
      </c>
      <c r="J56" s="109"/>
      <c r="L56" s="98">
        <f>H56-[1]BYDEPT!BI56</f>
        <v>0</v>
      </c>
    </row>
    <row r="57" spans="1:12" ht="16.5" hidden="1" customHeight="1">
      <c r="A57" s="106" t="s">
        <v>60</v>
      </c>
      <c r="B57" s="18"/>
      <c r="C57" s="107">
        <f>+[1]BYDEPT!F57</f>
        <v>230341</v>
      </c>
      <c r="D57" s="107">
        <f>[1]BYDEPT!AE57</f>
        <v>0</v>
      </c>
      <c r="E57" s="108">
        <f t="shared" si="10"/>
        <v>230341</v>
      </c>
      <c r="F57" s="109">
        <f>[1]BYDEPT!BD57</f>
        <v>230341</v>
      </c>
      <c r="G57" s="74"/>
      <c r="H57" s="109">
        <f t="shared" si="11"/>
        <v>0</v>
      </c>
      <c r="J57" s="109"/>
      <c r="L57" s="98">
        <f>H57-[1]BYDEPT!BI57</f>
        <v>0</v>
      </c>
    </row>
    <row r="58" spans="1:12" ht="16.5" customHeight="1">
      <c r="A58" s="106" t="s">
        <v>61</v>
      </c>
      <c r="B58" s="18"/>
      <c r="C58" s="107">
        <f>+[1]BYDEPT!F58</f>
        <v>41066</v>
      </c>
      <c r="D58" s="107">
        <f>[1]BYDEPT!AE58</f>
        <v>0</v>
      </c>
      <c r="E58" s="108">
        <f t="shared" si="10"/>
        <v>41066</v>
      </c>
      <c r="F58" s="109">
        <f>[1]BYDEPT!BD58</f>
        <v>41066</v>
      </c>
      <c r="G58" s="74">
        <f t="shared" ref="G58:G90" si="12">F58/E58</f>
        <v>1</v>
      </c>
      <c r="H58" s="109">
        <f t="shared" si="11"/>
        <v>0</v>
      </c>
      <c r="J58" s="109"/>
      <c r="L58" s="98">
        <f>H58-[1]BYDEPT!BI58</f>
        <v>0</v>
      </c>
    </row>
    <row r="59" spans="1:12" ht="16.5" customHeight="1">
      <c r="A59" s="106" t="s">
        <v>62</v>
      </c>
      <c r="B59" s="18"/>
      <c r="C59" s="107">
        <f>+[1]BYDEPT!F59</f>
        <v>119075</v>
      </c>
      <c r="D59" s="107">
        <f>[1]BYDEPT!AE59</f>
        <v>0</v>
      </c>
      <c r="E59" s="108">
        <f t="shared" si="10"/>
        <v>119075</v>
      </c>
      <c r="F59" s="109">
        <f>[1]BYDEPT!BD59</f>
        <v>100235</v>
      </c>
      <c r="G59" s="74">
        <f t="shared" si="12"/>
        <v>0.84178039051018261</v>
      </c>
      <c r="H59" s="109">
        <f t="shared" si="11"/>
        <v>18840</v>
      </c>
      <c r="J59" s="109"/>
      <c r="L59" s="98">
        <f>H59-[1]BYDEPT!BI59</f>
        <v>0</v>
      </c>
    </row>
    <row r="60" spans="1:12" ht="16.5" customHeight="1">
      <c r="A60" s="106" t="s">
        <v>63</v>
      </c>
      <c r="B60" s="18"/>
      <c r="C60" s="107">
        <f>+[1]BYDEPT!F60</f>
        <v>477354</v>
      </c>
      <c r="D60" s="107">
        <f>[1]BYDEPT!AE60</f>
        <v>0</v>
      </c>
      <c r="E60" s="108">
        <f t="shared" si="10"/>
        <v>477354</v>
      </c>
      <c r="F60" s="109">
        <f>[1]BYDEPT!BD60</f>
        <v>407058</v>
      </c>
      <c r="G60" s="74">
        <f t="shared" si="12"/>
        <v>0.85273821943463346</v>
      </c>
      <c r="H60" s="109">
        <f t="shared" si="11"/>
        <v>70296</v>
      </c>
      <c r="J60" s="109"/>
      <c r="L60" s="98">
        <f>H60-[1]BYDEPT!BI60</f>
        <v>0</v>
      </c>
    </row>
    <row r="61" spans="1:12" ht="16.5" customHeight="1">
      <c r="A61" s="106" t="s">
        <v>64</v>
      </c>
      <c r="B61" s="18"/>
      <c r="C61" s="107">
        <f>+[1]BYDEPT!F61</f>
        <v>56824</v>
      </c>
      <c r="D61" s="107">
        <f>[1]BYDEPT!AE61</f>
        <v>0</v>
      </c>
      <c r="E61" s="108">
        <f t="shared" si="10"/>
        <v>56824</v>
      </c>
      <c r="F61" s="109">
        <f>[1]BYDEPT!BD61</f>
        <v>56824</v>
      </c>
      <c r="G61" s="74">
        <f t="shared" si="12"/>
        <v>1</v>
      </c>
      <c r="H61" s="109">
        <f t="shared" si="11"/>
        <v>0</v>
      </c>
      <c r="J61" s="109"/>
      <c r="L61" s="98">
        <f>H61-[1]BYDEPT!BI61</f>
        <v>0</v>
      </c>
    </row>
    <row r="62" spans="1:12" ht="16.5" customHeight="1">
      <c r="A62" s="106" t="s">
        <v>234</v>
      </c>
      <c r="B62" s="18"/>
      <c r="C62" s="107">
        <f>+[1]BYDEPT!F62</f>
        <v>57976</v>
      </c>
      <c r="D62" s="107">
        <f>[1]BYDEPT!AE62</f>
        <v>0</v>
      </c>
      <c r="E62" s="108">
        <f t="shared" si="10"/>
        <v>57976</v>
      </c>
      <c r="F62" s="109">
        <f>[1]BYDEPT!BD62</f>
        <v>57976</v>
      </c>
      <c r="G62" s="74">
        <f t="shared" si="12"/>
        <v>1</v>
      </c>
      <c r="H62" s="109">
        <f t="shared" si="11"/>
        <v>0</v>
      </c>
      <c r="J62" s="109"/>
      <c r="L62" s="98">
        <f>H62-[1]BYDEPT!BI62</f>
        <v>0</v>
      </c>
    </row>
    <row r="63" spans="1:12" ht="16.5" customHeight="1">
      <c r="A63" s="106" t="s">
        <v>65</v>
      </c>
      <c r="B63" s="18"/>
      <c r="C63" s="107">
        <f>+[1]BYDEPT!F63</f>
        <v>63195</v>
      </c>
      <c r="D63" s="107">
        <f>[1]BYDEPT!AE63</f>
        <v>0</v>
      </c>
      <c r="E63" s="108">
        <f t="shared" si="10"/>
        <v>63195</v>
      </c>
      <c r="F63" s="109">
        <f>[1]BYDEPT!BD63</f>
        <v>63195</v>
      </c>
      <c r="G63" s="74">
        <f t="shared" si="12"/>
        <v>1</v>
      </c>
      <c r="H63" s="109">
        <f t="shared" si="11"/>
        <v>0</v>
      </c>
      <c r="J63" s="109"/>
      <c r="L63" s="98">
        <f>H63-[1]BYDEPT!BI63</f>
        <v>0</v>
      </c>
    </row>
    <row r="64" spans="1:12" ht="16.5" customHeight="1">
      <c r="A64" s="106" t="s">
        <v>183</v>
      </c>
      <c r="B64" s="18"/>
      <c r="C64" s="107">
        <f>+[1]BYDEPT!F64</f>
        <v>99057</v>
      </c>
      <c r="D64" s="107">
        <f>[1]BYDEPT!AE64</f>
        <v>0</v>
      </c>
      <c r="E64" s="108">
        <f t="shared" si="10"/>
        <v>99057</v>
      </c>
      <c r="F64" s="109">
        <f>[1]BYDEPT!BD64</f>
        <v>99057</v>
      </c>
      <c r="G64" s="74">
        <f t="shared" si="12"/>
        <v>1</v>
      </c>
      <c r="H64" s="109">
        <f t="shared" si="11"/>
        <v>0</v>
      </c>
      <c r="J64" s="109"/>
      <c r="L64" s="98">
        <f>H64-[1]BYDEPT!BI64</f>
        <v>0</v>
      </c>
    </row>
    <row r="65" spans="1:12" ht="16.5" customHeight="1">
      <c r="A65" s="106" t="s">
        <v>66</v>
      </c>
      <c r="B65" s="18"/>
      <c r="C65" s="107">
        <f>+[1]BYDEPT!F65</f>
        <v>189434</v>
      </c>
      <c r="D65" s="107">
        <f>[1]BYDEPT!AE65</f>
        <v>0</v>
      </c>
      <c r="E65" s="108">
        <f t="shared" si="10"/>
        <v>189434</v>
      </c>
      <c r="F65" s="109">
        <f>[1]BYDEPT!BD65</f>
        <v>189434</v>
      </c>
      <c r="G65" s="74">
        <f t="shared" si="12"/>
        <v>1</v>
      </c>
      <c r="H65" s="109">
        <f t="shared" si="11"/>
        <v>0</v>
      </c>
      <c r="J65" s="109"/>
      <c r="L65" s="98">
        <f>H65-[1]BYDEPT!BI65</f>
        <v>0</v>
      </c>
    </row>
    <row r="66" spans="1:12" ht="16.5" customHeight="1">
      <c r="A66" s="106" t="s">
        <v>67</v>
      </c>
      <c r="B66" s="18"/>
      <c r="C66" s="107">
        <f>+[1]BYDEPT!F66</f>
        <v>119507</v>
      </c>
      <c r="D66" s="107">
        <f>[1]BYDEPT!AE66</f>
        <v>0</v>
      </c>
      <c r="E66" s="108">
        <f t="shared" si="10"/>
        <v>119507</v>
      </c>
      <c r="F66" s="109">
        <f>[1]BYDEPT!BD66</f>
        <v>119507</v>
      </c>
      <c r="G66" s="74">
        <f t="shared" si="12"/>
        <v>1</v>
      </c>
      <c r="H66" s="109">
        <f t="shared" si="11"/>
        <v>0</v>
      </c>
      <c r="J66" s="109"/>
      <c r="L66" s="98">
        <f>H66-[1]BYDEPT!BI66</f>
        <v>0</v>
      </c>
    </row>
    <row r="67" spans="1:12" ht="16.5" customHeight="1">
      <c r="A67" s="106" t="s">
        <v>68</v>
      </c>
      <c r="B67" s="18"/>
      <c r="C67" s="107">
        <f>+[1]BYDEPT!F67</f>
        <v>99942</v>
      </c>
      <c r="D67" s="107">
        <f>[1]BYDEPT!AE67</f>
        <v>0</v>
      </c>
      <c r="E67" s="108">
        <f t="shared" si="10"/>
        <v>99942</v>
      </c>
      <c r="F67" s="109">
        <f>[1]BYDEPT!BD67</f>
        <v>99942</v>
      </c>
      <c r="G67" s="74">
        <f t="shared" si="12"/>
        <v>1</v>
      </c>
      <c r="H67" s="109">
        <f t="shared" si="11"/>
        <v>0</v>
      </c>
      <c r="J67" s="109"/>
      <c r="L67" s="98">
        <f>H67-[1]BYDEPT!BI67</f>
        <v>0</v>
      </c>
    </row>
    <row r="68" spans="1:12" ht="16.5" customHeight="1">
      <c r="A68" s="106" t="s">
        <v>69</v>
      </c>
      <c r="B68" s="18"/>
      <c r="C68" s="107">
        <f>+[1]BYDEPT!F68</f>
        <v>23287</v>
      </c>
      <c r="D68" s="107">
        <f>[1]BYDEPT!AE68</f>
        <v>0</v>
      </c>
      <c r="E68" s="108">
        <f t="shared" si="10"/>
        <v>23287</v>
      </c>
      <c r="F68" s="109">
        <f>[1]BYDEPT!BD68</f>
        <v>23287</v>
      </c>
      <c r="G68" s="74">
        <f t="shared" si="12"/>
        <v>1</v>
      </c>
      <c r="H68" s="109">
        <f t="shared" si="11"/>
        <v>0</v>
      </c>
      <c r="J68" s="109"/>
      <c r="L68" s="98">
        <f>H68-[1]BYDEPT!BI68</f>
        <v>0</v>
      </c>
    </row>
    <row r="69" spans="1:12" ht="16.5" customHeight="1">
      <c r="A69" s="106" t="s">
        <v>70</v>
      </c>
      <c r="B69" s="18"/>
      <c r="C69" s="107">
        <f>+[1]BYDEPT!F69</f>
        <v>154497</v>
      </c>
      <c r="D69" s="107">
        <f>[1]BYDEPT!AE69</f>
        <v>0</v>
      </c>
      <c r="E69" s="108">
        <f t="shared" si="10"/>
        <v>154497</v>
      </c>
      <c r="F69" s="109">
        <f>[1]BYDEPT!BD69</f>
        <v>154497</v>
      </c>
      <c r="G69" s="74">
        <f t="shared" si="12"/>
        <v>1</v>
      </c>
      <c r="H69" s="109">
        <f t="shared" si="11"/>
        <v>0</v>
      </c>
      <c r="J69" s="109"/>
      <c r="L69" s="98">
        <f>H69-[1]BYDEPT!BI69</f>
        <v>0</v>
      </c>
    </row>
    <row r="70" spans="1:12" ht="16.5" customHeight="1">
      <c r="A70" s="106" t="s">
        <v>71</v>
      </c>
      <c r="B70" s="18"/>
      <c r="C70" s="110">
        <f>SUM(C71:C74)</f>
        <v>1737192</v>
      </c>
      <c r="D70" s="110">
        <f>SUM(D71:D74)</f>
        <v>0</v>
      </c>
      <c r="E70" s="111">
        <f>SUM(E71:E74)</f>
        <v>1737192</v>
      </c>
      <c r="F70" s="112">
        <f>SUM(F71:F74)</f>
        <v>1142930</v>
      </c>
      <c r="G70" s="113">
        <f t="shared" si="12"/>
        <v>0.65791806547577936</v>
      </c>
      <c r="H70" s="112">
        <f>SUM(H71:H74)</f>
        <v>594262</v>
      </c>
      <c r="J70" s="112"/>
      <c r="L70" s="98">
        <f>H70-[1]BYDEPT!BI70</f>
        <v>0</v>
      </c>
    </row>
    <row r="71" spans="1:12" ht="16.5" customHeight="1">
      <c r="A71" s="106" t="s">
        <v>72</v>
      </c>
      <c r="B71" s="18"/>
      <c r="C71" s="107">
        <f>[1]BYDEPT!AJ71</f>
        <v>94165</v>
      </c>
      <c r="D71" s="107">
        <f>[1]BYDEPT!AE71</f>
        <v>0</v>
      </c>
      <c r="E71" s="108">
        <f t="shared" ref="E71:E90" si="13">C71+D71</f>
        <v>94165</v>
      </c>
      <c r="F71" s="109">
        <f>[1]BYDEPT!BD71</f>
        <v>28665</v>
      </c>
      <c r="G71" s="74">
        <f t="shared" si="12"/>
        <v>0.3044124674773005</v>
      </c>
      <c r="H71" s="109">
        <f t="shared" ref="H71:H90" si="14">E71-F71</f>
        <v>65500</v>
      </c>
      <c r="J71" s="109"/>
      <c r="L71" s="98">
        <f>H71-[1]BYDEPT!BI71</f>
        <v>0</v>
      </c>
    </row>
    <row r="72" spans="1:12" ht="16.5" customHeight="1">
      <c r="A72" s="106" t="s">
        <v>73</v>
      </c>
      <c r="B72" s="18"/>
      <c r="C72" s="107">
        <f>[1]BYDEPT!AJ72</f>
        <v>788049</v>
      </c>
      <c r="D72" s="107">
        <f>[1]BYDEPT!AE72</f>
        <v>0</v>
      </c>
      <c r="E72" s="108">
        <f t="shared" si="13"/>
        <v>788049</v>
      </c>
      <c r="F72" s="109">
        <f>[1]BYDEPT!BD72</f>
        <v>738049</v>
      </c>
      <c r="G72" s="74">
        <f t="shared" si="12"/>
        <v>0.93655216871032132</v>
      </c>
      <c r="H72" s="109">
        <f t="shared" si="14"/>
        <v>50000</v>
      </c>
      <c r="J72" s="109"/>
      <c r="L72" s="98">
        <f>H72-[1]BYDEPT!BI72</f>
        <v>0</v>
      </c>
    </row>
    <row r="73" spans="1:12" ht="16.5" customHeight="1">
      <c r="A73" s="106" t="s">
        <v>74</v>
      </c>
      <c r="B73" s="18"/>
      <c r="C73" s="107">
        <f>[1]BYDEPT!AJ73</f>
        <v>270221</v>
      </c>
      <c r="D73" s="107">
        <f>[1]BYDEPT!AE73</f>
        <v>0</v>
      </c>
      <c r="E73" s="108">
        <f t="shared" si="13"/>
        <v>270221</v>
      </c>
      <c r="F73" s="109">
        <f>[1]BYDEPT!BD73</f>
        <v>270221</v>
      </c>
      <c r="G73" s="74">
        <f t="shared" si="12"/>
        <v>1</v>
      </c>
      <c r="H73" s="109">
        <f t="shared" si="14"/>
        <v>0</v>
      </c>
      <c r="J73" s="109"/>
      <c r="L73" s="98">
        <f>H73-[1]BYDEPT!BI73</f>
        <v>0</v>
      </c>
    </row>
    <row r="74" spans="1:12" ht="16.5" customHeight="1">
      <c r="A74" s="106" t="s">
        <v>75</v>
      </c>
      <c r="B74" s="18"/>
      <c r="C74" s="107">
        <f>[1]BYDEPT!AJ74</f>
        <v>584757</v>
      </c>
      <c r="D74" s="107">
        <f>[1]BYDEPT!AE74</f>
        <v>0</v>
      </c>
      <c r="E74" s="108">
        <f t="shared" si="13"/>
        <v>584757</v>
      </c>
      <c r="F74" s="109">
        <f>[1]BYDEPT!BD74</f>
        <v>105995</v>
      </c>
      <c r="G74" s="74">
        <f t="shared" si="12"/>
        <v>0.18126332818589602</v>
      </c>
      <c r="H74" s="109">
        <f t="shared" si="14"/>
        <v>478762</v>
      </c>
      <c r="J74" s="109"/>
      <c r="L74" s="98">
        <f>H74-[1]BYDEPT!BI74</f>
        <v>0</v>
      </c>
    </row>
    <row r="75" spans="1:12" ht="16.5" customHeight="1">
      <c r="A75" s="106" t="s">
        <v>76</v>
      </c>
      <c r="B75" s="18"/>
      <c r="C75" s="107">
        <f>[1]BYDEPT!AJ75</f>
        <v>774823</v>
      </c>
      <c r="D75" s="107">
        <f>[1]BYDEPT!AE75</f>
        <v>0</v>
      </c>
      <c r="E75" s="108">
        <f t="shared" si="13"/>
        <v>774823</v>
      </c>
      <c r="F75" s="109">
        <f>[1]BYDEPT!BD75</f>
        <v>774823</v>
      </c>
      <c r="G75" s="74">
        <f t="shared" si="12"/>
        <v>1</v>
      </c>
      <c r="H75" s="109">
        <f t="shared" si="14"/>
        <v>0</v>
      </c>
      <c r="J75" s="109"/>
      <c r="L75" s="98">
        <f>H75-[1]BYDEPT!BI75</f>
        <v>0</v>
      </c>
    </row>
    <row r="76" spans="1:12" ht="16.5" customHeight="1">
      <c r="A76" s="106" t="s">
        <v>180</v>
      </c>
      <c r="B76" s="18"/>
      <c r="C76" s="107">
        <f>[1]BYDEPT!AJ76</f>
        <v>451779</v>
      </c>
      <c r="D76" s="107">
        <f>[1]BYDEPT!AE76</f>
        <v>0</v>
      </c>
      <c r="E76" s="108">
        <f t="shared" si="13"/>
        <v>451779</v>
      </c>
      <c r="F76" s="109">
        <f>[1]BYDEPT!BD76</f>
        <v>436779</v>
      </c>
      <c r="G76" s="74">
        <f t="shared" si="12"/>
        <v>0.96679792553438737</v>
      </c>
      <c r="H76" s="109">
        <f t="shared" si="14"/>
        <v>15000</v>
      </c>
      <c r="J76" s="109"/>
      <c r="L76" s="98">
        <f>H76-[1]BYDEPT!BI76</f>
        <v>0</v>
      </c>
    </row>
    <row r="77" spans="1:12" ht="15.75" customHeight="1">
      <c r="A77" s="106" t="s">
        <v>77</v>
      </c>
      <c r="B77" s="18"/>
      <c r="C77" s="107">
        <f>[1]BYDEPT!AJ77</f>
        <v>530030</v>
      </c>
      <c r="D77" s="107">
        <f>[1]BYDEPT!AE77</f>
        <v>0</v>
      </c>
      <c r="E77" s="108">
        <f t="shared" si="13"/>
        <v>530030</v>
      </c>
      <c r="F77" s="109">
        <f>[1]BYDEPT!BD77</f>
        <v>509830</v>
      </c>
      <c r="G77" s="74">
        <f t="shared" si="12"/>
        <v>0.96188894968209349</v>
      </c>
      <c r="H77" s="109">
        <f t="shared" si="14"/>
        <v>20200</v>
      </c>
      <c r="J77" s="109"/>
      <c r="L77" s="98">
        <f>H77-[1]BYDEPT!BI77</f>
        <v>0</v>
      </c>
    </row>
    <row r="78" spans="1:12" ht="16.5" customHeight="1">
      <c r="A78" s="106" t="s">
        <v>78</v>
      </c>
      <c r="B78" s="18"/>
      <c r="C78" s="107">
        <f>[1]BYDEPT!AJ78</f>
        <v>91622</v>
      </c>
      <c r="D78" s="107">
        <f>[1]BYDEPT!AE78</f>
        <v>0</v>
      </c>
      <c r="E78" s="108">
        <f t="shared" si="13"/>
        <v>91622</v>
      </c>
      <c r="F78" s="109">
        <f>[1]BYDEPT!BD78</f>
        <v>91622</v>
      </c>
      <c r="G78" s="74">
        <f t="shared" si="12"/>
        <v>1</v>
      </c>
      <c r="H78" s="109">
        <f t="shared" si="14"/>
        <v>0</v>
      </c>
      <c r="J78" s="109"/>
      <c r="L78" s="98">
        <f>H78-[1]BYDEPT!BI78</f>
        <v>0</v>
      </c>
    </row>
    <row r="79" spans="1:12" ht="16.5" customHeight="1">
      <c r="A79" s="106" t="s">
        <v>79</v>
      </c>
      <c r="B79" s="18"/>
      <c r="C79" s="107">
        <f>[1]BYDEPT!AJ79</f>
        <v>314747</v>
      </c>
      <c r="D79" s="107">
        <f>[1]BYDEPT!AE79</f>
        <v>0</v>
      </c>
      <c r="E79" s="108">
        <f t="shared" si="13"/>
        <v>314747</v>
      </c>
      <c r="F79" s="109">
        <f>[1]BYDEPT!BD79</f>
        <v>314747</v>
      </c>
      <c r="G79" s="74">
        <f t="shared" si="12"/>
        <v>1</v>
      </c>
      <c r="H79" s="109">
        <f t="shared" si="14"/>
        <v>0</v>
      </c>
      <c r="J79" s="109"/>
      <c r="L79" s="98">
        <f>H79-[1]BYDEPT!BI79</f>
        <v>0</v>
      </c>
    </row>
    <row r="80" spans="1:12" ht="16.5" customHeight="1">
      <c r="A80" s="106" t="s">
        <v>80</v>
      </c>
      <c r="B80" s="18"/>
      <c r="C80" s="107">
        <f>[1]BYDEPT!AJ80</f>
        <v>582280</v>
      </c>
      <c r="D80" s="107">
        <f>[1]BYDEPT!AE80</f>
        <v>0</v>
      </c>
      <c r="E80" s="108">
        <f t="shared" si="13"/>
        <v>582280</v>
      </c>
      <c r="F80" s="109">
        <f>[1]BYDEPT!BD80</f>
        <v>582280</v>
      </c>
      <c r="G80" s="74">
        <f t="shared" si="12"/>
        <v>1</v>
      </c>
      <c r="H80" s="109">
        <f t="shared" si="14"/>
        <v>0</v>
      </c>
      <c r="J80" s="109"/>
      <c r="L80" s="98">
        <f>H80-[1]BYDEPT!BI80</f>
        <v>0</v>
      </c>
    </row>
    <row r="81" spans="1:12" ht="16.5" customHeight="1">
      <c r="A81" s="106" t="s">
        <v>184</v>
      </c>
      <c r="B81" s="18"/>
      <c r="C81" s="107">
        <f>[1]BYDEPT!AJ81</f>
        <v>45826</v>
      </c>
      <c r="D81" s="107">
        <f>[1]BYDEPT!AE81</f>
        <v>0</v>
      </c>
      <c r="E81" s="108">
        <f t="shared" si="13"/>
        <v>45826</v>
      </c>
      <c r="F81" s="109">
        <f>[1]BYDEPT!BD81</f>
        <v>45826</v>
      </c>
      <c r="G81" s="74">
        <f t="shared" si="12"/>
        <v>1</v>
      </c>
      <c r="H81" s="109">
        <f t="shared" si="14"/>
        <v>0</v>
      </c>
      <c r="J81" s="109"/>
      <c r="L81" s="98">
        <f>H81-[1]BYDEPT!BI81</f>
        <v>0</v>
      </c>
    </row>
    <row r="82" spans="1:12" ht="16.5" customHeight="1">
      <c r="A82" s="114" t="s">
        <v>235</v>
      </c>
      <c r="B82" s="18"/>
      <c r="C82" s="107">
        <f>[1]BYDEPT!AJ82</f>
        <v>168778</v>
      </c>
      <c r="D82" s="107">
        <f>[1]BYDEPT!AE82</f>
        <v>0</v>
      </c>
      <c r="E82" s="108">
        <f t="shared" si="13"/>
        <v>168778</v>
      </c>
      <c r="F82" s="109">
        <f>[1]BYDEPT!BD82</f>
        <v>168778</v>
      </c>
      <c r="G82" s="74">
        <f t="shared" si="12"/>
        <v>1</v>
      </c>
      <c r="H82" s="109">
        <f t="shared" si="14"/>
        <v>0</v>
      </c>
      <c r="J82" s="109"/>
      <c r="L82" s="98">
        <f>H82-[1]BYDEPT!BI82</f>
        <v>0</v>
      </c>
    </row>
    <row r="83" spans="1:12" ht="16.5" customHeight="1">
      <c r="A83" s="114" t="s">
        <v>236</v>
      </c>
      <c r="B83" s="18"/>
      <c r="C83" s="107">
        <f>[1]BYDEPT!AJ83</f>
        <v>57265</v>
      </c>
      <c r="D83" s="107">
        <f>[1]BYDEPT!AE83</f>
        <v>0</v>
      </c>
      <c r="E83" s="108">
        <f t="shared" si="13"/>
        <v>57265</v>
      </c>
      <c r="F83" s="109">
        <f>[1]BYDEPT!BD83</f>
        <v>51265</v>
      </c>
      <c r="G83" s="74">
        <f t="shared" si="12"/>
        <v>0.89522395878809047</v>
      </c>
      <c r="H83" s="109">
        <f t="shared" si="14"/>
        <v>6000</v>
      </c>
      <c r="J83" s="109"/>
      <c r="L83" s="98">
        <f>H83-[1]BYDEPT!BI83</f>
        <v>0</v>
      </c>
    </row>
    <row r="84" spans="1:12" ht="16.5" customHeight="1">
      <c r="A84" s="114" t="s">
        <v>237</v>
      </c>
      <c r="B84" s="18"/>
      <c r="C84" s="107">
        <f>[1]BYDEPT!AJ84</f>
        <v>915357</v>
      </c>
      <c r="D84" s="107">
        <f>[1]BYDEPT!AE84</f>
        <v>0</v>
      </c>
      <c r="E84" s="108">
        <f t="shared" si="13"/>
        <v>915357</v>
      </c>
      <c r="F84" s="109">
        <f>[1]BYDEPT!BD84</f>
        <v>897357</v>
      </c>
      <c r="G84" s="74">
        <f t="shared" si="12"/>
        <v>0.98033554121506694</v>
      </c>
      <c r="H84" s="109">
        <f t="shared" si="14"/>
        <v>18000</v>
      </c>
      <c r="J84" s="109"/>
      <c r="L84" s="98">
        <f>H84-[1]BYDEPT!BI84</f>
        <v>0</v>
      </c>
    </row>
    <row r="85" spans="1:12" ht="16.5" customHeight="1">
      <c r="A85" s="114" t="s">
        <v>82</v>
      </c>
      <c r="B85" s="18"/>
      <c r="C85" s="107">
        <f>[1]BYDEPT!AJ85</f>
        <v>114320</v>
      </c>
      <c r="D85" s="107">
        <f>[1]BYDEPT!AE85</f>
        <v>0</v>
      </c>
      <c r="E85" s="108">
        <f t="shared" si="13"/>
        <v>114320</v>
      </c>
      <c r="F85" s="109">
        <f>[1]BYDEPT!BD85</f>
        <v>114320</v>
      </c>
      <c r="G85" s="74">
        <f t="shared" si="12"/>
        <v>1</v>
      </c>
      <c r="H85" s="109">
        <f t="shared" si="14"/>
        <v>0</v>
      </c>
      <c r="J85" s="109"/>
      <c r="L85" s="98">
        <f>H85-[1]BYDEPT!BI85</f>
        <v>0</v>
      </c>
    </row>
    <row r="86" spans="1:12" ht="16.5" customHeight="1">
      <c r="A86" s="114" t="s">
        <v>84</v>
      </c>
      <c r="B86" s="18"/>
      <c r="C86" s="107">
        <f>[1]BYDEPT!AJ86</f>
        <v>186924</v>
      </c>
      <c r="D86" s="107">
        <f>[1]BYDEPT!AE86</f>
        <v>0</v>
      </c>
      <c r="E86" s="108">
        <f t="shared" si="13"/>
        <v>186924</v>
      </c>
      <c r="F86" s="109">
        <f>[1]BYDEPT!BD86</f>
        <v>186924</v>
      </c>
      <c r="G86" s="74">
        <f t="shared" si="12"/>
        <v>1</v>
      </c>
      <c r="H86" s="109">
        <f t="shared" si="14"/>
        <v>0</v>
      </c>
      <c r="J86" s="109"/>
      <c r="L86" s="98">
        <f>H86-[1]BYDEPT!BI86</f>
        <v>0</v>
      </c>
    </row>
    <row r="87" spans="1:12" ht="16.5" customHeight="1">
      <c r="A87" s="114" t="s">
        <v>85</v>
      </c>
      <c r="B87" s="18"/>
      <c r="C87" s="107">
        <f>+[1]BYDEPT!F87</f>
        <v>117773</v>
      </c>
      <c r="D87" s="107">
        <f>[1]BYDEPT!AE87</f>
        <v>0</v>
      </c>
      <c r="E87" s="108">
        <f t="shared" si="13"/>
        <v>117773</v>
      </c>
      <c r="F87" s="109">
        <f>[1]BYDEPT!BD87</f>
        <v>117773</v>
      </c>
      <c r="G87" s="74">
        <f t="shared" si="12"/>
        <v>1</v>
      </c>
      <c r="H87" s="109">
        <f t="shared" si="14"/>
        <v>0</v>
      </c>
      <c r="J87" s="109"/>
      <c r="L87" s="98">
        <f>H87-[1]BYDEPT!BI87</f>
        <v>0</v>
      </c>
    </row>
    <row r="88" spans="1:12" ht="16.5" customHeight="1">
      <c r="A88" s="114" t="s">
        <v>219</v>
      </c>
      <c r="B88" s="18"/>
      <c r="C88" s="107">
        <f>+[1]BYDEPT!F88</f>
        <v>72232</v>
      </c>
      <c r="D88" s="107">
        <f>[1]BYDEPT!AE88</f>
        <v>0</v>
      </c>
      <c r="E88" s="108">
        <f t="shared" si="13"/>
        <v>72232</v>
      </c>
      <c r="F88" s="109">
        <f>[1]BYDEPT!BD88</f>
        <v>72232</v>
      </c>
      <c r="G88" s="74">
        <f t="shared" si="12"/>
        <v>1</v>
      </c>
      <c r="H88" s="109">
        <f t="shared" si="14"/>
        <v>0</v>
      </c>
      <c r="J88" s="109"/>
      <c r="L88" s="98">
        <f>H88-[1]BYDEPT!BI88</f>
        <v>0</v>
      </c>
    </row>
    <row r="89" spans="1:12" ht="16.5" customHeight="1">
      <c r="A89" s="114" t="s">
        <v>86</v>
      </c>
      <c r="B89" s="18"/>
      <c r="C89" s="107">
        <f>+[1]BYDEPT!F89</f>
        <v>36433</v>
      </c>
      <c r="D89" s="107">
        <f>[1]BYDEPT!AE89</f>
        <v>0</v>
      </c>
      <c r="E89" s="108">
        <f t="shared" si="13"/>
        <v>36433</v>
      </c>
      <c r="F89" s="109">
        <f>[1]BYDEPT!BD89</f>
        <v>36433</v>
      </c>
      <c r="G89" s="74">
        <f t="shared" si="12"/>
        <v>1</v>
      </c>
      <c r="H89" s="109">
        <f t="shared" si="14"/>
        <v>0</v>
      </c>
      <c r="J89" s="109"/>
      <c r="L89" s="98">
        <f>H89-[1]BYDEPT!BI89</f>
        <v>0</v>
      </c>
    </row>
    <row r="90" spans="1:12" ht="16.5" customHeight="1">
      <c r="A90" s="114" t="s">
        <v>87</v>
      </c>
      <c r="B90" s="18"/>
      <c r="C90" s="107">
        <f>+[1]BYDEPT!F90</f>
        <v>315292</v>
      </c>
      <c r="D90" s="107">
        <f>[1]BYDEPT!AE90</f>
        <v>0</v>
      </c>
      <c r="E90" s="108">
        <f t="shared" si="13"/>
        <v>315292</v>
      </c>
      <c r="F90" s="109">
        <f>[1]BYDEPT!BD90</f>
        <v>315292</v>
      </c>
      <c r="G90" s="74">
        <f t="shared" si="12"/>
        <v>1</v>
      </c>
      <c r="H90" s="109">
        <f t="shared" si="14"/>
        <v>0</v>
      </c>
      <c r="J90" s="109"/>
      <c r="L90" s="98">
        <f>H90-[1]BYDEPT!BI90</f>
        <v>0</v>
      </c>
    </row>
    <row r="91" spans="1:12" ht="15.75" customHeight="1">
      <c r="A91" s="106"/>
      <c r="B91" s="18"/>
      <c r="C91" s="107"/>
      <c r="D91" s="107"/>
      <c r="E91" s="108"/>
      <c r="F91" s="109"/>
      <c r="G91" s="74"/>
      <c r="H91" s="109"/>
      <c r="J91" s="109"/>
      <c r="L91" s="98">
        <f>H91-[1]BYDEPT!BI91</f>
        <v>0</v>
      </c>
    </row>
    <row r="92" spans="1:12" ht="16.5" customHeight="1">
      <c r="A92" s="115" t="s">
        <v>169</v>
      </c>
      <c r="B92" s="116"/>
      <c r="C92" s="117">
        <f>C93+C94+SUM(C101:C109)</f>
        <v>368729210</v>
      </c>
      <c r="D92" s="118">
        <f>D93+D94+SUM(D101:D109)</f>
        <v>0</v>
      </c>
      <c r="E92" s="119">
        <f>E93+E94+SUM(E101:E109)</f>
        <v>368729210</v>
      </c>
      <c r="F92" s="120">
        <f>F93+F94+SUM(F101:F109)</f>
        <v>26225829</v>
      </c>
      <c r="G92" s="121">
        <f t="shared" ref="G92:G99" si="15">F92/E92</f>
        <v>7.1124902201265799E-2</v>
      </c>
      <c r="H92" s="120">
        <f>H93+H94+SUM(H101:H109)</f>
        <v>342503381</v>
      </c>
      <c r="J92" s="120"/>
      <c r="L92" s="98">
        <f>H92-[1]BYDEPT!BI92</f>
        <v>0</v>
      </c>
    </row>
    <row r="93" spans="1:12" ht="16.5" customHeight="1">
      <c r="A93" s="122" t="s">
        <v>143</v>
      </c>
      <c r="B93" s="123"/>
      <c r="C93" s="107">
        <f>+[1]BYDEPT!F93</f>
        <v>62483680</v>
      </c>
      <c r="D93" s="107">
        <f>[1]BYDEPT!AE93</f>
        <v>0</v>
      </c>
      <c r="E93" s="108">
        <f>C93+D93</f>
        <v>62483680</v>
      </c>
      <c r="F93" s="109">
        <f>[1]BYDEPT!BD93</f>
        <v>0</v>
      </c>
      <c r="G93" s="74">
        <f t="shared" si="15"/>
        <v>0</v>
      </c>
      <c r="H93" s="109">
        <f>E93-F93</f>
        <v>62483680</v>
      </c>
      <c r="J93" s="109"/>
      <c r="L93" s="98">
        <f>H93-[1]BYDEPT!BI93</f>
        <v>0</v>
      </c>
    </row>
    <row r="94" spans="1:12" ht="16.5" customHeight="1">
      <c r="A94" s="122" t="s">
        <v>238</v>
      </c>
      <c r="B94" s="123"/>
      <c r="C94" s="110">
        <f>SUM(C95:C99)</f>
        <v>33471298</v>
      </c>
      <c r="D94" s="110">
        <f>SUM(D95:D99)</f>
        <v>0</v>
      </c>
      <c r="E94" s="111">
        <f>SUM(E95:E99)</f>
        <v>33471298</v>
      </c>
      <c r="F94" s="112">
        <f>SUM(F95:F99)</f>
        <v>0</v>
      </c>
      <c r="G94" s="113">
        <f t="shared" si="15"/>
        <v>0</v>
      </c>
      <c r="H94" s="112">
        <f>SUM(H95:H99)</f>
        <v>33471298</v>
      </c>
      <c r="J94" s="112"/>
      <c r="L94" s="98">
        <f>H94-[1]BYDEPT!BI94</f>
        <v>0</v>
      </c>
    </row>
    <row r="95" spans="1:12" ht="16.5" customHeight="1">
      <c r="A95" s="124" t="s">
        <v>239</v>
      </c>
      <c r="B95" s="125"/>
      <c r="C95" s="107">
        <f>+[1]BYDEPT!F95</f>
        <v>27904053</v>
      </c>
      <c r="D95" s="107">
        <f>[1]BYDEPT!AE95</f>
        <v>0</v>
      </c>
      <c r="E95" s="108">
        <f>C95+D95</f>
        <v>27904053</v>
      </c>
      <c r="F95" s="109">
        <f>[1]BYDEPT!BD95</f>
        <v>0</v>
      </c>
      <c r="G95" s="74">
        <f t="shared" si="15"/>
        <v>0</v>
      </c>
      <c r="H95" s="109">
        <f>E95-F95</f>
        <v>27904053</v>
      </c>
      <c r="J95" s="109"/>
      <c r="L95" s="98">
        <f>H95-[1]BYDEPT!BI95</f>
        <v>0</v>
      </c>
    </row>
    <row r="96" spans="1:12" ht="16.5" customHeight="1">
      <c r="A96" s="124" t="s">
        <v>240</v>
      </c>
      <c r="B96" s="125"/>
      <c r="C96" s="107">
        <f>+[1]BYDEPT!F96</f>
        <v>2188290</v>
      </c>
      <c r="D96" s="107">
        <f>[1]BYDEPT!AE98</f>
        <v>0</v>
      </c>
      <c r="E96" s="108">
        <f>C96+D96</f>
        <v>2188290</v>
      </c>
      <c r="F96" s="109">
        <f>[1]BYDEPT!BD96</f>
        <v>0</v>
      </c>
      <c r="G96" s="74">
        <f t="shared" si="15"/>
        <v>0</v>
      </c>
      <c r="H96" s="109">
        <f>E96-F96</f>
        <v>2188290</v>
      </c>
      <c r="J96" s="109"/>
      <c r="L96" s="98">
        <f>H96-[1]BYDEPT!BI96</f>
        <v>0</v>
      </c>
    </row>
    <row r="97" spans="1:12" ht="16.5" customHeight="1">
      <c r="A97" s="124" t="s">
        <v>241</v>
      </c>
      <c r="B97" s="125"/>
      <c r="C97" s="107">
        <f>+[1]BYDEPT!F97</f>
        <v>50000</v>
      </c>
      <c r="D97" s="107">
        <f>[1]BYDEPT!AE96</f>
        <v>0</v>
      </c>
      <c r="E97" s="108">
        <f>C97+D97</f>
        <v>50000</v>
      </c>
      <c r="F97" s="109">
        <f>[1]BYDEPT!BD97</f>
        <v>0</v>
      </c>
      <c r="G97" s="74">
        <f t="shared" si="15"/>
        <v>0</v>
      </c>
      <c r="H97" s="109">
        <f>E97-F97</f>
        <v>50000</v>
      </c>
      <c r="J97" s="109"/>
      <c r="L97" s="98">
        <f>H97-[1]BYDEPT!BI97</f>
        <v>0</v>
      </c>
    </row>
    <row r="98" spans="1:12" ht="15.75" customHeight="1">
      <c r="A98" s="124" t="s">
        <v>242</v>
      </c>
      <c r="B98" s="125"/>
      <c r="C98" s="107">
        <f>+[1]BYDEPT!F98</f>
        <v>3128955</v>
      </c>
      <c r="D98" s="107"/>
      <c r="E98" s="108">
        <f>C98+D98</f>
        <v>3128955</v>
      </c>
      <c r="F98" s="109">
        <f>[1]BYDEPT!BD98</f>
        <v>0</v>
      </c>
      <c r="G98" s="74">
        <f t="shared" si="15"/>
        <v>0</v>
      </c>
      <c r="H98" s="109">
        <f>E98-F98</f>
        <v>3128955</v>
      </c>
      <c r="J98" s="109"/>
      <c r="L98" s="98">
        <f>H98-[1]BYDEPT!BI98</f>
        <v>0</v>
      </c>
    </row>
    <row r="99" spans="1:12" ht="16.5" customHeight="1">
      <c r="A99" s="124" t="s">
        <v>243</v>
      </c>
      <c r="B99" s="125"/>
      <c r="C99" s="107">
        <f>+[1]BYDEPT!F99</f>
        <v>200000</v>
      </c>
      <c r="D99" s="107">
        <f>[1]BYDEPT!AE97</f>
        <v>0</v>
      </c>
      <c r="E99" s="108">
        <f>C99+D99</f>
        <v>200000</v>
      </c>
      <c r="F99" s="109">
        <f>[1]BYDEPT!BD99</f>
        <v>0</v>
      </c>
      <c r="G99" s="74">
        <f t="shared" si="15"/>
        <v>0</v>
      </c>
      <c r="H99" s="109">
        <f>E99-F99</f>
        <v>200000</v>
      </c>
      <c r="J99" s="109"/>
      <c r="L99" s="98">
        <f>H99-[1]BYDEPT!BI99</f>
        <v>0</v>
      </c>
    </row>
    <row r="100" spans="1:12" ht="14.25" customHeight="1">
      <c r="A100" s="106"/>
      <c r="B100" s="18"/>
      <c r="C100" s="107">
        <f>+[1]BYDEPT!F100</f>
        <v>0</v>
      </c>
      <c r="D100" s="65"/>
      <c r="E100" s="108"/>
      <c r="F100" s="126"/>
      <c r="G100" s="72"/>
      <c r="H100" s="126"/>
      <c r="J100" s="126"/>
      <c r="L100" s="98">
        <f>H100-[1]BYDEPT!BI100</f>
        <v>0</v>
      </c>
    </row>
    <row r="101" spans="1:12" ht="16.5" customHeight="1">
      <c r="A101" s="127" t="s">
        <v>145</v>
      </c>
      <c r="B101" s="54"/>
      <c r="C101" s="107">
        <f>+[1]BYDEPT!F101</f>
        <v>2000000</v>
      </c>
      <c r="D101" s="107">
        <f>[1]BYDEPT!AE102</f>
        <v>0</v>
      </c>
      <c r="E101" s="108">
        <f t="shared" ref="E101:E109" si="16">C101+D101</f>
        <v>2000000</v>
      </c>
      <c r="F101" s="109">
        <f>[1]BYDEPT!BD101</f>
        <v>153424</v>
      </c>
      <c r="G101" s="74">
        <f>F101/E101</f>
        <v>7.6712000000000002E-2</v>
      </c>
      <c r="H101" s="109">
        <f t="shared" ref="H101:H109" si="17">E101-F101</f>
        <v>1846576</v>
      </c>
      <c r="I101" s="98"/>
      <c r="J101" s="109"/>
      <c r="L101" s="98">
        <f>H101-[1]BYDEPT!BI101</f>
        <v>0</v>
      </c>
    </row>
    <row r="102" spans="1:12" ht="16.5" hidden="1" customHeight="1">
      <c r="A102" s="127" t="s">
        <v>244</v>
      </c>
      <c r="B102" s="54"/>
      <c r="C102" s="107">
        <f>+[1]BYDEPT!F102</f>
        <v>0</v>
      </c>
      <c r="D102" s="107">
        <f>[1]BYDEPT!AE103</f>
        <v>0</v>
      </c>
      <c r="E102" s="108">
        <f t="shared" si="16"/>
        <v>0</v>
      </c>
      <c r="F102" s="109">
        <f>[1]BYDEPT!BD102</f>
        <v>0</v>
      </c>
      <c r="G102" s="74"/>
      <c r="H102" s="109">
        <f t="shared" si="17"/>
        <v>0</v>
      </c>
      <c r="J102" s="109"/>
      <c r="L102" s="98">
        <f>H102-[1]BYDEPT!BI102</f>
        <v>0</v>
      </c>
    </row>
    <row r="103" spans="1:12" ht="16.5" customHeight="1">
      <c r="A103" s="122" t="s">
        <v>146</v>
      </c>
      <c r="B103" s="123"/>
      <c r="C103" s="107">
        <f>+[1]BYDEPT!F103</f>
        <v>1000000</v>
      </c>
      <c r="D103" s="107">
        <f>[1]BYDEPT!AE104</f>
        <v>0</v>
      </c>
      <c r="E103" s="108">
        <f t="shared" si="16"/>
        <v>1000000</v>
      </c>
      <c r="F103" s="109">
        <f>[1]BYDEPT!BD103</f>
        <v>0</v>
      </c>
      <c r="G103" s="74">
        <f>F103/E103</f>
        <v>0</v>
      </c>
      <c r="H103" s="109">
        <f t="shared" si="17"/>
        <v>1000000</v>
      </c>
      <c r="J103" s="109"/>
      <c r="L103" s="98">
        <f>H103-[1]BYDEPT!BI103</f>
        <v>0</v>
      </c>
    </row>
    <row r="104" spans="1:12" ht="16.5" hidden="1" customHeight="1">
      <c r="A104" s="122" t="s">
        <v>245</v>
      </c>
      <c r="B104" s="123"/>
      <c r="C104" s="107">
        <f>+[1]BYDEPT!F104</f>
        <v>0</v>
      </c>
      <c r="D104" s="107"/>
      <c r="E104" s="108">
        <f t="shared" si="16"/>
        <v>0</v>
      </c>
      <c r="F104" s="109">
        <f>[1]BYDEPT!BD104</f>
        <v>0</v>
      </c>
      <c r="G104" s="74"/>
      <c r="H104" s="109">
        <f t="shared" si="17"/>
        <v>0</v>
      </c>
      <c r="J104" s="109"/>
      <c r="L104" s="98">
        <f>H104-[1]BYDEPT!BI104</f>
        <v>0</v>
      </c>
    </row>
    <row r="105" spans="1:12" ht="16.5" customHeight="1">
      <c r="A105" s="122" t="s">
        <v>147</v>
      </c>
      <c r="B105" s="123"/>
      <c r="C105" s="107">
        <f>+[1]BYDEPT!F105</f>
        <v>10724648</v>
      </c>
      <c r="D105" s="107">
        <f>[1]BYDEPT!AE105</f>
        <v>0</v>
      </c>
      <c r="E105" s="108">
        <f t="shared" si="16"/>
        <v>10724648</v>
      </c>
      <c r="F105" s="109">
        <f>[1]BYDEPT!BD105</f>
        <v>7912781</v>
      </c>
      <c r="G105" s="74">
        <f>F105/E105</f>
        <v>0.73781265361809545</v>
      </c>
      <c r="H105" s="109">
        <f t="shared" si="17"/>
        <v>2811867</v>
      </c>
      <c r="J105" s="109"/>
      <c r="L105" s="98">
        <f>H105-[1]BYDEPT!BI105</f>
        <v>0</v>
      </c>
    </row>
    <row r="106" spans="1:12" ht="16.5" customHeight="1">
      <c r="A106" s="122" t="s">
        <v>246</v>
      </c>
      <c r="B106" s="123"/>
      <c r="C106" s="107">
        <f>+[1]BYDEPT!F106</f>
        <v>117381083</v>
      </c>
      <c r="D106" s="107">
        <f>[1]BYDEPT!AE106</f>
        <v>0</v>
      </c>
      <c r="E106" s="108">
        <f t="shared" si="16"/>
        <v>117381083</v>
      </c>
      <c r="F106" s="109">
        <f>[1]BYDEPT!BD106</f>
        <v>143121</v>
      </c>
      <c r="G106" s="74">
        <f>F106/E106</f>
        <v>1.2192850529416227E-3</v>
      </c>
      <c r="H106" s="109">
        <f t="shared" si="17"/>
        <v>117237962</v>
      </c>
      <c r="I106" s="98"/>
      <c r="J106" s="109"/>
      <c r="L106" s="98">
        <f>H106-[1]BYDEPT!BI106</f>
        <v>0</v>
      </c>
    </row>
    <row r="107" spans="1:12" ht="16.5" customHeight="1">
      <c r="A107" s="127" t="s">
        <v>247</v>
      </c>
      <c r="B107" s="54"/>
      <c r="C107" s="107">
        <f>+[1]BYDEPT!F107</f>
        <v>14000000</v>
      </c>
      <c r="D107" s="107">
        <f>[1]BYDEPT!AE101</f>
        <v>0</v>
      </c>
      <c r="E107" s="108">
        <f t="shared" si="16"/>
        <v>14000000</v>
      </c>
      <c r="F107" s="109">
        <f>[1]BYDEPT!BD107</f>
        <v>0</v>
      </c>
      <c r="G107" s="74">
        <f>F107/E107</f>
        <v>0</v>
      </c>
      <c r="H107" s="109">
        <f t="shared" si="17"/>
        <v>14000000</v>
      </c>
      <c r="J107" s="109"/>
      <c r="K107" s="98">
        <f>H107+2600000</f>
        <v>16600000</v>
      </c>
      <c r="L107" s="98">
        <f>H107-[1]BYDEPT!BI107</f>
        <v>0</v>
      </c>
    </row>
    <row r="108" spans="1:12" ht="16.5" customHeight="1">
      <c r="A108" s="122" t="s">
        <v>205</v>
      </c>
      <c r="B108" s="123"/>
      <c r="C108" s="107">
        <f>+[1]BYDEPT!F108</f>
        <v>126668501</v>
      </c>
      <c r="D108" s="107">
        <f>[1]BYDEPT!AE108</f>
        <v>0</v>
      </c>
      <c r="E108" s="108">
        <f t="shared" si="16"/>
        <v>126668501</v>
      </c>
      <c r="F108" s="109">
        <f>[1]BYDEPT!BD108</f>
        <v>18016503</v>
      </c>
      <c r="G108" s="74">
        <f>F108/E108</f>
        <v>0.1422334902344822</v>
      </c>
      <c r="H108" s="109">
        <f t="shared" si="17"/>
        <v>108651998</v>
      </c>
      <c r="J108" s="109"/>
      <c r="L108" s="98">
        <f>H108-[1]BYDEPT!BI108</f>
        <v>0</v>
      </c>
    </row>
    <row r="109" spans="1:12" ht="16.5" customHeight="1">
      <c r="A109" s="122" t="s">
        <v>248</v>
      </c>
      <c r="B109" s="123"/>
      <c r="C109" s="107">
        <f>+[1]BYDEPT!F109</f>
        <v>1000000</v>
      </c>
      <c r="D109" s="107">
        <f>[1]BYDEPT!AE109</f>
        <v>0</v>
      </c>
      <c r="E109" s="108">
        <f t="shared" si="16"/>
        <v>1000000</v>
      </c>
      <c r="F109" s="109">
        <f>[1]BYDEPT!BD109</f>
        <v>0</v>
      </c>
      <c r="G109" s="74">
        <f>F109/E109</f>
        <v>0</v>
      </c>
      <c r="H109" s="109">
        <f t="shared" si="17"/>
        <v>1000000</v>
      </c>
      <c r="J109" s="109"/>
      <c r="L109" s="98">
        <f>H109-[1]BYDEPT!BI109</f>
        <v>0</v>
      </c>
    </row>
    <row r="110" spans="1:12" ht="16.5" customHeight="1">
      <c r="A110" s="128"/>
      <c r="B110" s="4"/>
      <c r="C110" s="129"/>
      <c r="D110" s="129"/>
      <c r="E110" s="130"/>
      <c r="F110" s="131"/>
      <c r="G110" s="72"/>
      <c r="H110" s="131"/>
      <c r="J110" s="131"/>
      <c r="L110" s="98">
        <f>H110-[1]BYDEPT!BI110</f>
        <v>0</v>
      </c>
    </row>
    <row r="111" spans="1:12" ht="16.5" customHeight="1">
      <c r="A111" s="115" t="s">
        <v>168</v>
      </c>
      <c r="B111" s="116"/>
      <c r="C111" s="132">
        <f>SUM(C112:C116)+SUM(C119:C122)</f>
        <v>866231428</v>
      </c>
      <c r="D111" s="132">
        <f>SUM(D112:D116)+SUM(D119:D122)</f>
        <v>0</v>
      </c>
      <c r="E111" s="133">
        <f>SUM(E112:E116)+SUM(E119:E122)</f>
        <v>866231428</v>
      </c>
      <c r="F111" s="134">
        <f>SUM(F112:F116)+SUM(F119:F122)</f>
        <v>422002897</v>
      </c>
      <c r="G111" s="135">
        <f t="shared" ref="G111:G118" si="18">F111/E111</f>
        <v>0.48717107618034844</v>
      </c>
      <c r="H111" s="134">
        <f>SUM(H112:H116)+SUM(H119:H122)</f>
        <v>444228531</v>
      </c>
      <c r="J111" s="134"/>
      <c r="L111" s="98">
        <f>H111-[1]BYDEPT!BI111</f>
        <v>0</v>
      </c>
    </row>
    <row r="112" spans="1:12" ht="16.5" customHeight="1">
      <c r="A112" s="55" t="s">
        <v>162</v>
      </c>
      <c r="B112" s="44"/>
      <c r="C112" s="107">
        <f>[1]BYDEPT!F112</f>
        <v>30139510</v>
      </c>
      <c r="D112" s="107">
        <f>[1]BYDEPT!AE112</f>
        <v>0</v>
      </c>
      <c r="E112" s="108">
        <f>C112+D112</f>
        <v>30139510</v>
      </c>
      <c r="F112" s="109">
        <f>[1]BYDEPT!BD112</f>
        <v>29423452</v>
      </c>
      <c r="G112" s="74">
        <f t="shared" si="18"/>
        <v>0.97624188316266591</v>
      </c>
      <c r="H112" s="109">
        <f>E112-F112</f>
        <v>716058</v>
      </c>
      <c r="J112" s="109"/>
      <c r="L112" s="98">
        <f>H112-[1]BYDEPT!BI112</f>
        <v>0</v>
      </c>
    </row>
    <row r="113" spans="1:12" ht="16.5" customHeight="1">
      <c r="A113" s="126" t="s">
        <v>163</v>
      </c>
      <c r="B113" s="136"/>
      <c r="C113" s="107">
        <f>[1]BYDEPT!F113</f>
        <v>389860429</v>
      </c>
      <c r="D113" s="107">
        <f>[1]BYDEPT!AE113</f>
        <v>0</v>
      </c>
      <c r="E113" s="108">
        <f>C113+D113</f>
        <v>389860429</v>
      </c>
      <c r="F113" s="109">
        <f>[1]BYDEPT!BD113</f>
        <v>389860429</v>
      </c>
      <c r="G113" s="74">
        <f t="shared" si="18"/>
        <v>1</v>
      </c>
      <c r="H113" s="109">
        <f>E113-F113</f>
        <v>0</v>
      </c>
      <c r="J113" s="109"/>
      <c r="L113" s="98">
        <f>H113-[1]BYDEPT!BI113</f>
        <v>0</v>
      </c>
    </row>
    <row r="114" spans="1:12" ht="16.5" customHeight="1">
      <c r="A114" s="55" t="s">
        <v>249</v>
      </c>
      <c r="B114" s="44"/>
      <c r="C114" s="107">
        <f>[1]BYDEPT!F114</f>
        <v>331</v>
      </c>
      <c r="D114" s="107">
        <f>[1]BYDEPT!AE114</f>
        <v>0</v>
      </c>
      <c r="E114" s="108">
        <f>C114+D114</f>
        <v>331</v>
      </c>
      <c r="F114" s="109">
        <f>[1]BYDEPT!BD114</f>
        <v>0</v>
      </c>
      <c r="G114" s="74">
        <f t="shared" si="18"/>
        <v>0</v>
      </c>
      <c r="H114" s="109">
        <f>E114-F114</f>
        <v>331</v>
      </c>
      <c r="J114" s="109"/>
      <c r="L114" s="98">
        <f>H114-[1]BYDEPT!BI114</f>
        <v>0</v>
      </c>
    </row>
    <row r="115" spans="1:12" ht="16.5" customHeight="1">
      <c r="A115" s="55" t="s">
        <v>95</v>
      </c>
      <c r="B115" s="44"/>
      <c r="C115" s="107">
        <f>[1]BYDEPT!F115</f>
        <v>142902</v>
      </c>
      <c r="D115" s="107">
        <f>[1]BYDEPT!AE115</f>
        <v>0</v>
      </c>
      <c r="E115" s="108">
        <f>C115+D115</f>
        <v>142902</v>
      </c>
      <c r="F115" s="109">
        <f>[1]BYDEPT!BD115</f>
        <v>0</v>
      </c>
      <c r="G115" s="74">
        <f t="shared" si="18"/>
        <v>0</v>
      </c>
      <c r="H115" s="109">
        <f>E115-F115</f>
        <v>142902</v>
      </c>
      <c r="J115" s="109"/>
      <c r="L115" s="98">
        <f>H115-[1]BYDEPT!BI115</f>
        <v>0</v>
      </c>
    </row>
    <row r="116" spans="1:12" ht="16.5" customHeight="1">
      <c r="A116" s="55" t="s">
        <v>164</v>
      </c>
      <c r="B116" s="44"/>
      <c r="C116" s="137">
        <f>SUM(C117:C118)</f>
        <v>21250256</v>
      </c>
      <c r="D116" s="137">
        <f>SUM(D117:D118)</f>
        <v>0</v>
      </c>
      <c r="E116" s="138">
        <f>SUM(E117:E118)</f>
        <v>21250256</v>
      </c>
      <c r="F116" s="139">
        <f>SUM(F117:F118)</f>
        <v>2660375</v>
      </c>
      <c r="G116" s="113">
        <f t="shared" si="18"/>
        <v>0.12519260944432858</v>
      </c>
      <c r="H116" s="139">
        <f>SUM(H117:H118)</f>
        <v>18589881</v>
      </c>
      <c r="J116" s="139"/>
      <c r="L116" s="98">
        <f>H116-[1]BYDEPT!BI116</f>
        <v>0</v>
      </c>
    </row>
    <row r="117" spans="1:12" ht="16.5" customHeight="1">
      <c r="A117" s="55" t="s">
        <v>250</v>
      </c>
      <c r="B117" s="44"/>
      <c r="C117" s="107">
        <f>[1]BYDEPT!F117</f>
        <v>12998297</v>
      </c>
      <c r="D117" s="107">
        <f>[1]BYDEPT!AE117</f>
        <v>0</v>
      </c>
      <c r="E117" s="108">
        <f t="shared" ref="E117:E122" si="19">C117+D117</f>
        <v>12998297</v>
      </c>
      <c r="F117" s="109">
        <f>[1]BYDEPT!BD117</f>
        <v>69230</v>
      </c>
      <c r="G117" s="74">
        <f t="shared" si="18"/>
        <v>5.3260823321701293E-3</v>
      </c>
      <c r="H117" s="109">
        <f t="shared" ref="H117:H122" si="20">E117-F117</f>
        <v>12929067</v>
      </c>
      <c r="J117" s="109"/>
      <c r="L117" s="98">
        <f>H117-[1]BYDEPT!BI117</f>
        <v>0</v>
      </c>
    </row>
    <row r="118" spans="1:12" ht="16.5" customHeight="1">
      <c r="A118" s="55" t="s">
        <v>165</v>
      </c>
      <c r="B118" s="44"/>
      <c r="C118" s="107">
        <f>[1]BYDEPT!F118</f>
        <v>8251959</v>
      </c>
      <c r="D118" s="107">
        <f>[1]BYDEPT!AE118</f>
        <v>0</v>
      </c>
      <c r="E118" s="108">
        <f t="shared" si="19"/>
        <v>8251959</v>
      </c>
      <c r="F118" s="109">
        <f>[1]BYDEPT!BD118</f>
        <v>2591145</v>
      </c>
      <c r="G118" s="74">
        <f t="shared" si="18"/>
        <v>0.31400362023126871</v>
      </c>
      <c r="H118" s="109">
        <f t="shared" si="20"/>
        <v>5660814</v>
      </c>
      <c r="J118" s="109"/>
      <c r="L118" s="98">
        <f>H118-[1]BYDEPT!BI118</f>
        <v>0</v>
      </c>
    </row>
    <row r="119" spans="1:12" ht="16.5" hidden="1" customHeight="1">
      <c r="A119" s="140" t="s">
        <v>89</v>
      </c>
      <c r="B119" s="43"/>
      <c r="C119" s="107">
        <f>[1]BYDEPT!F119</f>
        <v>0</v>
      </c>
      <c r="D119" s="107">
        <f>[1]BYDEPT!AE119</f>
        <v>0</v>
      </c>
      <c r="E119" s="108">
        <f t="shared" si="19"/>
        <v>0</v>
      </c>
      <c r="F119" s="109">
        <f>[1]BYDEPT!BD119</f>
        <v>0</v>
      </c>
      <c r="G119" s="74"/>
      <c r="H119" s="109">
        <f t="shared" si="20"/>
        <v>0</v>
      </c>
      <c r="J119" s="109"/>
      <c r="L119" s="98">
        <f>H119-[1]BYDEPT!BI119</f>
        <v>0</v>
      </c>
    </row>
    <row r="120" spans="1:12" ht="15.75" customHeight="1">
      <c r="A120" s="140" t="s">
        <v>90</v>
      </c>
      <c r="B120" s="43"/>
      <c r="C120" s="107">
        <f>[1]BYDEPT!F120</f>
        <v>26500000</v>
      </c>
      <c r="D120" s="107">
        <f>[1]BYDEPT!AE120</f>
        <v>0</v>
      </c>
      <c r="E120" s="108">
        <f t="shared" si="19"/>
        <v>26500000</v>
      </c>
      <c r="F120" s="109">
        <f>[1]BYDEPT!BD120</f>
        <v>0</v>
      </c>
      <c r="G120" s="74">
        <f>F120/E120</f>
        <v>0</v>
      </c>
      <c r="H120" s="109">
        <f t="shared" si="20"/>
        <v>26500000</v>
      </c>
      <c r="J120" s="109"/>
      <c r="L120" s="98">
        <f>H120-[1]BYDEPT!BI120</f>
        <v>0</v>
      </c>
    </row>
    <row r="121" spans="1:12" ht="16.5" customHeight="1">
      <c r="A121" s="140" t="s">
        <v>91</v>
      </c>
      <c r="B121" s="43"/>
      <c r="C121" s="107">
        <f>[1]BYDEPT!F121</f>
        <v>372863000</v>
      </c>
      <c r="D121" s="107">
        <f>[1]BYDEPT!AE121</f>
        <v>0</v>
      </c>
      <c r="E121" s="108">
        <f t="shared" si="19"/>
        <v>372863000</v>
      </c>
      <c r="F121" s="109">
        <f>[1]BYDEPT!BD121</f>
        <v>0</v>
      </c>
      <c r="G121" s="74">
        <f>F121/E121</f>
        <v>0</v>
      </c>
      <c r="H121" s="109">
        <f t="shared" si="20"/>
        <v>372863000</v>
      </c>
      <c r="J121" s="109"/>
      <c r="L121" s="98">
        <f>H121-[1]BYDEPT!BI121</f>
        <v>0</v>
      </c>
    </row>
    <row r="122" spans="1:12" ht="16.5" customHeight="1">
      <c r="A122" s="126" t="s">
        <v>166</v>
      </c>
      <c r="B122" s="136"/>
      <c r="C122" s="107">
        <f>[1]BYDEPT!F122</f>
        <v>25475000</v>
      </c>
      <c r="D122" s="107">
        <f>[1]BYDEPT!AE122</f>
        <v>0</v>
      </c>
      <c r="E122" s="108">
        <f t="shared" si="19"/>
        <v>25475000</v>
      </c>
      <c r="F122" s="109">
        <f>[1]BYDEPT!BD122</f>
        <v>58641</v>
      </c>
      <c r="G122" s="74">
        <f>F122/E122</f>
        <v>2.3019038272816487E-3</v>
      </c>
      <c r="H122" s="109">
        <f t="shared" si="20"/>
        <v>25416359</v>
      </c>
      <c r="J122" s="109"/>
      <c r="L122" s="98">
        <f>H122-[1]BYDEPT!BI122</f>
        <v>0</v>
      </c>
    </row>
    <row r="123" spans="1:12" ht="8.25" customHeight="1">
      <c r="A123" s="24"/>
      <c r="B123" s="24"/>
      <c r="C123" s="107"/>
      <c r="D123" s="107"/>
      <c r="E123" s="108"/>
      <c r="F123" s="109"/>
      <c r="G123" s="74"/>
      <c r="H123" s="109"/>
      <c r="J123" s="109"/>
    </row>
    <row r="124" spans="1:12" ht="16.5" customHeight="1">
      <c r="A124" s="115" t="s">
        <v>92</v>
      </c>
      <c r="B124" s="116"/>
      <c r="C124" s="141">
        <f>C111+C7</f>
        <v>2606000000</v>
      </c>
      <c r="D124" s="141">
        <f>D111+D7</f>
        <v>0</v>
      </c>
      <c r="E124" s="142">
        <f>E111+E7</f>
        <v>2606000000</v>
      </c>
      <c r="F124" s="143">
        <f>F111+F7</f>
        <v>1668701391</v>
      </c>
      <c r="G124" s="144">
        <f>F124/E124</f>
        <v>0.6403305414428242</v>
      </c>
      <c r="H124" s="143">
        <f>H111+H7</f>
        <v>937298609</v>
      </c>
      <c r="J124" s="134"/>
    </row>
    <row r="125" spans="1:12" s="104" customFormat="1" ht="6.75" customHeight="1">
      <c r="A125" s="115"/>
      <c r="B125" s="116"/>
      <c r="C125" s="145"/>
      <c r="D125" s="145"/>
      <c r="E125" s="146"/>
      <c r="F125" s="147"/>
      <c r="G125" s="148"/>
      <c r="H125" s="147"/>
      <c r="J125" s="147"/>
    </row>
    <row r="126" spans="1:12" s="104" customFormat="1" ht="16.5" customHeight="1">
      <c r="A126" s="115" t="s">
        <v>12</v>
      </c>
      <c r="B126" s="116"/>
      <c r="C126" s="141">
        <f>C127+C247+C249</f>
        <v>0</v>
      </c>
      <c r="D126" s="149">
        <f>D127+D247+D249</f>
        <v>0</v>
      </c>
      <c r="E126" s="142">
        <f>E127+E247+E249</f>
        <v>0</v>
      </c>
      <c r="F126" s="143">
        <f>F127+F247+F249</f>
        <v>4043616</v>
      </c>
      <c r="G126" s="144"/>
      <c r="H126" s="143">
        <f>H127+H247+H249</f>
        <v>-4043616</v>
      </c>
      <c r="I126" s="105"/>
      <c r="J126" s="134"/>
    </row>
    <row r="127" spans="1:12" s="104" customFormat="1" ht="16.5" customHeight="1">
      <c r="A127" s="150" t="s">
        <v>251</v>
      </c>
      <c r="B127" s="116"/>
      <c r="C127" s="132">
        <f>C128+C232</f>
        <v>0</v>
      </c>
      <c r="D127" s="34">
        <f>D128+D232</f>
        <v>0</v>
      </c>
      <c r="E127" s="133">
        <f>E128+E232</f>
        <v>0</v>
      </c>
      <c r="F127" s="134">
        <f>F128+F232</f>
        <v>4043616</v>
      </c>
      <c r="G127" s="135"/>
      <c r="H127" s="134">
        <f>H128+H232</f>
        <v>-4043616</v>
      </c>
      <c r="I127" s="105"/>
      <c r="J127" s="134"/>
    </row>
    <row r="128" spans="1:12" ht="19.5" customHeight="1">
      <c r="A128" s="151" t="s">
        <v>252</v>
      </c>
      <c r="B128" s="94">
        <f>B129+B213</f>
        <v>0</v>
      </c>
      <c r="C128" s="94">
        <f>C129+C213</f>
        <v>0</v>
      </c>
      <c r="D128" s="152">
        <f>D129+D213</f>
        <v>0</v>
      </c>
      <c r="E128" s="95">
        <f>E129+E213</f>
        <v>0</v>
      </c>
      <c r="F128" s="153">
        <f>F129+F213</f>
        <v>16615</v>
      </c>
      <c r="G128" s="154"/>
      <c r="H128" s="153">
        <f>H129+H213</f>
        <v>-16615</v>
      </c>
      <c r="J128" s="153">
        <f>J129+J213</f>
        <v>-16615</v>
      </c>
    </row>
    <row r="129" spans="1:10" s="104" customFormat="1" ht="18.75" hidden="1" customHeight="1">
      <c r="A129" s="155" t="s">
        <v>93</v>
      </c>
      <c r="B129" s="100">
        <f>SUM(B130:B136)+SUM(B139:B144)+SUM(B147:B149)+SUM(B152:B153)+SUM(B156:B172)</f>
        <v>0</v>
      </c>
      <c r="C129" s="100">
        <f>SUM(C130:C136)+SUM(C139:C144)+SUM(C147:C149)+SUM(C152:C153)+SUM(C156:C172)</f>
        <v>0</v>
      </c>
      <c r="D129" s="156">
        <f>SUM(D130:D136)+SUM(D139:D144)+SUM(D147:D149)+SUM(D152:D153)+SUM(D156:D172)</f>
        <v>0</v>
      </c>
      <c r="E129" s="101">
        <f>SUM(E130:E136)+SUM(E139:E144)+SUM(E147:E149)+SUM(E152:E153)+SUM(E156:E172)</f>
        <v>0</v>
      </c>
      <c r="F129" s="102">
        <f>SUM(F130:F136)+SUM(F139:F144)+SUM(F147:F149)+SUM(F152:F153)+SUM(F156:F172)</f>
        <v>0</v>
      </c>
      <c r="G129" s="157"/>
      <c r="H129" s="102">
        <f>SUM(H130:H136)+SUM(H139:H144)+SUM(H147:H149)+SUM(H152:H153)+SUM(H156:H172)</f>
        <v>0</v>
      </c>
      <c r="J129" s="102">
        <f>SUM(J130:J136)+SUM(J139:J144)+SUM(J147:J149)+SUM(J152:J153)+SUM(J156:J172)</f>
        <v>0</v>
      </c>
    </row>
    <row r="130" spans="1:10" ht="18" hidden="1" customHeight="1">
      <c r="A130" s="127" t="s">
        <v>20</v>
      </c>
      <c r="B130" s="18"/>
      <c r="C130" s="107"/>
      <c r="D130" s="158"/>
      <c r="E130" s="108">
        <f t="shared" ref="E130:E135" si="21">C130+D130</f>
        <v>0</v>
      </c>
      <c r="F130" s="109">
        <f>[1]BYDEPT!BD130</f>
        <v>0</v>
      </c>
      <c r="G130" s="40"/>
      <c r="H130" s="109">
        <f t="shared" ref="H130:H135" si="22">E130-F130</f>
        <v>0</v>
      </c>
      <c r="J130" s="109">
        <f t="shared" ref="J130:J170" si="23">B130-F130</f>
        <v>0</v>
      </c>
    </row>
    <row r="131" spans="1:10" ht="16.5" hidden="1" customHeight="1">
      <c r="A131" s="127" t="s">
        <v>21</v>
      </c>
      <c r="B131" s="18"/>
      <c r="C131" s="107"/>
      <c r="D131" s="158"/>
      <c r="E131" s="108">
        <f t="shared" si="21"/>
        <v>0</v>
      </c>
      <c r="F131" s="109">
        <f>[1]BYDEPT!BD131</f>
        <v>0</v>
      </c>
      <c r="G131" s="40"/>
      <c r="H131" s="109">
        <f t="shared" si="22"/>
        <v>0</v>
      </c>
      <c r="J131" s="109">
        <f t="shared" si="23"/>
        <v>0</v>
      </c>
    </row>
    <row r="132" spans="1:10" ht="17.25" hidden="1" customHeight="1">
      <c r="A132" s="127" t="s">
        <v>22</v>
      </c>
      <c r="B132" s="18"/>
      <c r="C132" s="107"/>
      <c r="D132" s="158"/>
      <c r="E132" s="108">
        <f t="shared" si="21"/>
        <v>0</v>
      </c>
      <c r="F132" s="109">
        <f>[1]BYDEPT!BD132</f>
        <v>0</v>
      </c>
      <c r="G132" s="40"/>
      <c r="H132" s="109">
        <f t="shared" si="22"/>
        <v>0</v>
      </c>
      <c r="J132" s="109">
        <f t="shared" si="23"/>
        <v>0</v>
      </c>
    </row>
    <row r="133" spans="1:10" ht="16.5" hidden="1" customHeight="1">
      <c r="A133" s="127" t="s">
        <v>23</v>
      </c>
      <c r="B133" s="18"/>
      <c r="C133" s="107"/>
      <c r="D133" s="158"/>
      <c r="E133" s="108">
        <f t="shared" si="21"/>
        <v>0</v>
      </c>
      <c r="F133" s="109">
        <f>[1]BYDEPT!BD133</f>
        <v>0</v>
      </c>
      <c r="G133" s="40"/>
      <c r="H133" s="109">
        <f t="shared" si="22"/>
        <v>0</v>
      </c>
      <c r="J133" s="109">
        <f t="shared" si="23"/>
        <v>0</v>
      </c>
    </row>
    <row r="134" spans="1:10" ht="16.5" hidden="1" customHeight="1">
      <c r="A134" s="127" t="s">
        <v>24</v>
      </c>
      <c r="B134" s="18"/>
      <c r="C134" s="107"/>
      <c r="D134" s="158"/>
      <c r="E134" s="108">
        <f t="shared" si="21"/>
        <v>0</v>
      </c>
      <c r="F134" s="109">
        <f>[1]BYDEPT!BD134</f>
        <v>0</v>
      </c>
      <c r="G134" s="40"/>
      <c r="H134" s="109">
        <f t="shared" si="22"/>
        <v>0</v>
      </c>
      <c r="J134" s="109">
        <f t="shared" si="23"/>
        <v>0</v>
      </c>
    </row>
    <row r="135" spans="1:10" ht="16.5" hidden="1" customHeight="1">
      <c r="A135" s="127" t="s">
        <v>25</v>
      </c>
      <c r="B135" s="18"/>
      <c r="C135" s="107"/>
      <c r="D135" s="158"/>
      <c r="E135" s="108">
        <f t="shared" si="21"/>
        <v>0</v>
      </c>
      <c r="F135" s="109">
        <f>[1]BYDEPT!BD135</f>
        <v>0</v>
      </c>
      <c r="G135" s="40"/>
      <c r="H135" s="109">
        <f t="shared" si="22"/>
        <v>0</v>
      </c>
      <c r="J135" s="109">
        <f t="shared" si="23"/>
        <v>0</v>
      </c>
    </row>
    <row r="136" spans="1:10" ht="15.75" hidden="1" customHeight="1">
      <c r="A136" s="127" t="s">
        <v>26</v>
      </c>
      <c r="B136" s="107"/>
      <c r="C136" s="107">
        <f>SUM(C137:C138)</f>
        <v>0</v>
      </c>
      <c r="D136" s="158">
        <f>SUM(D137:D138)</f>
        <v>0</v>
      </c>
      <c r="E136" s="108">
        <f>SUM(E137:E138)</f>
        <v>0</v>
      </c>
      <c r="F136" s="109">
        <f>SUM(F137:F138)</f>
        <v>0</v>
      </c>
      <c r="G136" s="40"/>
      <c r="H136" s="109">
        <f>SUM(H137:H138)</f>
        <v>0</v>
      </c>
      <c r="J136" s="109">
        <f t="shared" si="23"/>
        <v>0</v>
      </c>
    </row>
    <row r="137" spans="1:10" ht="15.75" hidden="1" customHeight="1">
      <c r="A137" s="127" t="s">
        <v>27</v>
      </c>
      <c r="B137" s="18"/>
      <c r="C137" s="107"/>
      <c r="D137" s="158"/>
      <c r="E137" s="108">
        <f t="shared" ref="E137:E143" si="24">C137+D137</f>
        <v>0</v>
      </c>
      <c r="F137" s="109">
        <f>[1]BYDEPT!BD137</f>
        <v>0</v>
      </c>
      <c r="G137" s="40"/>
      <c r="H137" s="109">
        <f t="shared" ref="H137:H143" si="25">E137-F137</f>
        <v>0</v>
      </c>
      <c r="J137" s="109">
        <f t="shared" si="23"/>
        <v>0</v>
      </c>
    </row>
    <row r="138" spans="1:10" ht="16.5" hidden="1" customHeight="1">
      <c r="A138" s="127" t="s">
        <v>28</v>
      </c>
      <c r="B138" s="18"/>
      <c r="C138" s="107"/>
      <c r="D138" s="158"/>
      <c r="E138" s="108">
        <f t="shared" si="24"/>
        <v>0</v>
      </c>
      <c r="F138" s="109">
        <f>[1]BYDEPT!BD138</f>
        <v>0</v>
      </c>
      <c r="G138" s="40"/>
      <c r="H138" s="109">
        <f t="shared" si="25"/>
        <v>0</v>
      </c>
      <c r="J138" s="109">
        <f t="shared" si="23"/>
        <v>0</v>
      </c>
    </row>
    <row r="139" spans="1:10" ht="16.5" hidden="1" customHeight="1">
      <c r="A139" s="127" t="s">
        <v>29</v>
      </c>
      <c r="B139" s="18"/>
      <c r="C139" s="107"/>
      <c r="D139" s="158"/>
      <c r="E139" s="108">
        <f t="shared" si="24"/>
        <v>0</v>
      </c>
      <c r="F139" s="109">
        <f>[1]BYDEPT!BD139</f>
        <v>0</v>
      </c>
      <c r="G139" s="40"/>
      <c r="H139" s="109">
        <f t="shared" si="25"/>
        <v>0</v>
      </c>
      <c r="J139" s="109">
        <f t="shared" si="23"/>
        <v>0</v>
      </c>
    </row>
    <row r="140" spans="1:10" ht="16.5" hidden="1" customHeight="1">
      <c r="A140" s="127" t="s">
        <v>30</v>
      </c>
      <c r="B140" s="18"/>
      <c r="C140" s="107"/>
      <c r="D140" s="158"/>
      <c r="E140" s="108">
        <f t="shared" si="24"/>
        <v>0</v>
      </c>
      <c r="F140" s="109">
        <f>[1]BYDEPT!BD140</f>
        <v>0</v>
      </c>
      <c r="G140" s="40"/>
      <c r="H140" s="109">
        <f t="shared" si="25"/>
        <v>0</v>
      </c>
      <c r="J140" s="109">
        <f t="shared" si="23"/>
        <v>0</v>
      </c>
    </row>
    <row r="141" spans="1:10" ht="16.5" hidden="1" customHeight="1">
      <c r="A141" s="127" t="s">
        <v>31</v>
      </c>
      <c r="B141" s="18"/>
      <c r="C141" s="107"/>
      <c r="D141" s="158"/>
      <c r="E141" s="108">
        <f t="shared" si="24"/>
        <v>0</v>
      </c>
      <c r="F141" s="109">
        <f>[1]BYDEPT!BD141</f>
        <v>0</v>
      </c>
      <c r="G141" s="40"/>
      <c r="H141" s="109">
        <f t="shared" si="25"/>
        <v>0</v>
      </c>
      <c r="J141" s="109">
        <f t="shared" si="23"/>
        <v>0</v>
      </c>
    </row>
    <row r="142" spans="1:10" ht="16.5" hidden="1" customHeight="1">
      <c r="A142" s="127" t="s">
        <v>32</v>
      </c>
      <c r="B142" s="18"/>
      <c r="C142" s="107"/>
      <c r="D142" s="158"/>
      <c r="E142" s="108">
        <f t="shared" si="24"/>
        <v>0</v>
      </c>
      <c r="F142" s="109">
        <f>[1]BYDEPT!BD142</f>
        <v>0</v>
      </c>
      <c r="G142" s="40"/>
      <c r="H142" s="109">
        <f t="shared" si="25"/>
        <v>0</v>
      </c>
      <c r="J142" s="109">
        <f t="shared" si="23"/>
        <v>0</v>
      </c>
    </row>
    <row r="143" spans="1:10" ht="16.5" hidden="1" customHeight="1">
      <c r="A143" s="127" t="s">
        <v>33</v>
      </c>
      <c r="B143" s="18"/>
      <c r="C143" s="107"/>
      <c r="D143" s="158"/>
      <c r="E143" s="108">
        <f t="shared" si="24"/>
        <v>0</v>
      </c>
      <c r="F143" s="109">
        <f>[1]BYDEPT!BD143</f>
        <v>0</v>
      </c>
      <c r="G143" s="40"/>
      <c r="H143" s="109">
        <f t="shared" si="25"/>
        <v>0</v>
      </c>
      <c r="J143" s="109">
        <f t="shared" si="23"/>
        <v>0</v>
      </c>
    </row>
    <row r="144" spans="1:10" ht="16.5" hidden="1" customHeight="1">
      <c r="A144" s="127" t="s">
        <v>34</v>
      </c>
      <c r="B144" s="18"/>
      <c r="C144" s="107">
        <f>SUM(C145:C146)</f>
        <v>0</v>
      </c>
      <c r="D144" s="158">
        <f>SUM(D145:D146)</f>
        <v>0</v>
      </c>
      <c r="E144" s="108">
        <f>SUM(E145:E146)</f>
        <v>0</v>
      </c>
      <c r="F144" s="109">
        <f>SUM(F145:F146)</f>
        <v>0</v>
      </c>
      <c r="G144" s="40"/>
      <c r="H144" s="109">
        <f>SUM(H145:H146)</f>
        <v>0</v>
      </c>
      <c r="J144" s="109">
        <f t="shared" si="23"/>
        <v>0</v>
      </c>
    </row>
    <row r="145" spans="1:10" ht="16.5" hidden="1" customHeight="1">
      <c r="A145" s="127" t="s">
        <v>27</v>
      </c>
      <c r="B145" s="18"/>
      <c r="C145" s="107"/>
      <c r="D145" s="158"/>
      <c r="E145" s="108">
        <f>C145+D145</f>
        <v>0</v>
      </c>
      <c r="F145" s="109">
        <f>[1]BYDEPT!BD145</f>
        <v>0</v>
      </c>
      <c r="G145" s="40"/>
      <c r="H145" s="109">
        <f>E145-F145</f>
        <v>0</v>
      </c>
      <c r="J145" s="109">
        <f t="shared" si="23"/>
        <v>0</v>
      </c>
    </row>
    <row r="146" spans="1:10" ht="16.5" hidden="1" customHeight="1">
      <c r="A146" s="127" t="s">
        <v>28</v>
      </c>
      <c r="B146" s="18"/>
      <c r="C146" s="107"/>
      <c r="D146" s="158"/>
      <c r="E146" s="108">
        <f>C146+D146</f>
        <v>0</v>
      </c>
      <c r="F146" s="109">
        <f>[1]BYDEPT!BD146</f>
        <v>0</v>
      </c>
      <c r="G146" s="40"/>
      <c r="H146" s="109">
        <f>E146-F146</f>
        <v>0</v>
      </c>
      <c r="J146" s="109">
        <f t="shared" si="23"/>
        <v>0</v>
      </c>
    </row>
    <row r="147" spans="1:10" ht="16.5" hidden="1" customHeight="1">
      <c r="A147" s="127" t="s">
        <v>35</v>
      </c>
      <c r="B147" s="18"/>
      <c r="C147" s="107"/>
      <c r="D147" s="158"/>
      <c r="E147" s="108">
        <f>C147+D147</f>
        <v>0</v>
      </c>
      <c r="F147" s="109">
        <f>[1]BYDEPT!BD147</f>
        <v>0</v>
      </c>
      <c r="G147" s="40"/>
      <c r="H147" s="109">
        <f>E147-F147</f>
        <v>0</v>
      </c>
      <c r="J147" s="109">
        <f t="shared" si="23"/>
        <v>0</v>
      </c>
    </row>
    <row r="148" spans="1:10" ht="16.5" hidden="1" customHeight="1">
      <c r="A148" s="127" t="s">
        <v>36</v>
      </c>
      <c r="B148" s="18"/>
      <c r="C148" s="107"/>
      <c r="D148" s="158"/>
      <c r="E148" s="108">
        <f>C148+D148</f>
        <v>0</v>
      </c>
      <c r="F148" s="109">
        <f>[1]BYDEPT!BD148</f>
        <v>0</v>
      </c>
      <c r="G148" s="40"/>
      <c r="H148" s="109">
        <f>E148-F148</f>
        <v>0</v>
      </c>
      <c r="J148" s="109">
        <f t="shared" si="23"/>
        <v>0</v>
      </c>
    </row>
    <row r="149" spans="1:10" ht="16.5" hidden="1" customHeight="1">
      <c r="A149" s="127" t="s">
        <v>37</v>
      </c>
      <c r="B149" s="18"/>
      <c r="C149" s="107">
        <f>SUM(C150:C151)</f>
        <v>0</v>
      </c>
      <c r="D149" s="158">
        <f>SUM(D150:D151)</f>
        <v>0</v>
      </c>
      <c r="E149" s="108">
        <f>SUM(E150:E151)</f>
        <v>0</v>
      </c>
      <c r="F149" s="109">
        <f>SUM(F150:F151)</f>
        <v>0</v>
      </c>
      <c r="G149" s="40"/>
      <c r="H149" s="109">
        <f>SUM(H150:H151)</f>
        <v>0</v>
      </c>
      <c r="J149" s="109">
        <f t="shared" si="23"/>
        <v>0</v>
      </c>
    </row>
    <row r="150" spans="1:10" ht="16.5" hidden="1" customHeight="1">
      <c r="A150" s="127" t="s">
        <v>27</v>
      </c>
      <c r="B150" s="18"/>
      <c r="C150" s="107"/>
      <c r="D150" s="158"/>
      <c r="E150" s="108">
        <f>C150+D150</f>
        <v>0</v>
      </c>
      <c r="F150" s="109">
        <f>[1]BYDEPT!BD150</f>
        <v>0</v>
      </c>
      <c r="G150" s="40"/>
      <c r="H150" s="109">
        <f>E150-F150</f>
        <v>0</v>
      </c>
      <c r="J150" s="109">
        <f t="shared" si="23"/>
        <v>0</v>
      </c>
    </row>
    <row r="151" spans="1:10" ht="16.5" hidden="1" customHeight="1">
      <c r="A151" s="127" t="s">
        <v>28</v>
      </c>
      <c r="B151" s="18"/>
      <c r="C151" s="107"/>
      <c r="D151" s="158"/>
      <c r="E151" s="108">
        <f>C151+D151</f>
        <v>0</v>
      </c>
      <c r="F151" s="109">
        <f>[1]BYDEPT!BD151</f>
        <v>0</v>
      </c>
      <c r="G151" s="40"/>
      <c r="H151" s="109">
        <f>E151-F151</f>
        <v>0</v>
      </c>
      <c r="J151" s="109">
        <f t="shared" si="23"/>
        <v>0</v>
      </c>
    </row>
    <row r="152" spans="1:10" ht="16.5" hidden="1" customHeight="1">
      <c r="A152" s="127" t="s">
        <v>38</v>
      </c>
      <c r="B152" s="18"/>
      <c r="C152" s="107"/>
      <c r="D152" s="158"/>
      <c r="E152" s="108">
        <f>C152+D152</f>
        <v>0</v>
      </c>
      <c r="F152" s="109">
        <f>[1]BYDEPT!BD152</f>
        <v>0</v>
      </c>
      <c r="G152" s="40"/>
      <c r="H152" s="109">
        <f>E152-F152</f>
        <v>0</v>
      </c>
      <c r="J152" s="109">
        <f t="shared" si="23"/>
        <v>0</v>
      </c>
    </row>
    <row r="153" spans="1:10" ht="16.5" hidden="1" customHeight="1">
      <c r="A153" s="127" t="s">
        <v>39</v>
      </c>
      <c r="B153" s="107"/>
      <c r="C153" s="107">
        <f>SUM(C154:C155)</f>
        <v>0</v>
      </c>
      <c r="D153" s="158">
        <f>SUM(D154:D155)</f>
        <v>0</v>
      </c>
      <c r="E153" s="108">
        <f>SUM(E154:E155)</f>
        <v>0</v>
      </c>
      <c r="F153" s="109">
        <f>SUM(F154:F155)</f>
        <v>0</v>
      </c>
      <c r="G153" s="40"/>
      <c r="H153" s="109">
        <f>SUM(H154:H155)</f>
        <v>0</v>
      </c>
      <c r="J153" s="109">
        <f t="shared" si="23"/>
        <v>0</v>
      </c>
    </row>
    <row r="154" spans="1:10" ht="16.5" hidden="1" customHeight="1">
      <c r="A154" s="127" t="s">
        <v>27</v>
      </c>
      <c r="B154" s="18"/>
      <c r="C154" s="107"/>
      <c r="D154" s="158"/>
      <c r="E154" s="108">
        <f t="shared" ref="E154:E170" si="26">C154+D154</f>
        <v>0</v>
      </c>
      <c r="F154" s="109">
        <f>[1]BYDEPT!BD154</f>
        <v>0</v>
      </c>
      <c r="G154" s="40"/>
      <c r="H154" s="109">
        <f t="shared" ref="H154:H170" si="27">E154-F154</f>
        <v>0</v>
      </c>
      <c r="J154" s="109">
        <f t="shared" si="23"/>
        <v>0</v>
      </c>
    </row>
    <row r="155" spans="1:10" ht="16.5" hidden="1" customHeight="1">
      <c r="A155" s="127" t="s">
        <v>28</v>
      </c>
      <c r="B155" s="18"/>
      <c r="C155" s="107"/>
      <c r="D155" s="158"/>
      <c r="E155" s="108">
        <f t="shared" si="26"/>
        <v>0</v>
      </c>
      <c r="F155" s="109">
        <f>[1]BYDEPT!BD155</f>
        <v>0</v>
      </c>
      <c r="G155" s="40"/>
      <c r="H155" s="109">
        <f t="shared" si="27"/>
        <v>0</v>
      </c>
      <c r="J155" s="109">
        <f t="shared" si="23"/>
        <v>0</v>
      </c>
    </row>
    <row r="156" spans="1:10" ht="16.5" hidden="1" customHeight="1">
      <c r="A156" s="127" t="s">
        <v>40</v>
      </c>
      <c r="B156" s="18"/>
      <c r="C156" s="107"/>
      <c r="D156" s="158"/>
      <c r="E156" s="108">
        <f t="shared" si="26"/>
        <v>0</v>
      </c>
      <c r="F156" s="109">
        <f>[1]BYDEPT!BD156</f>
        <v>0</v>
      </c>
      <c r="G156" s="40"/>
      <c r="H156" s="109">
        <f t="shared" si="27"/>
        <v>0</v>
      </c>
      <c r="J156" s="109">
        <f t="shared" si="23"/>
        <v>0</v>
      </c>
    </row>
    <row r="157" spans="1:10" ht="16.5" hidden="1" customHeight="1">
      <c r="A157" s="127" t="s">
        <v>41</v>
      </c>
      <c r="B157" s="18"/>
      <c r="C157" s="107"/>
      <c r="D157" s="158"/>
      <c r="E157" s="108">
        <f t="shared" si="26"/>
        <v>0</v>
      </c>
      <c r="F157" s="109">
        <f>[1]BYDEPT!BD157</f>
        <v>0</v>
      </c>
      <c r="G157" s="40"/>
      <c r="H157" s="109">
        <f t="shared" si="27"/>
        <v>0</v>
      </c>
      <c r="J157" s="109">
        <f t="shared" si="23"/>
        <v>0</v>
      </c>
    </row>
    <row r="158" spans="1:10" ht="16.5" hidden="1" customHeight="1">
      <c r="A158" s="127" t="s">
        <v>42</v>
      </c>
      <c r="B158" s="18"/>
      <c r="C158" s="107"/>
      <c r="D158" s="158"/>
      <c r="E158" s="108">
        <f t="shared" si="26"/>
        <v>0</v>
      </c>
      <c r="F158" s="109">
        <f>[1]BYDEPT!BD158</f>
        <v>0</v>
      </c>
      <c r="G158" s="40"/>
      <c r="H158" s="109">
        <f t="shared" si="27"/>
        <v>0</v>
      </c>
      <c r="J158" s="109">
        <f t="shared" si="23"/>
        <v>0</v>
      </c>
    </row>
    <row r="159" spans="1:10" ht="16.5" hidden="1" customHeight="1">
      <c r="A159" s="127" t="s">
        <v>43</v>
      </c>
      <c r="B159" s="18"/>
      <c r="C159" s="107"/>
      <c r="D159" s="158"/>
      <c r="E159" s="108">
        <f t="shared" si="26"/>
        <v>0</v>
      </c>
      <c r="F159" s="109">
        <f>[1]BYDEPT!BD159</f>
        <v>0</v>
      </c>
      <c r="G159" s="40"/>
      <c r="H159" s="109">
        <f t="shared" si="27"/>
        <v>0</v>
      </c>
      <c r="J159" s="109">
        <f t="shared" si="23"/>
        <v>0</v>
      </c>
    </row>
    <row r="160" spans="1:10" ht="16.5" hidden="1" customHeight="1">
      <c r="A160" s="127" t="s">
        <v>44</v>
      </c>
      <c r="B160" s="18"/>
      <c r="C160" s="107"/>
      <c r="D160" s="158"/>
      <c r="E160" s="108">
        <f t="shared" si="26"/>
        <v>0</v>
      </c>
      <c r="F160" s="109">
        <f>[1]BYDEPT!BD160</f>
        <v>0</v>
      </c>
      <c r="G160" s="40"/>
      <c r="H160" s="109">
        <f t="shared" si="27"/>
        <v>0</v>
      </c>
      <c r="J160" s="109">
        <f t="shared" si="23"/>
        <v>0</v>
      </c>
    </row>
    <row r="161" spans="1:10" ht="16.5" hidden="1" customHeight="1">
      <c r="A161" s="127" t="s">
        <v>45</v>
      </c>
      <c r="B161" s="18"/>
      <c r="C161" s="107"/>
      <c r="D161" s="158"/>
      <c r="E161" s="108">
        <f t="shared" si="26"/>
        <v>0</v>
      </c>
      <c r="F161" s="109">
        <f>[1]BYDEPT!BD161</f>
        <v>0</v>
      </c>
      <c r="G161" s="40"/>
      <c r="H161" s="109">
        <f t="shared" si="27"/>
        <v>0</v>
      </c>
      <c r="J161" s="109">
        <f t="shared" si="23"/>
        <v>0</v>
      </c>
    </row>
    <row r="162" spans="1:10" ht="16.5" hidden="1" customHeight="1">
      <c r="A162" s="127" t="s">
        <v>46</v>
      </c>
      <c r="B162" s="18"/>
      <c r="C162" s="107"/>
      <c r="D162" s="158"/>
      <c r="E162" s="108">
        <f t="shared" si="26"/>
        <v>0</v>
      </c>
      <c r="F162" s="109">
        <f>[1]BYDEPT!BD162</f>
        <v>0</v>
      </c>
      <c r="G162" s="40"/>
      <c r="H162" s="109">
        <f t="shared" si="27"/>
        <v>0</v>
      </c>
      <c r="J162" s="109">
        <f t="shared" si="23"/>
        <v>0</v>
      </c>
    </row>
    <row r="163" spans="1:10" ht="16.5" hidden="1" customHeight="1">
      <c r="A163" s="127" t="s">
        <v>47</v>
      </c>
      <c r="B163" s="18"/>
      <c r="C163" s="107"/>
      <c r="D163" s="158"/>
      <c r="E163" s="108">
        <f t="shared" si="26"/>
        <v>0</v>
      </c>
      <c r="F163" s="109">
        <f>[1]BYDEPT!BD163</f>
        <v>0</v>
      </c>
      <c r="G163" s="40"/>
      <c r="H163" s="109">
        <f t="shared" si="27"/>
        <v>0</v>
      </c>
      <c r="J163" s="109">
        <f t="shared" si="23"/>
        <v>0</v>
      </c>
    </row>
    <row r="164" spans="1:10" ht="16.5" hidden="1" customHeight="1">
      <c r="A164" s="127" t="s">
        <v>48</v>
      </c>
      <c r="B164" s="18"/>
      <c r="C164" s="107"/>
      <c r="D164" s="158"/>
      <c r="E164" s="108">
        <f t="shared" si="26"/>
        <v>0</v>
      </c>
      <c r="F164" s="109">
        <f>[1]BYDEPT!BD164</f>
        <v>0</v>
      </c>
      <c r="G164" s="40"/>
      <c r="H164" s="109">
        <f t="shared" si="27"/>
        <v>0</v>
      </c>
      <c r="J164" s="109">
        <f t="shared" si="23"/>
        <v>0</v>
      </c>
    </row>
    <row r="165" spans="1:10" ht="16.5" hidden="1" customHeight="1">
      <c r="A165" s="127" t="s">
        <v>49</v>
      </c>
      <c r="B165" s="18"/>
      <c r="C165" s="107"/>
      <c r="D165" s="158"/>
      <c r="E165" s="108">
        <f t="shared" si="26"/>
        <v>0</v>
      </c>
      <c r="F165" s="109">
        <f>[1]BYDEPT!BD165</f>
        <v>0</v>
      </c>
      <c r="G165" s="40"/>
      <c r="H165" s="109">
        <f t="shared" si="27"/>
        <v>0</v>
      </c>
      <c r="J165" s="109">
        <f t="shared" si="23"/>
        <v>0</v>
      </c>
    </row>
    <row r="166" spans="1:10" ht="16.5" hidden="1" customHeight="1">
      <c r="A166" s="127" t="s">
        <v>50</v>
      </c>
      <c r="B166" s="18"/>
      <c r="C166" s="107"/>
      <c r="D166" s="158"/>
      <c r="E166" s="108">
        <f t="shared" si="26"/>
        <v>0</v>
      </c>
      <c r="F166" s="109">
        <f>[1]BYDEPT!BD166</f>
        <v>0</v>
      </c>
      <c r="G166" s="40"/>
      <c r="H166" s="109">
        <f t="shared" si="27"/>
        <v>0</v>
      </c>
      <c r="J166" s="109">
        <f t="shared" si="23"/>
        <v>0</v>
      </c>
    </row>
    <row r="167" spans="1:10" ht="16.5" hidden="1" customHeight="1">
      <c r="A167" s="127" t="s">
        <v>51</v>
      </c>
      <c r="B167" s="18"/>
      <c r="C167" s="107"/>
      <c r="D167" s="158"/>
      <c r="E167" s="108">
        <f t="shared" si="26"/>
        <v>0</v>
      </c>
      <c r="F167" s="109">
        <f>[1]BYDEPT!BD167</f>
        <v>0</v>
      </c>
      <c r="G167" s="40"/>
      <c r="H167" s="109">
        <f t="shared" si="27"/>
        <v>0</v>
      </c>
      <c r="J167" s="109">
        <f t="shared" si="23"/>
        <v>0</v>
      </c>
    </row>
    <row r="168" spans="1:10" ht="16.5" hidden="1" customHeight="1">
      <c r="A168" s="127" t="s">
        <v>52</v>
      </c>
      <c r="B168" s="18"/>
      <c r="C168" s="107"/>
      <c r="D168" s="158"/>
      <c r="E168" s="108">
        <f t="shared" si="26"/>
        <v>0</v>
      </c>
      <c r="F168" s="109">
        <f>[1]BYDEPT!BD168</f>
        <v>0</v>
      </c>
      <c r="G168" s="40"/>
      <c r="H168" s="109">
        <f t="shared" si="27"/>
        <v>0</v>
      </c>
      <c r="J168" s="109">
        <f t="shared" si="23"/>
        <v>0</v>
      </c>
    </row>
    <row r="169" spans="1:10" ht="16.5" hidden="1" customHeight="1">
      <c r="A169" s="127" t="s">
        <v>53</v>
      </c>
      <c r="B169" s="18"/>
      <c r="C169" s="107"/>
      <c r="D169" s="158"/>
      <c r="E169" s="108">
        <f t="shared" si="26"/>
        <v>0</v>
      </c>
      <c r="F169" s="109">
        <f>[1]BYDEPT!BD169</f>
        <v>0</v>
      </c>
      <c r="G169" s="40"/>
      <c r="H169" s="109">
        <f t="shared" si="27"/>
        <v>0</v>
      </c>
      <c r="J169" s="109">
        <f t="shared" si="23"/>
        <v>0</v>
      </c>
    </row>
    <row r="170" spans="1:10" ht="16.5" hidden="1" customHeight="1">
      <c r="A170" s="127" t="s">
        <v>54</v>
      </c>
      <c r="B170" s="18"/>
      <c r="C170" s="107"/>
      <c r="D170" s="158"/>
      <c r="E170" s="108">
        <f t="shared" si="26"/>
        <v>0</v>
      </c>
      <c r="F170" s="109">
        <f>[1]BYDEPT!BD170</f>
        <v>0</v>
      </c>
      <c r="G170" s="40"/>
      <c r="H170" s="109">
        <f t="shared" si="27"/>
        <v>0</v>
      </c>
      <c r="J170" s="109">
        <f t="shared" si="23"/>
        <v>0</v>
      </c>
    </row>
    <row r="171" spans="1:10" ht="16.5" hidden="1" customHeight="1">
      <c r="A171" s="127"/>
      <c r="B171" s="18"/>
      <c r="C171" s="107"/>
      <c r="D171" s="158"/>
      <c r="E171" s="108"/>
      <c r="F171" s="109"/>
      <c r="G171" s="40"/>
      <c r="H171" s="109"/>
      <c r="J171" s="109"/>
    </row>
    <row r="172" spans="1:10" ht="16.5" hidden="1" customHeight="1">
      <c r="A172" s="127" t="s">
        <v>94</v>
      </c>
      <c r="B172" s="18"/>
      <c r="C172" s="110">
        <f>SUM(C173:C176)+SUM(C179:C191)+SUM(C196:C211)</f>
        <v>0</v>
      </c>
      <c r="D172" s="110">
        <f>SUM(D173:D176)+SUM(D179:D191)+SUM(D196:D211)</f>
        <v>0</v>
      </c>
      <c r="E172" s="111">
        <f>SUM(E173:E176)+SUM(E179:E191)+SUM(E196:E211)</f>
        <v>0</v>
      </c>
      <c r="F172" s="112">
        <f>SUM(F173:F176)+SUM(F179:F191)+SUM(F196:F211)</f>
        <v>0</v>
      </c>
      <c r="G172" s="159"/>
      <c r="H172" s="112">
        <f>SUM(H173:H176)+SUM(H179:H191)+SUM(H196:H211)</f>
        <v>0</v>
      </c>
      <c r="J172" s="112">
        <f>SUM(J173:J176)+SUM(J179:J191)+SUM(J196:J211)</f>
        <v>0</v>
      </c>
    </row>
    <row r="173" spans="1:10" ht="16.5" hidden="1" customHeight="1">
      <c r="A173" s="127" t="s">
        <v>55</v>
      </c>
      <c r="B173" s="18"/>
      <c r="C173" s="107"/>
      <c r="D173" s="107"/>
      <c r="E173" s="108">
        <f>C173+D173</f>
        <v>0</v>
      </c>
      <c r="F173" s="109">
        <f>[1]BYDEPT!BD173</f>
        <v>0</v>
      </c>
      <c r="G173" s="40"/>
      <c r="H173" s="109">
        <f>E173-F173</f>
        <v>0</v>
      </c>
      <c r="J173" s="109">
        <f t="shared" ref="J173:J182" si="28">B173-F173</f>
        <v>0</v>
      </c>
    </row>
    <row r="174" spans="1:10" ht="16.5" hidden="1" customHeight="1">
      <c r="A174" s="127" t="s">
        <v>56</v>
      </c>
      <c r="B174" s="18"/>
      <c r="C174" s="107"/>
      <c r="D174" s="107"/>
      <c r="E174" s="108">
        <f>C174+D174</f>
        <v>0</v>
      </c>
      <c r="F174" s="109">
        <f>[1]BYDEPT!BD174</f>
        <v>0</v>
      </c>
      <c r="G174" s="40"/>
      <c r="H174" s="109"/>
      <c r="J174" s="109">
        <f t="shared" si="28"/>
        <v>0</v>
      </c>
    </row>
    <row r="175" spans="1:10" ht="16.5" hidden="1" customHeight="1">
      <c r="A175" s="127" t="s">
        <v>57</v>
      </c>
      <c r="B175" s="18"/>
      <c r="C175" s="107"/>
      <c r="D175" s="107"/>
      <c r="E175" s="108">
        <f>C175+D175</f>
        <v>0</v>
      </c>
      <c r="F175" s="109">
        <f>[1]BYDEPT!BD175</f>
        <v>0</v>
      </c>
      <c r="G175" s="40"/>
      <c r="H175" s="109">
        <f>E175-F175</f>
        <v>0</v>
      </c>
      <c r="J175" s="109">
        <f t="shared" si="28"/>
        <v>0</v>
      </c>
    </row>
    <row r="176" spans="1:10" ht="16.5" hidden="1" customHeight="1">
      <c r="A176" s="127" t="s">
        <v>58</v>
      </c>
      <c r="B176" s="18"/>
      <c r="C176" s="107">
        <f>+C177+C178</f>
        <v>0</v>
      </c>
      <c r="D176" s="107">
        <f>+D177+D178</f>
        <v>0</v>
      </c>
      <c r="E176" s="108">
        <f>SUM(E177:E178)</f>
        <v>0</v>
      </c>
      <c r="F176" s="109">
        <f>+F177+F178</f>
        <v>0</v>
      </c>
      <c r="G176" s="40"/>
      <c r="H176" s="109">
        <f>SUM(H177:H178)</f>
        <v>0</v>
      </c>
      <c r="J176" s="109">
        <f t="shared" si="28"/>
        <v>0</v>
      </c>
    </row>
    <row r="177" spans="1:10" ht="16.5" hidden="1" customHeight="1">
      <c r="A177" s="127" t="s">
        <v>59</v>
      </c>
      <c r="B177" s="18"/>
      <c r="C177" s="107"/>
      <c r="D177" s="107"/>
      <c r="E177" s="108">
        <f t="shared" ref="E177:E182" si="29">C177+D177</f>
        <v>0</v>
      </c>
      <c r="F177" s="109">
        <f>[1]BYDEPT!BD177</f>
        <v>0</v>
      </c>
      <c r="G177" s="40"/>
      <c r="H177" s="109">
        <f t="shared" ref="H177:H182" si="30">E177-F177</f>
        <v>0</v>
      </c>
      <c r="J177" s="109">
        <f t="shared" si="28"/>
        <v>0</v>
      </c>
    </row>
    <row r="178" spans="1:10" ht="16.5" hidden="1" customHeight="1">
      <c r="A178" s="127" t="s">
        <v>60</v>
      </c>
      <c r="B178" s="18"/>
      <c r="C178" s="107"/>
      <c r="D178" s="107"/>
      <c r="E178" s="108">
        <f t="shared" si="29"/>
        <v>0</v>
      </c>
      <c r="F178" s="109">
        <f>[1]BYDEPT!BD178</f>
        <v>0</v>
      </c>
      <c r="G178" s="40"/>
      <c r="H178" s="109">
        <f t="shared" si="30"/>
        <v>0</v>
      </c>
      <c r="J178" s="109">
        <f t="shared" si="28"/>
        <v>0</v>
      </c>
    </row>
    <row r="179" spans="1:10" ht="16.5" hidden="1" customHeight="1">
      <c r="A179" s="127" t="s">
        <v>61</v>
      </c>
      <c r="B179" s="18"/>
      <c r="C179" s="107"/>
      <c r="D179" s="107"/>
      <c r="E179" s="108">
        <f t="shared" si="29"/>
        <v>0</v>
      </c>
      <c r="F179" s="109">
        <f>[1]BYDEPT!BD179</f>
        <v>0</v>
      </c>
      <c r="G179" s="40"/>
      <c r="H179" s="109">
        <f t="shared" si="30"/>
        <v>0</v>
      </c>
      <c r="J179" s="109">
        <f t="shared" si="28"/>
        <v>0</v>
      </c>
    </row>
    <row r="180" spans="1:10" ht="16.5" hidden="1" customHeight="1">
      <c r="A180" s="127" t="s">
        <v>62</v>
      </c>
      <c r="B180" s="18"/>
      <c r="C180" s="107"/>
      <c r="D180" s="107"/>
      <c r="E180" s="108">
        <f t="shared" si="29"/>
        <v>0</v>
      </c>
      <c r="F180" s="109">
        <f>[1]BYDEPT!BD180</f>
        <v>0</v>
      </c>
      <c r="G180" s="40"/>
      <c r="H180" s="109">
        <f t="shared" si="30"/>
        <v>0</v>
      </c>
      <c r="J180" s="109">
        <f t="shared" si="28"/>
        <v>0</v>
      </c>
    </row>
    <row r="181" spans="1:10" ht="16.5" hidden="1" customHeight="1">
      <c r="A181" s="127" t="s">
        <v>63</v>
      </c>
      <c r="B181" s="18"/>
      <c r="C181" s="107"/>
      <c r="D181" s="107"/>
      <c r="E181" s="108">
        <f t="shared" si="29"/>
        <v>0</v>
      </c>
      <c r="F181" s="109">
        <f>[1]BYDEPT!BD181</f>
        <v>0</v>
      </c>
      <c r="G181" s="40"/>
      <c r="H181" s="109">
        <f t="shared" si="30"/>
        <v>0</v>
      </c>
      <c r="J181" s="109">
        <f t="shared" si="28"/>
        <v>0</v>
      </c>
    </row>
    <row r="182" spans="1:10" ht="16.5" hidden="1" customHeight="1">
      <c r="A182" s="127" t="s">
        <v>64</v>
      </c>
      <c r="B182" s="18"/>
      <c r="C182" s="107"/>
      <c r="D182" s="107"/>
      <c r="E182" s="108">
        <f t="shared" si="29"/>
        <v>0</v>
      </c>
      <c r="F182" s="109">
        <f>[1]BYDEPT!BD182</f>
        <v>0</v>
      </c>
      <c r="G182" s="40"/>
      <c r="H182" s="109">
        <f t="shared" si="30"/>
        <v>0</v>
      </c>
      <c r="J182" s="109">
        <f t="shared" si="28"/>
        <v>0</v>
      </c>
    </row>
    <row r="183" spans="1:10" ht="16.5" hidden="1" customHeight="1">
      <c r="A183" s="160" t="s">
        <v>234</v>
      </c>
      <c r="B183" s="18"/>
      <c r="C183" s="107"/>
      <c r="D183" s="107"/>
      <c r="E183" s="108"/>
      <c r="F183" s="109"/>
      <c r="G183" s="40"/>
      <c r="H183" s="109"/>
      <c r="J183" s="109"/>
    </row>
    <row r="184" spans="1:10" ht="16.5" hidden="1" customHeight="1">
      <c r="A184" s="127" t="s">
        <v>65</v>
      </c>
      <c r="B184" s="18"/>
      <c r="C184" s="107"/>
      <c r="D184" s="107"/>
      <c r="E184" s="108">
        <f>C184+D184</f>
        <v>0</v>
      </c>
      <c r="F184" s="109">
        <f>[1]BYDEPT!BD184</f>
        <v>0</v>
      </c>
      <c r="G184" s="40"/>
      <c r="H184" s="109">
        <f>E184-F184</f>
        <v>0</v>
      </c>
      <c r="J184" s="109">
        <f t="shared" ref="J184:J190" si="31">B184-F184</f>
        <v>0</v>
      </c>
    </row>
    <row r="185" spans="1:10" ht="16.5" hidden="1" customHeight="1">
      <c r="A185" s="127" t="s">
        <v>183</v>
      </c>
      <c r="B185" s="18"/>
      <c r="C185" s="107"/>
      <c r="D185" s="107"/>
      <c r="E185" s="108"/>
      <c r="F185" s="109"/>
      <c r="G185" s="40"/>
      <c r="H185" s="109"/>
      <c r="J185" s="109">
        <f t="shared" si="31"/>
        <v>0</v>
      </c>
    </row>
    <row r="186" spans="1:10" ht="16.5" hidden="1" customHeight="1">
      <c r="A186" s="127" t="s">
        <v>66</v>
      </c>
      <c r="B186" s="18"/>
      <c r="C186" s="107"/>
      <c r="D186" s="107"/>
      <c r="E186" s="108">
        <f>C186+D186</f>
        <v>0</v>
      </c>
      <c r="F186" s="109">
        <f>[1]BYDEPT!BD186</f>
        <v>0</v>
      </c>
      <c r="G186" s="40"/>
      <c r="H186" s="109">
        <f>E186-F186</f>
        <v>0</v>
      </c>
      <c r="J186" s="109">
        <f t="shared" si="31"/>
        <v>0</v>
      </c>
    </row>
    <row r="187" spans="1:10" ht="16.5" hidden="1" customHeight="1">
      <c r="A187" s="127" t="s">
        <v>67</v>
      </c>
      <c r="B187" s="18"/>
      <c r="C187" s="107"/>
      <c r="D187" s="107"/>
      <c r="E187" s="108">
        <f>C187+D187</f>
        <v>0</v>
      </c>
      <c r="F187" s="109">
        <f>[1]BYDEPT!BD187</f>
        <v>0</v>
      </c>
      <c r="G187" s="40"/>
      <c r="H187" s="109">
        <f>E187-F187</f>
        <v>0</v>
      </c>
      <c r="J187" s="109">
        <f t="shared" si="31"/>
        <v>0</v>
      </c>
    </row>
    <row r="188" spans="1:10" ht="16.5" hidden="1" customHeight="1">
      <c r="A188" s="127" t="s">
        <v>68</v>
      </c>
      <c r="B188" s="18"/>
      <c r="C188" s="107"/>
      <c r="D188" s="107"/>
      <c r="E188" s="108"/>
      <c r="F188" s="109">
        <f>[1]BYDEPT!BD188</f>
        <v>0</v>
      </c>
      <c r="G188" s="40"/>
      <c r="H188" s="109"/>
      <c r="J188" s="109">
        <f t="shared" si="31"/>
        <v>0</v>
      </c>
    </row>
    <row r="189" spans="1:10" ht="16.5" hidden="1" customHeight="1">
      <c r="A189" s="127" t="s">
        <v>69</v>
      </c>
      <c r="B189" s="18"/>
      <c r="C189" s="107"/>
      <c r="D189" s="107"/>
      <c r="E189" s="108">
        <f>C189+D189</f>
        <v>0</v>
      </c>
      <c r="F189" s="109">
        <f>[1]BYDEPT!BD189</f>
        <v>0</v>
      </c>
      <c r="G189" s="40"/>
      <c r="H189" s="109">
        <f>E189-F189</f>
        <v>0</v>
      </c>
      <c r="J189" s="109">
        <f t="shared" si="31"/>
        <v>0</v>
      </c>
    </row>
    <row r="190" spans="1:10" ht="16.5" hidden="1" customHeight="1">
      <c r="A190" s="127" t="s">
        <v>70</v>
      </c>
      <c r="B190" s="18"/>
      <c r="C190" s="107"/>
      <c r="D190" s="107"/>
      <c r="E190" s="108">
        <f>C190+D190</f>
        <v>0</v>
      </c>
      <c r="F190" s="109">
        <f>[1]BYDEPT!BD190</f>
        <v>0</v>
      </c>
      <c r="G190" s="40"/>
      <c r="H190" s="109">
        <f>E190-F190</f>
        <v>0</v>
      </c>
      <c r="J190" s="109">
        <f t="shared" si="31"/>
        <v>0</v>
      </c>
    </row>
    <row r="191" spans="1:10" ht="16.5" hidden="1" customHeight="1">
      <c r="A191" s="127" t="s">
        <v>71</v>
      </c>
      <c r="B191" s="18"/>
      <c r="C191" s="110">
        <f>SUM(C192:C195)</f>
        <v>0</v>
      </c>
      <c r="D191" s="110">
        <f>SUM(D192:D195)</f>
        <v>0</v>
      </c>
      <c r="E191" s="111">
        <f>SUM(E192:E195)</f>
        <v>0</v>
      </c>
      <c r="F191" s="112">
        <f>SUM(F192:F195)</f>
        <v>0</v>
      </c>
      <c r="G191" s="159"/>
      <c r="H191" s="112">
        <f>SUM(H192:H195)</f>
        <v>0</v>
      </c>
      <c r="J191" s="112">
        <f>SUM(J192:J195)</f>
        <v>0</v>
      </c>
    </row>
    <row r="192" spans="1:10" ht="16.5" hidden="1" customHeight="1">
      <c r="A192" s="127" t="s">
        <v>72</v>
      </c>
      <c r="B192" s="18"/>
      <c r="C192" s="107"/>
      <c r="D192" s="107"/>
      <c r="E192" s="108">
        <f t="shared" ref="E192:E199" si="32">C192+D192</f>
        <v>0</v>
      </c>
      <c r="F192" s="109">
        <f>[1]BYDEPT!BD192</f>
        <v>0</v>
      </c>
      <c r="G192" s="40"/>
      <c r="H192" s="109">
        <f t="shared" ref="H192:H199" si="33">E192-F192</f>
        <v>0</v>
      </c>
      <c r="J192" s="109">
        <f t="shared" ref="J192:J211" si="34">B192-F192</f>
        <v>0</v>
      </c>
    </row>
    <row r="193" spans="1:10" ht="16.5" hidden="1" customHeight="1">
      <c r="A193" s="127" t="s">
        <v>73</v>
      </c>
      <c r="B193" s="18"/>
      <c r="C193" s="107"/>
      <c r="D193" s="107"/>
      <c r="E193" s="108">
        <f t="shared" si="32"/>
        <v>0</v>
      </c>
      <c r="F193" s="109">
        <f>[1]BYDEPT!BD193</f>
        <v>0</v>
      </c>
      <c r="G193" s="40"/>
      <c r="H193" s="109">
        <f t="shared" si="33"/>
        <v>0</v>
      </c>
      <c r="J193" s="109">
        <f t="shared" si="34"/>
        <v>0</v>
      </c>
    </row>
    <row r="194" spans="1:10" ht="16.5" hidden="1" customHeight="1">
      <c r="A194" s="127" t="s">
        <v>74</v>
      </c>
      <c r="B194" s="18"/>
      <c r="C194" s="107"/>
      <c r="D194" s="107"/>
      <c r="E194" s="108">
        <f t="shared" si="32"/>
        <v>0</v>
      </c>
      <c r="F194" s="109">
        <f>[1]BYDEPT!BD194</f>
        <v>0</v>
      </c>
      <c r="G194" s="40"/>
      <c r="H194" s="109">
        <f t="shared" si="33"/>
        <v>0</v>
      </c>
      <c r="J194" s="109">
        <f t="shared" si="34"/>
        <v>0</v>
      </c>
    </row>
    <row r="195" spans="1:10" ht="16.5" hidden="1" customHeight="1">
      <c r="A195" s="127" t="s">
        <v>75</v>
      </c>
      <c r="B195" s="18"/>
      <c r="C195" s="107"/>
      <c r="D195" s="107"/>
      <c r="E195" s="108">
        <f t="shared" si="32"/>
        <v>0</v>
      </c>
      <c r="F195" s="109">
        <f>[1]BYDEPT!BD195</f>
        <v>0</v>
      </c>
      <c r="G195" s="40"/>
      <c r="H195" s="109">
        <f t="shared" si="33"/>
        <v>0</v>
      </c>
      <c r="J195" s="109">
        <f t="shared" si="34"/>
        <v>0</v>
      </c>
    </row>
    <row r="196" spans="1:10" ht="16.5" hidden="1" customHeight="1">
      <c r="A196" s="127" t="s">
        <v>76</v>
      </c>
      <c r="B196" s="18"/>
      <c r="C196" s="107"/>
      <c r="D196" s="107"/>
      <c r="E196" s="108">
        <f t="shared" si="32"/>
        <v>0</v>
      </c>
      <c r="F196" s="109">
        <f>[1]BYDEPT!BD196</f>
        <v>0</v>
      </c>
      <c r="G196" s="40"/>
      <c r="H196" s="109">
        <f t="shared" si="33"/>
        <v>0</v>
      </c>
      <c r="J196" s="109">
        <f t="shared" si="34"/>
        <v>0</v>
      </c>
    </row>
    <row r="197" spans="1:10" ht="16.5" hidden="1" customHeight="1">
      <c r="A197" s="127" t="s">
        <v>180</v>
      </c>
      <c r="B197" s="18"/>
      <c r="C197" s="107"/>
      <c r="D197" s="107"/>
      <c r="E197" s="108">
        <f t="shared" si="32"/>
        <v>0</v>
      </c>
      <c r="F197" s="109">
        <f>[1]BYDEPT!BD197</f>
        <v>0</v>
      </c>
      <c r="G197" s="40"/>
      <c r="H197" s="109">
        <f t="shared" si="33"/>
        <v>0</v>
      </c>
      <c r="J197" s="109">
        <f t="shared" si="34"/>
        <v>0</v>
      </c>
    </row>
    <row r="198" spans="1:10" ht="16.5" hidden="1" customHeight="1">
      <c r="A198" s="127" t="s">
        <v>77</v>
      </c>
      <c r="B198" s="18"/>
      <c r="C198" s="107"/>
      <c r="D198" s="107"/>
      <c r="E198" s="108">
        <f t="shared" si="32"/>
        <v>0</v>
      </c>
      <c r="F198" s="109">
        <f>[1]BYDEPT!BD198</f>
        <v>0</v>
      </c>
      <c r="G198" s="40"/>
      <c r="H198" s="109">
        <f t="shared" si="33"/>
        <v>0</v>
      </c>
      <c r="J198" s="109">
        <f t="shared" si="34"/>
        <v>0</v>
      </c>
    </row>
    <row r="199" spans="1:10" ht="16.5" hidden="1" customHeight="1">
      <c r="A199" s="127" t="s">
        <v>78</v>
      </c>
      <c r="B199" s="18"/>
      <c r="C199" s="107"/>
      <c r="D199" s="107"/>
      <c r="E199" s="108">
        <f t="shared" si="32"/>
        <v>0</v>
      </c>
      <c r="F199" s="109">
        <f>[1]BYDEPT!BD199</f>
        <v>0</v>
      </c>
      <c r="G199" s="40"/>
      <c r="H199" s="109">
        <f t="shared" si="33"/>
        <v>0</v>
      </c>
      <c r="J199" s="109">
        <f t="shared" si="34"/>
        <v>0</v>
      </c>
    </row>
    <row r="200" spans="1:10" ht="16.5" hidden="1" customHeight="1">
      <c r="A200" s="127" t="s">
        <v>79</v>
      </c>
      <c r="B200" s="18"/>
      <c r="C200" s="107"/>
      <c r="D200" s="107"/>
      <c r="E200" s="108"/>
      <c r="F200" s="109"/>
      <c r="G200" s="40"/>
      <c r="H200" s="109"/>
      <c r="J200" s="109">
        <f t="shared" si="34"/>
        <v>0</v>
      </c>
    </row>
    <row r="201" spans="1:10" ht="16.5" hidden="1" customHeight="1">
      <c r="A201" s="127" t="s">
        <v>80</v>
      </c>
      <c r="B201" s="18"/>
      <c r="C201" s="107"/>
      <c r="D201" s="107"/>
      <c r="E201" s="108"/>
      <c r="F201" s="109">
        <f>[1]BYDEPT!BD202</f>
        <v>0</v>
      </c>
      <c r="G201" s="40"/>
      <c r="H201" s="109">
        <f>E201-F201</f>
        <v>0</v>
      </c>
      <c r="J201" s="109">
        <f t="shared" si="34"/>
        <v>0</v>
      </c>
    </row>
    <row r="202" spans="1:10" ht="16.5" hidden="1" customHeight="1">
      <c r="A202" s="127" t="s">
        <v>184</v>
      </c>
      <c r="B202" s="18"/>
      <c r="C202" s="107"/>
      <c r="D202" s="107"/>
      <c r="E202" s="108">
        <f>C202+D202</f>
        <v>0</v>
      </c>
      <c r="F202" s="109">
        <f>[1]BYDEPT!BD201</f>
        <v>0</v>
      </c>
      <c r="G202" s="40"/>
      <c r="H202" s="109">
        <f>E202-F202</f>
        <v>0</v>
      </c>
      <c r="J202" s="109">
        <f t="shared" si="34"/>
        <v>0</v>
      </c>
    </row>
    <row r="203" spans="1:10" ht="16.5" hidden="1" customHeight="1">
      <c r="A203" s="160" t="s">
        <v>83</v>
      </c>
      <c r="B203" s="18"/>
      <c r="C203" s="107"/>
      <c r="D203" s="107"/>
      <c r="E203" s="108">
        <f>C203+D203</f>
        <v>0</v>
      </c>
      <c r="F203" s="109">
        <f>[1]BYDEPT!BD203</f>
        <v>0</v>
      </c>
      <c r="G203" s="40"/>
      <c r="H203" s="109">
        <f>E203-F203</f>
        <v>0</v>
      </c>
      <c r="J203" s="109">
        <f t="shared" si="34"/>
        <v>0</v>
      </c>
    </row>
    <row r="204" spans="1:10" ht="16.5" hidden="1" customHeight="1">
      <c r="A204" s="160" t="s">
        <v>142</v>
      </c>
      <c r="B204" s="18"/>
      <c r="C204" s="107"/>
      <c r="D204" s="107"/>
      <c r="E204" s="108">
        <f>C204+D204</f>
        <v>0</v>
      </c>
      <c r="F204" s="109">
        <f>[1]BYDEPT!BD204</f>
        <v>0</v>
      </c>
      <c r="G204" s="40"/>
      <c r="H204" s="109">
        <f>E204-F204</f>
        <v>0</v>
      </c>
      <c r="J204" s="109">
        <f t="shared" si="34"/>
        <v>0</v>
      </c>
    </row>
    <row r="205" spans="1:10" ht="16.5" hidden="1" customHeight="1">
      <c r="A205" s="160" t="s">
        <v>81</v>
      </c>
      <c r="B205" s="18"/>
      <c r="C205" s="107"/>
      <c r="D205" s="107"/>
      <c r="E205" s="108">
        <f>C205+D205</f>
        <v>0</v>
      </c>
      <c r="F205" s="109">
        <f>[1]BYDEPT!BD205</f>
        <v>0</v>
      </c>
      <c r="G205" s="40"/>
      <c r="H205" s="109">
        <f>E205-F205</f>
        <v>0</v>
      </c>
      <c r="J205" s="109">
        <f t="shared" si="34"/>
        <v>0</v>
      </c>
    </row>
    <row r="206" spans="1:10" ht="16.5" hidden="1" customHeight="1">
      <c r="A206" s="160" t="s">
        <v>82</v>
      </c>
      <c r="B206" s="18"/>
      <c r="C206" s="107"/>
      <c r="D206" s="107"/>
      <c r="E206" s="108"/>
      <c r="F206" s="109"/>
      <c r="G206" s="40"/>
      <c r="H206" s="109"/>
      <c r="J206" s="109">
        <f t="shared" si="34"/>
        <v>0</v>
      </c>
    </row>
    <row r="207" spans="1:10" ht="16.5" hidden="1" customHeight="1">
      <c r="A207" s="160" t="s">
        <v>84</v>
      </c>
      <c r="B207" s="18"/>
      <c r="C207" s="107"/>
      <c r="D207" s="107"/>
      <c r="E207" s="108">
        <f>C207+D207</f>
        <v>0</v>
      </c>
      <c r="F207" s="109">
        <f>[1]BYDEPT!BD207</f>
        <v>0</v>
      </c>
      <c r="G207" s="40"/>
      <c r="H207" s="109">
        <f>E207-F207</f>
        <v>0</v>
      </c>
      <c r="J207" s="109">
        <f t="shared" si="34"/>
        <v>0</v>
      </c>
    </row>
    <row r="208" spans="1:10" ht="16.5" hidden="1" customHeight="1">
      <c r="A208" s="160" t="s">
        <v>85</v>
      </c>
      <c r="B208" s="18"/>
      <c r="C208" s="107"/>
      <c r="D208" s="107"/>
      <c r="E208" s="108">
        <f>C208+D208</f>
        <v>0</v>
      </c>
      <c r="F208" s="109">
        <f>[1]BYDEPT!BD208</f>
        <v>0</v>
      </c>
      <c r="G208" s="40"/>
      <c r="H208" s="109">
        <f>E208-F208</f>
        <v>0</v>
      </c>
      <c r="J208" s="109">
        <f t="shared" si="34"/>
        <v>0</v>
      </c>
    </row>
    <row r="209" spans="1:10" ht="16.5" hidden="1" customHeight="1">
      <c r="A209" s="160" t="s">
        <v>219</v>
      </c>
      <c r="B209" s="18"/>
      <c r="C209" s="107"/>
      <c r="D209" s="107"/>
      <c r="E209" s="108">
        <f>C209+D209</f>
        <v>0</v>
      </c>
      <c r="F209" s="109">
        <f>[1]BYDEPT!BD209</f>
        <v>0</v>
      </c>
      <c r="G209" s="40"/>
      <c r="H209" s="109">
        <f>E209-F209</f>
        <v>0</v>
      </c>
      <c r="J209" s="109">
        <f t="shared" si="34"/>
        <v>0</v>
      </c>
    </row>
    <row r="210" spans="1:10" ht="16.5" hidden="1" customHeight="1">
      <c r="A210" s="160" t="s">
        <v>86</v>
      </c>
      <c r="B210" s="18"/>
      <c r="C210" s="107"/>
      <c r="D210" s="107"/>
      <c r="E210" s="108">
        <f>C210+D210</f>
        <v>0</v>
      </c>
      <c r="F210" s="109">
        <f>[1]BYDEPT!BD210</f>
        <v>0</v>
      </c>
      <c r="G210" s="40"/>
      <c r="H210" s="109">
        <f>E210-F210</f>
        <v>0</v>
      </c>
      <c r="J210" s="109">
        <f t="shared" si="34"/>
        <v>0</v>
      </c>
    </row>
    <row r="211" spans="1:10" ht="16.5" hidden="1" customHeight="1">
      <c r="A211" s="160" t="s">
        <v>87</v>
      </c>
      <c r="B211" s="18"/>
      <c r="C211" s="107"/>
      <c r="D211" s="107"/>
      <c r="E211" s="108">
        <f>C211+D211</f>
        <v>0</v>
      </c>
      <c r="F211" s="109">
        <f>[1]BYDEPT!BD211</f>
        <v>0</v>
      </c>
      <c r="G211" s="40"/>
      <c r="H211" s="109">
        <f>E211-F211</f>
        <v>0</v>
      </c>
      <c r="J211" s="109">
        <f t="shared" si="34"/>
        <v>0</v>
      </c>
    </row>
    <row r="212" spans="1:10" ht="16.5" hidden="1" customHeight="1">
      <c r="A212" s="127"/>
      <c r="B212" s="18"/>
      <c r="C212" s="107"/>
      <c r="D212" s="158"/>
      <c r="E212" s="108"/>
      <c r="F212" s="109"/>
      <c r="G212" s="40"/>
      <c r="H212" s="109"/>
      <c r="J212" s="109"/>
    </row>
    <row r="213" spans="1:10" ht="16.5" customHeight="1">
      <c r="A213" s="161" t="s">
        <v>172</v>
      </c>
      <c r="B213" s="117">
        <f>B214+B215+SUM(B222:B230)</f>
        <v>0</v>
      </c>
      <c r="C213" s="117">
        <f>C214+C215+SUM(C222:C230)</f>
        <v>0</v>
      </c>
      <c r="D213" s="118">
        <f>D214+D215+SUM(D222:D230)</f>
        <v>0</v>
      </c>
      <c r="E213" s="119">
        <f>E214+E215+SUM(E222:E230)</f>
        <v>0</v>
      </c>
      <c r="F213" s="120">
        <f>F214+F215+SUM(F222:F230)</f>
        <v>16615</v>
      </c>
      <c r="G213" s="162"/>
      <c r="H213" s="120">
        <f>H214+H215+SUM(H222:H230)</f>
        <v>-16615</v>
      </c>
      <c r="J213" s="120">
        <f>J214+J215+SUM(J222:J230)</f>
        <v>-16615</v>
      </c>
    </row>
    <row r="214" spans="1:10" ht="16.5" customHeight="1">
      <c r="A214" s="160" t="s">
        <v>209</v>
      </c>
      <c r="B214" s="18"/>
      <c r="C214" s="107"/>
      <c r="D214" s="158"/>
      <c r="E214" s="108">
        <f>C214+D214</f>
        <v>0</v>
      </c>
      <c r="F214" s="109">
        <f>[1]BYDEPT!BD214</f>
        <v>0</v>
      </c>
      <c r="G214" s="40"/>
      <c r="H214" s="109">
        <f>E214-F214</f>
        <v>0</v>
      </c>
      <c r="J214" s="109">
        <f>B214-F214</f>
        <v>0</v>
      </c>
    </row>
    <row r="215" spans="1:10" ht="16.5" customHeight="1">
      <c r="A215" s="160" t="s">
        <v>210</v>
      </c>
      <c r="B215" s="110">
        <f>SUM(B216:B219)</f>
        <v>0</v>
      </c>
      <c r="C215" s="110">
        <f>SUM(C216:C219)</f>
        <v>0</v>
      </c>
      <c r="D215" s="163">
        <f>SUM(D216:D219)</f>
        <v>0</v>
      </c>
      <c r="E215" s="111">
        <f>SUM(E216:E219)</f>
        <v>0</v>
      </c>
      <c r="F215" s="112">
        <f>SUM(F216:F219)</f>
        <v>16615</v>
      </c>
      <c r="G215" s="159"/>
      <c r="H215" s="112">
        <f>SUM(H216:H219)</f>
        <v>-16615</v>
      </c>
      <c r="J215" s="112">
        <f>SUM(J216:J219)</f>
        <v>-16615</v>
      </c>
    </row>
    <row r="216" spans="1:10" ht="16.5" customHeight="1">
      <c r="A216" s="160" t="s">
        <v>211</v>
      </c>
      <c r="B216" s="18"/>
      <c r="C216" s="107"/>
      <c r="D216" s="158"/>
      <c r="E216" s="108">
        <f>C216+D216</f>
        <v>0</v>
      </c>
      <c r="F216" s="109">
        <f>[1]BYDEPT!BD216</f>
        <v>16615</v>
      </c>
      <c r="G216" s="40"/>
      <c r="H216" s="109">
        <f>E216-F216</f>
        <v>-16615</v>
      </c>
      <c r="J216" s="109">
        <f t="shared" ref="J216:J230" si="35">B216-F216</f>
        <v>-16615</v>
      </c>
    </row>
    <row r="217" spans="1:10" ht="18.75" hidden="1" customHeight="1">
      <c r="A217" s="160" t="s">
        <v>212</v>
      </c>
      <c r="B217" s="18"/>
      <c r="C217" s="107"/>
      <c r="D217" s="158"/>
      <c r="E217" s="108">
        <f>C217+D217</f>
        <v>0</v>
      </c>
      <c r="F217" s="109">
        <f>[1]BYDEPT!BD217</f>
        <v>0</v>
      </c>
      <c r="G217" s="40"/>
      <c r="H217" s="109">
        <f>E217-F217</f>
        <v>0</v>
      </c>
      <c r="J217" s="109">
        <f t="shared" si="35"/>
        <v>0</v>
      </c>
    </row>
    <row r="218" spans="1:10" ht="16.5" hidden="1" customHeight="1">
      <c r="A218" s="164" t="s">
        <v>181</v>
      </c>
      <c r="B218" s="36"/>
      <c r="C218" s="107"/>
      <c r="D218" s="158"/>
      <c r="E218" s="108">
        <f>C218+D218</f>
        <v>0</v>
      </c>
      <c r="F218" s="109">
        <f>[1]BYDEPT!BD218</f>
        <v>0</v>
      </c>
      <c r="G218" s="40"/>
      <c r="H218" s="109">
        <f>E218-F218</f>
        <v>0</v>
      </c>
      <c r="J218" s="109">
        <f t="shared" si="35"/>
        <v>0</v>
      </c>
    </row>
    <row r="219" spans="1:10" ht="16.5" hidden="1" customHeight="1">
      <c r="A219" s="160" t="s">
        <v>213</v>
      </c>
      <c r="B219" s="18"/>
      <c r="C219" s="107"/>
      <c r="D219" s="158"/>
      <c r="E219" s="108">
        <f>C219+D219</f>
        <v>0</v>
      </c>
      <c r="F219" s="109">
        <f>[1]BYDEPT!BD219</f>
        <v>0</v>
      </c>
      <c r="G219" s="40"/>
      <c r="H219" s="109">
        <f>E219-F219</f>
        <v>0</v>
      </c>
      <c r="J219" s="109">
        <f t="shared" si="35"/>
        <v>0</v>
      </c>
    </row>
    <row r="220" spans="1:10" ht="16.5" hidden="1" customHeight="1">
      <c r="A220" s="160" t="s">
        <v>206</v>
      </c>
      <c r="B220" s="18"/>
      <c r="C220" s="107"/>
      <c r="D220" s="158"/>
      <c r="E220" s="108"/>
      <c r="F220" s="109"/>
      <c r="G220" s="40"/>
      <c r="H220" s="109"/>
      <c r="J220" s="109">
        <f t="shared" si="35"/>
        <v>0</v>
      </c>
    </row>
    <row r="221" spans="1:10" ht="14.25" hidden="1" customHeight="1">
      <c r="A221" s="127"/>
      <c r="B221" s="18"/>
      <c r="C221" s="65"/>
      <c r="D221" s="136"/>
      <c r="E221" s="108"/>
      <c r="F221" s="126"/>
      <c r="G221" s="165"/>
      <c r="H221" s="126"/>
      <c r="J221" s="109">
        <f t="shared" si="35"/>
        <v>0</v>
      </c>
    </row>
    <row r="222" spans="1:10" ht="16.5" hidden="1" customHeight="1">
      <c r="A222" s="127" t="s">
        <v>214</v>
      </c>
      <c r="B222" s="18"/>
      <c r="C222" s="107"/>
      <c r="D222" s="158"/>
      <c r="E222" s="108">
        <f t="shared" ref="E222:E230" si="36">C222+D222</f>
        <v>0</v>
      </c>
      <c r="F222" s="109">
        <f>[1]BYDEPT!BD222</f>
        <v>0</v>
      </c>
      <c r="G222" s="40"/>
      <c r="H222" s="109">
        <f t="shared" ref="H222:H230" si="37">E222-F222</f>
        <v>0</v>
      </c>
      <c r="J222" s="109">
        <f t="shared" si="35"/>
        <v>0</v>
      </c>
    </row>
    <row r="223" spans="1:10" ht="16.5" hidden="1" customHeight="1">
      <c r="A223" s="127" t="s">
        <v>215</v>
      </c>
      <c r="B223" s="18"/>
      <c r="C223" s="107"/>
      <c r="D223" s="158"/>
      <c r="E223" s="108">
        <f t="shared" si="36"/>
        <v>0</v>
      </c>
      <c r="F223" s="109">
        <f>[1]BYDEPT!BD223</f>
        <v>0</v>
      </c>
      <c r="G223" s="40"/>
      <c r="H223" s="109">
        <f t="shared" si="37"/>
        <v>0</v>
      </c>
      <c r="J223" s="109">
        <f t="shared" si="35"/>
        <v>0</v>
      </c>
    </row>
    <row r="224" spans="1:10" ht="16.5" hidden="1" customHeight="1">
      <c r="A224" s="127" t="s">
        <v>216</v>
      </c>
      <c r="B224" s="18"/>
      <c r="C224" s="107"/>
      <c r="D224" s="158"/>
      <c r="E224" s="108">
        <f t="shared" si="36"/>
        <v>0</v>
      </c>
      <c r="F224" s="109">
        <f>[1]BYDEPT!BD224</f>
        <v>0</v>
      </c>
      <c r="G224" s="40"/>
      <c r="H224" s="109">
        <f t="shared" si="37"/>
        <v>0</v>
      </c>
      <c r="J224" s="109">
        <f t="shared" si="35"/>
        <v>0</v>
      </c>
    </row>
    <row r="225" spans="1:10" ht="16.5" hidden="1" customHeight="1">
      <c r="A225" s="127" t="s">
        <v>207</v>
      </c>
      <c r="B225" s="18"/>
      <c r="C225" s="107"/>
      <c r="D225" s="158"/>
      <c r="E225" s="108">
        <f t="shared" si="36"/>
        <v>0</v>
      </c>
      <c r="F225" s="109">
        <f>[1]BYDEPT!BD225</f>
        <v>0</v>
      </c>
      <c r="G225" s="40"/>
      <c r="H225" s="109">
        <f t="shared" si="37"/>
        <v>0</v>
      </c>
      <c r="J225" s="109">
        <f t="shared" si="35"/>
        <v>0</v>
      </c>
    </row>
    <row r="226" spans="1:10" ht="16.5" hidden="1" customHeight="1">
      <c r="A226" s="127" t="s">
        <v>217</v>
      </c>
      <c r="B226" s="18"/>
      <c r="C226" s="107"/>
      <c r="D226" s="158"/>
      <c r="E226" s="108">
        <f t="shared" si="36"/>
        <v>0</v>
      </c>
      <c r="F226" s="109">
        <f>[1]BYDEPT!BD226</f>
        <v>0</v>
      </c>
      <c r="G226" s="40"/>
      <c r="H226" s="109">
        <f t="shared" si="37"/>
        <v>0</v>
      </c>
      <c r="J226" s="109">
        <f t="shared" si="35"/>
        <v>0</v>
      </c>
    </row>
    <row r="227" spans="1:10" ht="16.5" hidden="1" customHeight="1">
      <c r="A227" s="127" t="s">
        <v>88</v>
      </c>
      <c r="B227" s="18"/>
      <c r="C227" s="107"/>
      <c r="D227" s="158"/>
      <c r="E227" s="108">
        <f t="shared" si="36"/>
        <v>0</v>
      </c>
      <c r="F227" s="109">
        <f>[1]BYDEPT!BD227</f>
        <v>0</v>
      </c>
      <c r="G227" s="40"/>
      <c r="H227" s="109">
        <f t="shared" si="37"/>
        <v>0</v>
      </c>
      <c r="J227" s="109">
        <f t="shared" si="35"/>
        <v>0</v>
      </c>
    </row>
    <row r="228" spans="1:10" ht="16.5" hidden="1" customHeight="1">
      <c r="A228" s="127" t="s">
        <v>208</v>
      </c>
      <c r="B228" s="18"/>
      <c r="C228" s="107"/>
      <c r="D228" s="158"/>
      <c r="E228" s="108">
        <f t="shared" si="36"/>
        <v>0</v>
      </c>
      <c r="F228" s="109">
        <f>[1]BYDEPT!BD228</f>
        <v>0</v>
      </c>
      <c r="G228" s="40"/>
      <c r="H228" s="109">
        <f t="shared" si="37"/>
        <v>0</v>
      </c>
      <c r="J228" s="109">
        <f t="shared" si="35"/>
        <v>0</v>
      </c>
    </row>
    <row r="229" spans="1:10" ht="15.75" hidden="1" customHeight="1">
      <c r="A229" s="127" t="s">
        <v>218</v>
      </c>
      <c r="B229" s="18"/>
      <c r="C229" s="107"/>
      <c r="D229" s="158"/>
      <c r="E229" s="108">
        <f t="shared" si="36"/>
        <v>0</v>
      </c>
      <c r="F229" s="109">
        <f>[1]BYDEPT!BD229</f>
        <v>0</v>
      </c>
      <c r="G229" s="40"/>
      <c r="H229" s="109">
        <f t="shared" si="37"/>
        <v>0</v>
      </c>
      <c r="J229" s="109">
        <f t="shared" si="35"/>
        <v>0</v>
      </c>
    </row>
    <row r="230" spans="1:10" ht="16.5" hidden="1" customHeight="1">
      <c r="A230" s="166" t="s">
        <v>253</v>
      </c>
      <c r="B230" s="67"/>
      <c r="C230" s="107"/>
      <c r="D230" s="158"/>
      <c r="E230" s="108">
        <f t="shared" si="36"/>
        <v>0</v>
      </c>
      <c r="F230" s="109">
        <f>[1]BYDEPT!BD230</f>
        <v>0</v>
      </c>
      <c r="G230" s="40"/>
      <c r="H230" s="109">
        <f t="shared" si="37"/>
        <v>0</v>
      </c>
      <c r="J230" s="109">
        <f t="shared" si="35"/>
        <v>0</v>
      </c>
    </row>
    <row r="231" spans="1:10" ht="16.5" customHeight="1">
      <c r="A231" s="106"/>
      <c r="B231" s="18"/>
      <c r="C231" s="107"/>
      <c r="D231" s="158"/>
      <c r="E231" s="108"/>
      <c r="F231" s="109"/>
      <c r="G231" s="40"/>
      <c r="H231" s="109"/>
      <c r="J231" s="109"/>
    </row>
    <row r="232" spans="1:10" ht="16.5" customHeight="1">
      <c r="A232" s="151" t="s">
        <v>228</v>
      </c>
      <c r="B232" s="167">
        <f>SUM(B233:B246)</f>
        <v>0</v>
      </c>
      <c r="C232" s="117">
        <f>C233+C244</f>
        <v>0</v>
      </c>
      <c r="D232" s="118">
        <f>D233+D244</f>
        <v>0</v>
      </c>
      <c r="E232" s="119">
        <f>E233+E244</f>
        <v>0</v>
      </c>
      <c r="F232" s="120">
        <f>F233+F244</f>
        <v>4027001</v>
      </c>
      <c r="G232" s="121"/>
      <c r="H232" s="120">
        <f>H233+H244</f>
        <v>-4027001</v>
      </c>
      <c r="J232" s="120" t="e">
        <f>#REF!+#REF!</f>
        <v>#REF!</v>
      </c>
    </row>
    <row r="233" spans="1:10" ht="17.25" customHeight="1">
      <c r="A233" s="168" t="s">
        <v>19</v>
      </c>
      <c r="B233" s="169"/>
      <c r="C233" s="170"/>
      <c r="D233" s="171"/>
      <c r="E233" s="172"/>
      <c r="F233" s="173">
        <f>SUM(F234:F242)</f>
        <v>4027001</v>
      </c>
      <c r="G233" s="171">
        <f>SUM(G234:G242)</f>
        <v>0</v>
      </c>
      <c r="H233" s="173">
        <f>SUM(H234:H242)</f>
        <v>-4027001</v>
      </c>
      <c r="J233" s="109"/>
    </row>
    <row r="234" spans="1:10" ht="15.75" hidden="1" customHeight="1">
      <c r="A234" s="174" t="s">
        <v>254</v>
      </c>
      <c r="B234" s="169"/>
      <c r="C234" s="107"/>
      <c r="D234" s="158"/>
      <c r="E234" s="108"/>
      <c r="F234" s="109">
        <f>[1]BYDEPT!BD234</f>
        <v>0</v>
      </c>
      <c r="G234" s="74"/>
      <c r="H234" s="109">
        <f t="shared" ref="H234:H241" si="38">E234-F234</f>
        <v>0</v>
      </c>
      <c r="J234" s="109"/>
    </row>
    <row r="235" spans="1:10" ht="15.75" hidden="1" customHeight="1">
      <c r="A235" s="174" t="s">
        <v>255</v>
      </c>
      <c r="B235" s="169"/>
      <c r="C235" s="107"/>
      <c r="D235" s="158"/>
      <c r="E235" s="108"/>
      <c r="F235" s="109">
        <f>[1]BYDEPT!BD235</f>
        <v>0</v>
      </c>
      <c r="G235" s="74"/>
      <c r="H235" s="109">
        <f t="shared" si="38"/>
        <v>0</v>
      </c>
      <c r="J235" s="109"/>
    </row>
    <row r="236" spans="1:10" ht="15.75" hidden="1" customHeight="1">
      <c r="A236" s="174" t="s">
        <v>256</v>
      </c>
      <c r="B236" s="169"/>
      <c r="C236" s="107"/>
      <c r="D236" s="158"/>
      <c r="E236" s="108"/>
      <c r="F236" s="109">
        <f>[1]BYDEPT!BD236</f>
        <v>0</v>
      </c>
      <c r="G236" s="74"/>
      <c r="H236" s="109">
        <f t="shared" si="38"/>
        <v>0</v>
      </c>
      <c r="J236" s="109"/>
    </row>
    <row r="237" spans="1:10" ht="15.75" hidden="1" customHeight="1">
      <c r="A237" s="174" t="s">
        <v>257</v>
      </c>
      <c r="B237" s="169"/>
      <c r="C237" s="107"/>
      <c r="D237" s="158"/>
      <c r="E237" s="108"/>
      <c r="F237" s="109">
        <f>[1]BYDEPT!BD237</f>
        <v>0</v>
      </c>
      <c r="G237" s="74"/>
      <c r="H237" s="109">
        <f t="shared" si="38"/>
        <v>0</v>
      </c>
      <c r="J237" s="109"/>
    </row>
    <row r="238" spans="1:10" ht="15.75" hidden="1" customHeight="1">
      <c r="A238" s="174" t="s">
        <v>258</v>
      </c>
      <c r="B238" s="169"/>
      <c r="C238" s="107"/>
      <c r="D238" s="158"/>
      <c r="E238" s="108"/>
      <c r="F238" s="109">
        <f>[1]BYDEPT!BD238</f>
        <v>0</v>
      </c>
      <c r="G238" s="74"/>
      <c r="H238" s="109">
        <f t="shared" si="38"/>
        <v>0</v>
      </c>
      <c r="J238" s="109"/>
    </row>
    <row r="239" spans="1:10" ht="15.75" hidden="1" customHeight="1">
      <c r="A239" s="174" t="s">
        <v>220</v>
      </c>
      <c r="B239" s="169"/>
      <c r="C239" s="107"/>
      <c r="D239" s="158"/>
      <c r="E239" s="108"/>
      <c r="F239" s="109">
        <f>[1]BYDEPT!BD239</f>
        <v>0</v>
      </c>
      <c r="G239" s="74"/>
      <c r="H239" s="109">
        <f t="shared" si="38"/>
        <v>0</v>
      </c>
      <c r="J239" s="109"/>
    </row>
    <row r="240" spans="1:10" ht="15.75" hidden="1" customHeight="1">
      <c r="A240" s="174" t="s">
        <v>259</v>
      </c>
      <c r="B240" s="169"/>
      <c r="C240" s="107"/>
      <c r="D240" s="158"/>
      <c r="E240" s="108"/>
      <c r="F240" s="109">
        <f>[1]BYDEPT!BD240</f>
        <v>0</v>
      </c>
      <c r="G240" s="74"/>
      <c r="H240" s="109">
        <f t="shared" si="38"/>
        <v>0</v>
      </c>
      <c r="J240" s="109"/>
    </row>
    <row r="241" spans="1:10" ht="20.25" customHeight="1">
      <c r="A241" s="174" t="s">
        <v>260</v>
      </c>
      <c r="B241" s="169"/>
      <c r="C241" s="107"/>
      <c r="D241" s="158"/>
      <c r="E241" s="108"/>
      <c r="F241" s="109">
        <f>[1]BYDEPT!BD241</f>
        <v>4027001</v>
      </c>
      <c r="G241" s="74"/>
      <c r="H241" s="109">
        <f t="shared" si="38"/>
        <v>-4027001</v>
      </c>
      <c r="J241" s="109"/>
    </row>
    <row r="242" spans="1:10" ht="15.75" hidden="1" customHeight="1">
      <c r="A242" s="174" t="s">
        <v>261</v>
      </c>
      <c r="B242" s="169"/>
      <c r="C242" s="107"/>
      <c r="D242" s="158"/>
      <c r="E242" s="108"/>
      <c r="F242" s="109">
        <f>[1]BYDEPT!BD242</f>
        <v>0</v>
      </c>
      <c r="G242" s="74"/>
      <c r="H242" s="109"/>
      <c r="J242" s="109"/>
    </row>
    <row r="243" spans="1:10" ht="15.75" hidden="1" customHeight="1">
      <c r="A243" s="168"/>
      <c r="B243" s="169"/>
      <c r="C243" s="107"/>
      <c r="D243" s="158"/>
      <c r="E243" s="108"/>
      <c r="F243" s="109"/>
      <c r="G243" s="74"/>
      <c r="H243" s="109"/>
      <c r="J243" s="109"/>
    </row>
    <row r="244" spans="1:10" ht="15.75" hidden="1" customHeight="1">
      <c r="A244" s="168" t="s">
        <v>262</v>
      </c>
      <c r="B244" s="169"/>
      <c r="C244" s="107"/>
      <c r="D244" s="158"/>
      <c r="E244" s="108"/>
      <c r="F244" s="109"/>
      <c r="G244" s="74"/>
      <c r="H244" s="109"/>
      <c r="J244" s="109"/>
    </row>
    <row r="245" spans="1:10" ht="15.75" hidden="1" customHeight="1">
      <c r="A245" s="174" t="s">
        <v>263</v>
      </c>
      <c r="B245" s="169"/>
      <c r="C245" s="107"/>
      <c r="D245" s="158"/>
      <c r="E245" s="108"/>
      <c r="F245" s="109"/>
      <c r="G245" s="74"/>
      <c r="H245" s="109"/>
      <c r="J245" s="109"/>
    </row>
    <row r="246" spans="1:10" ht="15.75" hidden="1" customHeight="1">
      <c r="A246" s="175"/>
      <c r="B246" s="169"/>
      <c r="C246" s="107"/>
      <c r="D246" s="158"/>
      <c r="E246" s="108"/>
      <c r="F246" s="109"/>
      <c r="G246" s="74"/>
      <c r="H246" s="109"/>
      <c r="J246" s="109"/>
    </row>
    <row r="247" spans="1:10" ht="16.5" hidden="1" customHeight="1">
      <c r="A247" s="150" t="s">
        <v>13</v>
      </c>
      <c r="B247" s="176"/>
      <c r="C247" s="107"/>
      <c r="D247" s="107"/>
      <c r="E247" s="108">
        <f>C247+D247</f>
        <v>0</v>
      </c>
      <c r="F247" s="177">
        <f>[1]BYDEPT!BD247</f>
        <v>0</v>
      </c>
      <c r="G247" s="178"/>
      <c r="H247" s="177">
        <f>E247-F247</f>
        <v>0</v>
      </c>
      <c r="J247" s="177"/>
    </row>
    <row r="248" spans="1:10" ht="9" hidden="1" customHeight="1">
      <c r="A248" s="150"/>
      <c r="B248" s="176"/>
      <c r="C248" s="107"/>
      <c r="D248" s="107"/>
      <c r="E248" s="108"/>
      <c r="F248" s="177"/>
      <c r="G248" s="178"/>
      <c r="H248" s="177"/>
      <c r="J248" s="177"/>
    </row>
    <row r="249" spans="1:10" ht="16.5" hidden="1" customHeight="1">
      <c r="A249" s="179" t="s">
        <v>173</v>
      </c>
      <c r="B249" s="180"/>
      <c r="C249" s="132">
        <f>SUM(C250:C259)</f>
        <v>0</v>
      </c>
      <c r="D249" s="132">
        <f>SUM(D250:D259)</f>
        <v>0</v>
      </c>
      <c r="E249" s="133">
        <f>SUM(E250:E259)</f>
        <v>0</v>
      </c>
      <c r="F249" s="134">
        <f>SUM(F250:F259)</f>
        <v>0</v>
      </c>
      <c r="G249" s="135"/>
      <c r="H249" s="134">
        <f>SUM(H250:H259)</f>
        <v>0</v>
      </c>
      <c r="J249" s="134">
        <f>SUM(J250:J259)</f>
        <v>0</v>
      </c>
    </row>
    <row r="250" spans="1:10" ht="17.25" hidden="1" customHeight="1">
      <c r="A250" s="106" t="s">
        <v>188</v>
      </c>
      <c r="B250" s="18"/>
      <c r="C250" s="107"/>
      <c r="D250" s="107"/>
      <c r="E250" s="108">
        <f t="shared" ref="E250:E259" si="39">C250+D250</f>
        <v>0</v>
      </c>
      <c r="F250" s="109">
        <f>[1]BYDEPT!BD250</f>
        <v>0</v>
      </c>
      <c r="G250" s="74"/>
      <c r="H250" s="109">
        <f t="shared" ref="H250:H259" si="40">E250-F250</f>
        <v>0</v>
      </c>
      <c r="J250" s="109">
        <f>G250-H250</f>
        <v>0</v>
      </c>
    </row>
    <row r="251" spans="1:10" ht="16.5" hidden="1" customHeight="1">
      <c r="A251" s="106" t="s">
        <v>178</v>
      </c>
      <c r="B251" s="18"/>
      <c r="C251" s="107"/>
      <c r="D251" s="107"/>
      <c r="E251" s="108">
        <f t="shared" si="39"/>
        <v>0</v>
      </c>
      <c r="F251" s="109">
        <f>[1]BYDEPT!BD251</f>
        <v>0</v>
      </c>
      <c r="G251" s="74"/>
      <c r="H251" s="109">
        <f t="shared" si="40"/>
        <v>0</v>
      </c>
      <c r="J251" s="109"/>
    </row>
    <row r="252" spans="1:10" ht="16.5" hidden="1" customHeight="1">
      <c r="A252" s="106" t="s">
        <v>182</v>
      </c>
      <c r="B252" s="18"/>
      <c r="C252" s="107"/>
      <c r="D252" s="107"/>
      <c r="E252" s="108">
        <f t="shared" si="39"/>
        <v>0</v>
      </c>
      <c r="F252" s="109">
        <f>[1]BYDEPT!BD252</f>
        <v>0</v>
      </c>
      <c r="G252" s="74"/>
      <c r="H252" s="109">
        <f t="shared" si="40"/>
        <v>0</v>
      </c>
      <c r="J252" s="109"/>
    </row>
    <row r="253" spans="1:10" ht="17.25" hidden="1" customHeight="1">
      <c r="A253" s="55" t="s">
        <v>167</v>
      </c>
      <c r="B253" s="44"/>
      <c r="C253" s="107"/>
      <c r="D253" s="107"/>
      <c r="E253" s="108">
        <f t="shared" si="39"/>
        <v>0</v>
      </c>
      <c r="F253" s="109">
        <f>[1]BYDEPT!BD253</f>
        <v>0</v>
      </c>
      <c r="G253" s="74"/>
      <c r="H253" s="109">
        <f t="shared" si="40"/>
        <v>0</v>
      </c>
      <c r="J253" s="109"/>
    </row>
    <row r="254" spans="1:10" ht="16.5" hidden="1" customHeight="1">
      <c r="A254" s="106" t="s">
        <v>179</v>
      </c>
      <c r="B254" s="18"/>
      <c r="C254" s="107"/>
      <c r="D254" s="107"/>
      <c r="E254" s="108">
        <f t="shared" si="39"/>
        <v>0</v>
      </c>
      <c r="F254" s="109">
        <f>[1]BYDEPT!AT254</f>
        <v>0</v>
      </c>
      <c r="G254" s="74"/>
      <c r="H254" s="109">
        <f t="shared" si="40"/>
        <v>0</v>
      </c>
      <c r="J254" s="109"/>
    </row>
    <row r="255" spans="1:10" ht="16.5" hidden="1" customHeight="1">
      <c r="A255" s="181" t="s">
        <v>264</v>
      </c>
      <c r="B255" s="39"/>
      <c r="C255" s="107"/>
      <c r="D255" s="107"/>
      <c r="E255" s="108">
        <f t="shared" si="39"/>
        <v>0</v>
      </c>
      <c r="F255" s="109">
        <f>[1]BYDEPT!AT255</f>
        <v>0</v>
      </c>
      <c r="G255" s="74"/>
      <c r="H255" s="109">
        <f t="shared" si="40"/>
        <v>0</v>
      </c>
      <c r="J255" s="109">
        <f>G255-H255</f>
        <v>0</v>
      </c>
    </row>
    <row r="256" spans="1:10" ht="16.5" hidden="1" customHeight="1">
      <c r="A256" s="182" t="s">
        <v>174</v>
      </c>
      <c r="B256" s="67"/>
      <c r="C256" s="107"/>
      <c r="D256" s="107"/>
      <c r="E256" s="108">
        <f t="shared" si="39"/>
        <v>0</v>
      </c>
      <c r="F256" s="109"/>
      <c r="G256" s="74"/>
      <c r="H256" s="109">
        <f t="shared" si="40"/>
        <v>0</v>
      </c>
      <c r="J256" s="109">
        <f>G256-H256</f>
        <v>0</v>
      </c>
    </row>
    <row r="257" spans="1:10" ht="16.5" hidden="1" customHeight="1">
      <c r="A257" s="106" t="s">
        <v>96</v>
      </c>
      <c r="B257" s="18"/>
      <c r="C257" s="107"/>
      <c r="D257" s="107"/>
      <c r="E257" s="108">
        <f t="shared" si="39"/>
        <v>0</v>
      </c>
      <c r="F257" s="109">
        <f>[1]BYDEPT!BD257</f>
        <v>0</v>
      </c>
      <c r="G257" s="74"/>
      <c r="H257" s="109">
        <f t="shared" si="40"/>
        <v>0</v>
      </c>
      <c r="J257" s="109">
        <f>G257-H257</f>
        <v>0</v>
      </c>
    </row>
    <row r="258" spans="1:10" ht="16.5" hidden="1" customHeight="1">
      <c r="A258" s="106" t="s">
        <v>97</v>
      </c>
      <c r="B258" s="18"/>
      <c r="C258" s="107"/>
      <c r="D258" s="107"/>
      <c r="E258" s="108">
        <f t="shared" si="39"/>
        <v>0</v>
      </c>
      <c r="F258" s="109"/>
      <c r="G258" s="74"/>
      <c r="H258" s="109">
        <f t="shared" si="40"/>
        <v>0</v>
      </c>
      <c r="J258" s="109">
        <f>G258-H258</f>
        <v>0</v>
      </c>
    </row>
    <row r="259" spans="1:10" ht="16.5" hidden="1" customHeight="1">
      <c r="A259" s="106" t="s">
        <v>98</v>
      </c>
      <c r="B259" s="18"/>
      <c r="C259" s="107"/>
      <c r="D259" s="107"/>
      <c r="E259" s="108">
        <f t="shared" si="39"/>
        <v>0</v>
      </c>
      <c r="F259" s="109"/>
      <c r="G259" s="74"/>
      <c r="H259" s="109">
        <f t="shared" si="40"/>
        <v>0</v>
      </c>
      <c r="J259" s="109">
        <f>G259-H259</f>
        <v>0</v>
      </c>
    </row>
    <row r="260" spans="1:10" ht="21.75" customHeight="1" thickBot="1">
      <c r="A260" s="183" t="s">
        <v>14</v>
      </c>
      <c r="B260" s="184">
        <f>B232+B128</f>
        <v>0</v>
      </c>
      <c r="C260" s="185">
        <f>C126+C124</f>
        <v>2606000000</v>
      </c>
      <c r="D260" s="185">
        <f>D126+D124</f>
        <v>0</v>
      </c>
      <c r="E260" s="186">
        <f>E126+E124</f>
        <v>2606000000</v>
      </c>
      <c r="F260" s="187">
        <f>F126+F124</f>
        <v>1672745007</v>
      </c>
      <c r="G260" s="188">
        <f>F260/E260</f>
        <v>0.64188219762087495</v>
      </c>
      <c r="H260" s="187">
        <f>H126+H124</f>
        <v>933254993</v>
      </c>
      <c r="J260" s="187" t="e">
        <f>J232+J128</f>
        <v>#REF!</v>
      </c>
    </row>
    <row r="261" spans="1:10" ht="35.25" customHeight="1" thickTop="1">
      <c r="A261" s="189"/>
      <c r="B261" s="189"/>
      <c r="C261" s="189"/>
      <c r="D261" s="189"/>
      <c r="E261" s="189"/>
      <c r="F261" s="189"/>
      <c r="G261" s="189"/>
      <c r="H261" s="189"/>
      <c r="J261" s="90"/>
    </row>
    <row r="262" spans="1:10" ht="20.25" customHeight="1">
      <c r="A262" s="190"/>
      <c r="B262" s="7"/>
      <c r="C262" s="191"/>
      <c r="D262" s="191"/>
      <c r="E262" s="191"/>
      <c r="F262" s="191"/>
      <c r="G262" s="8"/>
      <c r="H262" s="191"/>
      <c r="J262" s="191"/>
    </row>
    <row r="263" spans="1:10" ht="20.25" customHeight="1">
      <c r="A263" s="190"/>
      <c r="B263" s="7"/>
      <c r="C263" s="191"/>
      <c r="D263" s="191"/>
      <c r="E263" s="191"/>
      <c r="F263" s="191"/>
      <c r="G263" s="8"/>
      <c r="H263" s="191"/>
      <c r="J263" s="191"/>
    </row>
    <row r="264" spans="1:10" ht="20.25" customHeight="1">
      <c r="A264" s="190"/>
      <c r="B264" s="7"/>
      <c r="C264" s="191"/>
      <c r="D264" s="191"/>
      <c r="E264" s="191"/>
      <c r="F264" s="191"/>
      <c r="G264" s="8"/>
      <c r="H264" s="191"/>
      <c r="J264" s="191"/>
    </row>
    <row r="265" spans="1:10" ht="20.25" customHeight="1">
      <c r="A265" s="190"/>
      <c r="B265" s="7"/>
      <c r="C265" s="191"/>
      <c r="D265" s="191"/>
      <c r="E265" s="191"/>
      <c r="F265" s="191"/>
      <c r="G265" s="191"/>
      <c r="H265" s="191"/>
      <c r="J265" s="191"/>
    </row>
    <row r="266" spans="1:10" ht="20.25" customHeight="1">
      <c r="A266" s="190"/>
      <c r="B266" s="7"/>
      <c r="C266" s="191"/>
      <c r="D266" s="191"/>
      <c r="E266" s="191"/>
      <c r="F266" s="191"/>
      <c r="G266" s="8"/>
      <c r="H266" s="191"/>
      <c r="J266" s="191"/>
    </row>
    <row r="267" spans="1:10" ht="20.25" customHeight="1">
      <c r="A267" s="190"/>
      <c r="B267" s="7"/>
      <c r="C267" s="191"/>
      <c r="D267" s="191"/>
      <c r="E267" s="191"/>
      <c r="F267" s="191"/>
      <c r="G267" s="8"/>
      <c r="H267" s="191"/>
      <c r="J267" s="191"/>
    </row>
    <row r="268" spans="1:10" ht="15.75" customHeight="1">
      <c r="A268" s="190"/>
      <c r="B268" s="7"/>
      <c r="C268" s="191"/>
      <c r="D268" s="191"/>
      <c r="E268" s="191"/>
      <c r="F268" s="191"/>
      <c r="G268" s="8"/>
      <c r="H268" s="191"/>
      <c r="J268" s="191"/>
    </row>
    <row r="269" spans="1:10" ht="16.5" customHeight="1">
      <c r="A269" s="192"/>
      <c r="B269" s="193"/>
      <c r="C269" s="194"/>
      <c r="D269" s="194"/>
      <c r="E269" s="194"/>
      <c r="F269" s="194"/>
      <c r="G269" s="148"/>
      <c r="H269" s="194"/>
      <c r="J269" s="194"/>
    </row>
    <row r="270" spans="1:10" ht="16.5" customHeight="1">
      <c r="A270" s="192"/>
      <c r="B270" s="193"/>
      <c r="C270" s="194"/>
      <c r="D270" s="194"/>
      <c r="E270" s="194"/>
      <c r="F270" s="194"/>
      <c r="G270" s="148"/>
      <c r="H270" s="194"/>
      <c r="J270" s="194"/>
    </row>
    <row r="271" spans="1:10" ht="16.5" customHeight="1">
      <c r="A271" s="192"/>
      <c r="B271" s="193"/>
      <c r="C271" s="194"/>
      <c r="D271" s="194"/>
      <c r="E271" s="194"/>
      <c r="F271" s="194"/>
      <c r="G271" s="148"/>
      <c r="H271" s="194"/>
      <c r="J271" s="194"/>
    </row>
    <row r="272" spans="1:10" ht="16.5" customHeight="1">
      <c r="A272" s="192"/>
      <c r="B272" s="193"/>
      <c r="C272" s="194"/>
      <c r="D272" s="194"/>
      <c r="E272" s="194"/>
      <c r="F272" s="194"/>
      <c r="G272" s="148"/>
      <c r="H272" s="194"/>
      <c r="J272" s="194"/>
    </row>
    <row r="273" spans="1:10" ht="16.5" customHeight="1">
      <c r="A273" s="192"/>
      <c r="B273" s="193"/>
      <c r="C273" s="194"/>
      <c r="D273" s="194"/>
      <c r="E273" s="194"/>
      <c r="F273" s="194"/>
      <c r="G273" s="148"/>
      <c r="H273" s="194"/>
      <c r="J273" s="194"/>
    </row>
    <row r="274" spans="1:10" ht="16.5" customHeight="1">
      <c r="A274" s="192"/>
      <c r="B274" s="193"/>
      <c r="C274" s="194"/>
      <c r="D274" s="194"/>
      <c r="E274" s="194"/>
      <c r="F274" s="194"/>
      <c r="G274" s="148"/>
      <c r="H274" s="194"/>
      <c r="J274" s="194"/>
    </row>
    <row r="275" spans="1:10" ht="16.5" customHeight="1">
      <c r="A275" s="192"/>
      <c r="B275" s="193"/>
      <c r="C275" s="194"/>
      <c r="D275" s="194"/>
      <c r="E275" s="194"/>
      <c r="F275" s="194"/>
      <c r="G275" s="148"/>
      <c r="H275" s="194"/>
      <c r="J275" s="194"/>
    </row>
    <row r="276" spans="1:10" ht="16.5" customHeight="1">
      <c r="A276" s="192"/>
      <c r="B276" s="193"/>
      <c r="C276" s="194"/>
      <c r="D276" s="194"/>
      <c r="E276" s="194"/>
      <c r="F276" s="194"/>
      <c r="G276" s="148"/>
      <c r="H276" s="194"/>
      <c r="J276" s="194"/>
    </row>
    <row r="277" spans="1:10" ht="16.5" customHeight="1">
      <c r="A277" s="192"/>
      <c r="B277" s="193"/>
      <c r="C277" s="194"/>
      <c r="D277" s="194"/>
      <c r="E277" s="194"/>
      <c r="F277" s="194"/>
      <c r="G277" s="148"/>
      <c r="H277" s="194"/>
      <c r="J277" s="194"/>
    </row>
    <row r="278" spans="1:10" ht="16.5" customHeight="1">
      <c r="A278" s="192"/>
      <c r="B278" s="193"/>
      <c r="C278" s="194"/>
      <c r="D278" s="194"/>
      <c r="E278" s="194"/>
      <c r="F278" s="194"/>
      <c r="G278" s="148"/>
      <c r="H278" s="194"/>
      <c r="J278" s="194"/>
    </row>
    <row r="279" spans="1:10" ht="16.5" customHeight="1">
      <c r="A279" s="192"/>
      <c r="B279" s="193"/>
      <c r="C279" s="194"/>
      <c r="D279" s="194"/>
      <c r="E279" s="194"/>
      <c r="F279" s="194"/>
      <c r="G279" s="148"/>
      <c r="H279" s="194"/>
      <c r="J279" s="194"/>
    </row>
    <row r="280" spans="1:10" ht="16.5" customHeight="1">
      <c r="A280" s="192"/>
      <c r="B280" s="193"/>
      <c r="C280" s="194"/>
      <c r="D280" s="194"/>
      <c r="E280" s="194"/>
      <c r="F280" s="194"/>
      <c r="G280" s="148"/>
      <c r="H280" s="194"/>
      <c r="J280" s="194"/>
    </row>
    <row r="281" spans="1:10">
      <c r="C281" s="197"/>
      <c r="D281" s="197"/>
      <c r="E281" s="197"/>
      <c r="F281" s="197"/>
      <c r="G281" s="74"/>
      <c r="H281" s="197"/>
      <c r="J281" s="197"/>
    </row>
    <row r="282" spans="1:10">
      <c r="C282" s="197"/>
      <c r="D282" s="197"/>
      <c r="E282" s="197"/>
      <c r="F282" s="197"/>
      <c r="G282" s="74"/>
      <c r="H282" s="197"/>
      <c r="J282" s="197"/>
    </row>
  </sheetData>
  <mergeCells count="10">
    <mergeCell ref="F4:F6"/>
    <mergeCell ref="B4:B6"/>
    <mergeCell ref="J4:J6"/>
    <mergeCell ref="H4:H6"/>
    <mergeCell ref="G4:G6"/>
    <mergeCell ref="A4:A6"/>
    <mergeCell ref="C4:E4"/>
    <mergeCell ref="C5:C6"/>
    <mergeCell ref="D5:D6"/>
    <mergeCell ref="E5:E6"/>
  </mergeCells>
  <phoneticPr fontId="17" type="noConversion"/>
  <printOptions gridLines="1"/>
  <pageMargins left="0.87" right="0.24" top="0.28999999999999998" bottom="0.47" header="0.17" footer="0.25"/>
  <pageSetup paperSize="9" scale="65" orientation="portrait" r:id="rId1"/>
  <headerFooter alignWithMargins="0">
    <oddFooter>&amp;L&amp;8&amp;F &amp;A&amp;C&amp;8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FA350"/>
  <sheetViews>
    <sheetView zoomScale="112" zoomScaleNormal="112" workbookViewId="0">
      <pane xSplit="1" ySplit="6" topLeftCell="B80" activePane="bottomRight" state="frozen"/>
      <selection pane="topRight" activeCell="B1" sqref="B1"/>
      <selection pane="bottomLeft" activeCell="A7" sqref="A7"/>
      <selection pane="bottomRight" activeCell="C104" sqref="C104"/>
    </sheetView>
  </sheetViews>
  <sheetFormatPr defaultRowHeight="13.5" customHeight="1"/>
  <cols>
    <col min="1" max="1" width="18" style="243" customWidth="1"/>
    <col min="2" max="2" width="11.7109375" style="243" customWidth="1"/>
    <col min="3" max="3" width="12.5703125" style="243" customWidth="1"/>
    <col min="4" max="4" width="11.7109375" style="243" customWidth="1"/>
    <col min="5" max="5" width="13.5703125" style="243" customWidth="1"/>
    <col min="6" max="6" width="13" style="243" hidden="1" customWidth="1"/>
    <col min="7" max="8" width="13.140625" style="243" customWidth="1"/>
    <col min="9" max="9" width="12.7109375" style="243" customWidth="1"/>
    <col min="10" max="10" width="9.140625" style="223"/>
    <col min="11" max="11" width="9.7109375" style="223" customWidth="1"/>
    <col min="12" max="12" width="8.7109375" style="223" customWidth="1"/>
    <col min="13" max="16384" width="9.140625" style="223"/>
  </cols>
  <sheetData>
    <row r="1" spans="1:9" s="219" customFormat="1" ht="13.5" customHeight="1">
      <c r="A1" s="218" t="str">
        <f>'[2]all sources'!A1</f>
        <v>CY 2015 ALLOTMENT RELEASES</v>
      </c>
      <c r="B1" s="218"/>
      <c r="C1" s="218"/>
      <c r="D1" s="218"/>
      <c r="I1" s="220"/>
    </row>
    <row r="2" spans="1:9" s="219" customFormat="1" ht="13.5" customHeight="1">
      <c r="A2" s="221" t="s">
        <v>99</v>
      </c>
      <c r="B2" s="221"/>
      <c r="C2" s="221"/>
      <c r="D2" s="221"/>
    </row>
    <row r="3" spans="1:9" s="219" customFormat="1" ht="13.5" customHeight="1">
      <c r="A3" s="221" t="str">
        <f>'[2]all sources'!A3</f>
        <v>January 1-31, 2015</v>
      </c>
      <c r="B3" s="218"/>
      <c r="C3" s="218"/>
      <c r="D3" s="218"/>
    </row>
    <row r="4" spans="1:9" s="219" customFormat="1" ht="13.5" customHeight="1">
      <c r="A4" s="218" t="s">
        <v>0</v>
      </c>
      <c r="B4" s="199"/>
      <c r="C4" s="222"/>
      <c r="D4" s="222"/>
    </row>
    <row r="5" spans="1:9" ht="24.75" customHeight="1">
      <c r="A5" s="346" t="s">
        <v>1</v>
      </c>
      <c r="B5" s="348" t="s">
        <v>267</v>
      </c>
      <c r="C5" s="348"/>
      <c r="D5" s="349"/>
      <c r="E5" s="350" t="s">
        <v>268</v>
      </c>
      <c r="F5" s="345" t="s">
        <v>100</v>
      </c>
      <c r="G5" s="345" t="s">
        <v>269</v>
      </c>
      <c r="H5" s="345"/>
      <c r="I5" s="345" t="s">
        <v>101</v>
      </c>
    </row>
    <row r="6" spans="1:9" ht="47.25" customHeight="1">
      <c r="A6" s="347"/>
      <c r="B6" s="257" t="s">
        <v>102</v>
      </c>
      <c r="C6" s="258" t="s">
        <v>284</v>
      </c>
      <c r="D6" s="256" t="s">
        <v>103</v>
      </c>
      <c r="E6" s="351"/>
      <c r="F6" s="345"/>
      <c r="G6" s="258" t="s">
        <v>285</v>
      </c>
      <c r="H6" s="258" t="s">
        <v>286</v>
      </c>
      <c r="I6" s="345"/>
    </row>
    <row r="7" spans="1:9" ht="12.95" customHeight="1">
      <c r="A7" s="212" t="s">
        <v>104</v>
      </c>
      <c r="B7" s="212">
        <f>'[2]NEW GAA'!E7</f>
        <v>12658419</v>
      </c>
      <c r="C7" s="224">
        <f>'[2]NEW GAA'!AR7</f>
        <v>0</v>
      </c>
      <c r="D7" s="225">
        <f t="shared" ref="D7:D12" si="0">SUM(B7:C7)</f>
        <v>12658419</v>
      </c>
      <c r="E7" s="67">
        <f>[2]AUTOMATIC!AZ7</f>
        <v>324783</v>
      </c>
      <c r="F7" s="65">
        <f>[2]UF!AB7</f>
        <v>0</v>
      </c>
      <c r="G7" s="65">
        <f>'[2]CONT-RA10633'!AN7</f>
        <v>0</v>
      </c>
      <c r="H7" s="226">
        <f>'[2]SUPPL-10652'!J7</f>
        <v>0</v>
      </c>
      <c r="I7" s="65">
        <f t="shared" ref="I7:I20" si="1">SUM(D7:H7)</f>
        <v>12983202</v>
      </c>
    </row>
    <row r="8" spans="1:9" ht="12.95" customHeight="1">
      <c r="A8" s="18" t="s">
        <v>105</v>
      </c>
      <c r="B8" s="18">
        <f>'[2]NEW GAA'!E8</f>
        <v>2317637</v>
      </c>
      <c r="C8" s="67">
        <f>'[2]NEW GAA'!AR8</f>
        <v>7912781</v>
      </c>
      <c r="D8" s="136">
        <f t="shared" si="0"/>
        <v>10230418</v>
      </c>
      <c r="E8" s="67">
        <f>[2]AUTOMATIC!AZ8</f>
        <v>34489</v>
      </c>
      <c r="F8" s="65">
        <f>[2]UF!AB8</f>
        <v>0</v>
      </c>
      <c r="G8" s="65">
        <f>'[2]CONT-RA10633'!AN8</f>
        <v>0</v>
      </c>
      <c r="H8" s="65">
        <f>'[2]SUPPL-10652'!J8</f>
        <v>0</v>
      </c>
      <c r="I8" s="65">
        <f t="shared" si="1"/>
        <v>10264907</v>
      </c>
    </row>
    <row r="9" spans="1:9" ht="12.95" customHeight="1">
      <c r="A9" s="18" t="s">
        <v>106</v>
      </c>
      <c r="B9" s="18">
        <f>'[2]NEW GAA'!E9</f>
        <v>222632</v>
      </c>
      <c r="C9" s="67">
        <f>'[2]NEW GAA'!AR9</f>
        <v>0</v>
      </c>
      <c r="D9" s="136">
        <f t="shared" si="0"/>
        <v>222632</v>
      </c>
      <c r="E9" s="67">
        <f>[2]AUTOMATIC!AZ9</f>
        <v>3885</v>
      </c>
      <c r="F9" s="65">
        <f>[2]UF!AB9</f>
        <v>0</v>
      </c>
      <c r="G9" s="65">
        <f>'[2]CONT-RA10633'!AN9</f>
        <v>0</v>
      </c>
      <c r="H9" s="65">
        <f>'[2]SUPPL-10652'!J9</f>
        <v>0</v>
      </c>
      <c r="I9" s="65">
        <f t="shared" si="1"/>
        <v>226517</v>
      </c>
    </row>
    <row r="10" spans="1:9" ht="12.95" customHeight="1">
      <c r="A10" s="18" t="s">
        <v>107</v>
      </c>
      <c r="B10" s="18">
        <f>'[2]NEW GAA'!E10</f>
        <v>10159106</v>
      </c>
      <c r="C10" s="67">
        <f>'[2]NEW GAA'!AR10</f>
        <v>2351</v>
      </c>
      <c r="D10" s="136">
        <f t="shared" si="0"/>
        <v>10161457</v>
      </c>
      <c r="E10" s="67">
        <f>[2]AUTOMATIC!AZ10</f>
        <v>323711</v>
      </c>
      <c r="F10" s="65">
        <f>[2]UF!AB10</f>
        <v>0</v>
      </c>
      <c r="G10" s="65">
        <f>'[2]CONT-RA10633'!AN10</f>
        <v>0</v>
      </c>
      <c r="H10" s="65">
        <f>'[2]SUPPL-10652'!J10</f>
        <v>0</v>
      </c>
      <c r="I10" s="65">
        <f t="shared" si="1"/>
        <v>10485168</v>
      </c>
    </row>
    <row r="11" spans="1:9" ht="12.95" customHeight="1">
      <c r="A11" s="18" t="s">
        <v>108</v>
      </c>
      <c r="B11" s="18">
        <f>'[2]NEW GAA'!E11</f>
        <v>38788736</v>
      </c>
      <c r="C11" s="67">
        <f>'[2]NEW GAA'!AR11</f>
        <v>2325</v>
      </c>
      <c r="D11" s="136">
        <f t="shared" si="0"/>
        <v>38791061</v>
      </c>
      <c r="E11" s="67">
        <f>[2]AUTOMATIC!AZ11</f>
        <v>216563</v>
      </c>
      <c r="F11" s="65">
        <f>[2]UF!AB11</f>
        <v>0</v>
      </c>
      <c r="G11" s="65">
        <f>'[2]CONT-RA10633'!AN11</f>
        <v>0</v>
      </c>
      <c r="H11" s="65">
        <f>'[2]SUPPL-10652'!J11</f>
        <v>0</v>
      </c>
      <c r="I11" s="65">
        <f t="shared" si="1"/>
        <v>39007624</v>
      </c>
    </row>
    <row r="12" spans="1:9" ht="12.95" customHeight="1">
      <c r="A12" s="18" t="s">
        <v>109</v>
      </c>
      <c r="B12" s="18">
        <f>'[2]NEW GAA'!E12</f>
        <v>1418771</v>
      </c>
      <c r="C12" s="67">
        <f>'[2]NEW GAA'!AR12</f>
        <v>0</v>
      </c>
      <c r="D12" s="136">
        <f t="shared" si="0"/>
        <v>1418771</v>
      </c>
      <c r="E12" s="67">
        <f>[2]AUTOMATIC!AZ12</f>
        <v>37171</v>
      </c>
      <c r="F12" s="65">
        <f>[2]UF!AB12</f>
        <v>0</v>
      </c>
      <c r="G12" s="65">
        <f>'[2]CONT-RA10633'!AN12</f>
        <v>0</v>
      </c>
      <c r="H12" s="65">
        <f>'[2]SUPPL-10652'!J12</f>
        <v>0</v>
      </c>
      <c r="I12" s="65">
        <f t="shared" si="1"/>
        <v>1455942</v>
      </c>
    </row>
    <row r="13" spans="1:9" ht="12.95" customHeight="1">
      <c r="A13" s="65" t="s">
        <v>110</v>
      </c>
      <c r="B13" s="18">
        <f t="shared" ref="B13:H13" si="2">SUM(B14:B15)</f>
        <v>268020676</v>
      </c>
      <c r="C13" s="67">
        <f t="shared" si="2"/>
        <v>63032</v>
      </c>
      <c r="D13" s="136">
        <f t="shared" si="2"/>
        <v>268083708</v>
      </c>
      <c r="E13" s="67">
        <f t="shared" si="2"/>
        <v>20068346</v>
      </c>
      <c r="F13" s="65">
        <f t="shared" si="2"/>
        <v>0</v>
      </c>
      <c r="G13" s="65">
        <f t="shared" si="2"/>
        <v>0</v>
      </c>
      <c r="H13" s="65">
        <f t="shared" si="2"/>
        <v>0</v>
      </c>
      <c r="I13" s="65">
        <f t="shared" si="1"/>
        <v>288152054</v>
      </c>
    </row>
    <row r="14" spans="1:9" ht="12.95" hidden="1" customHeight="1">
      <c r="A14" s="65" t="s">
        <v>111</v>
      </c>
      <c r="B14" s="18">
        <f>'[2]NEW GAA'!E14</f>
        <v>16018178</v>
      </c>
      <c r="C14" s="67">
        <f>'[2]NEW GAA'!AR14</f>
        <v>0</v>
      </c>
      <c r="D14" s="136">
        <f t="shared" ref="D14:D20" si="3">SUM(B14:C14)</f>
        <v>16018178</v>
      </c>
      <c r="E14" s="67">
        <f>[2]AUTOMATIC!AZ14</f>
        <v>346680</v>
      </c>
      <c r="F14" s="65">
        <f>[2]UF!AB14</f>
        <v>0</v>
      </c>
      <c r="G14" s="65">
        <f>'[2]CONT-RA10633'!AN14</f>
        <v>0</v>
      </c>
      <c r="H14" s="65">
        <f>'[2]SUPPL-10652'!J14</f>
        <v>0</v>
      </c>
      <c r="I14" s="65">
        <f t="shared" si="1"/>
        <v>16364858</v>
      </c>
    </row>
    <row r="15" spans="1:9" ht="12.95" hidden="1" customHeight="1">
      <c r="A15" s="65" t="s">
        <v>112</v>
      </c>
      <c r="B15" s="18">
        <f>'[2]NEW GAA'!E15</f>
        <v>252002498</v>
      </c>
      <c r="C15" s="67">
        <f>'[2]NEW GAA'!AR15</f>
        <v>63032</v>
      </c>
      <c r="D15" s="136">
        <f t="shared" si="3"/>
        <v>252065530</v>
      </c>
      <c r="E15" s="67">
        <f>[2]AUTOMATIC!AZ15</f>
        <v>19721666</v>
      </c>
      <c r="F15" s="65">
        <f>[2]UF!AB15</f>
        <v>0</v>
      </c>
      <c r="G15" s="65">
        <f>'[2]CONT-RA10633'!AN15</f>
        <v>0</v>
      </c>
      <c r="H15" s="65">
        <f>'[2]SUPPL-10652'!J15</f>
        <v>0</v>
      </c>
      <c r="I15" s="65">
        <f t="shared" si="1"/>
        <v>271787196</v>
      </c>
    </row>
    <row r="16" spans="1:9" ht="12.95" customHeight="1">
      <c r="A16" s="65" t="s">
        <v>113</v>
      </c>
      <c r="B16" s="18">
        <f>'[2]NEW GAA'!E16</f>
        <v>41352788</v>
      </c>
      <c r="C16" s="67">
        <f>'[2]NEW GAA'!AR16</f>
        <v>138318</v>
      </c>
      <c r="D16" s="136">
        <f t="shared" si="3"/>
        <v>41491106</v>
      </c>
      <c r="E16" s="67">
        <f>[2]AUTOMATIC!AZ16</f>
        <v>2129907</v>
      </c>
      <c r="F16" s="65">
        <f>[2]UF!AB16</f>
        <v>0</v>
      </c>
      <c r="G16" s="65">
        <f>'[2]CONT-RA10633'!AN16</f>
        <v>0</v>
      </c>
      <c r="H16" s="65">
        <f>'[2]SUPPL-10652'!J16</f>
        <v>0</v>
      </c>
      <c r="I16" s="65">
        <f t="shared" si="1"/>
        <v>43621013</v>
      </c>
    </row>
    <row r="17" spans="1:9" ht="12.95" customHeight="1">
      <c r="A17" s="65" t="s">
        <v>114</v>
      </c>
      <c r="B17" s="18">
        <f>'[2]NEW GAA'!E17</f>
        <v>3319772</v>
      </c>
      <c r="C17" s="67">
        <f>'[2]NEW GAA'!AR17</f>
        <v>0</v>
      </c>
      <c r="D17" s="136">
        <f t="shared" si="3"/>
        <v>3319772</v>
      </c>
      <c r="E17" s="67">
        <f>[2]AUTOMATIC!AZ17</f>
        <v>31016</v>
      </c>
      <c r="F17" s="65">
        <f>[2]UF!AB17</f>
        <v>0</v>
      </c>
      <c r="G17" s="65">
        <f>'[2]CONT-RA10633'!AN17</f>
        <v>0</v>
      </c>
      <c r="H17" s="65">
        <f>'[2]SUPPL-10652'!J17</f>
        <v>0</v>
      </c>
      <c r="I17" s="65">
        <f t="shared" si="1"/>
        <v>3350788</v>
      </c>
    </row>
    <row r="18" spans="1:9" ht="12.95" customHeight="1">
      <c r="A18" s="65" t="s">
        <v>115</v>
      </c>
      <c r="B18" s="18">
        <f>'[2]NEW GAA'!E18</f>
        <v>20702958</v>
      </c>
      <c r="C18" s="67">
        <f>'[2]NEW GAA'!AR18</f>
        <v>177</v>
      </c>
      <c r="D18" s="136">
        <f t="shared" si="3"/>
        <v>20703135</v>
      </c>
      <c r="E18" s="67">
        <f>[2]AUTOMATIC!AZ18</f>
        <v>330326</v>
      </c>
      <c r="F18" s="65">
        <f>[2]UF!AB18</f>
        <v>0</v>
      </c>
      <c r="G18" s="65">
        <f>'[2]CONT-RA10633'!AN18</f>
        <v>0</v>
      </c>
      <c r="H18" s="65">
        <f>'[2]SUPPL-10652'!J18</f>
        <v>0</v>
      </c>
      <c r="I18" s="65">
        <f t="shared" si="1"/>
        <v>21033461</v>
      </c>
    </row>
    <row r="19" spans="1:9" ht="12.95" customHeight="1">
      <c r="A19" s="65" t="s">
        <v>116</v>
      </c>
      <c r="B19" s="18">
        <f>'[2]NEW GAA'!E19</f>
        <v>12856732</v>
      </c>
      <c r="C19" s="67">
        <f>'[2]NEW GAA'!AR19</f>
        <v>30892</v>
      </c>
      <c r="D19" s="136">
        <f t="shared" si="3"/>
        <v>12887624</v>
      </c>
      <c r="E19" s="67">
        <f>[2]AUTOMATIC!AZ19</f>
        <v>729417</v>
      </c>
      <c r="F19" s="65">
        <f>[2]UF!AB19</f>
        <v>0</v>
      </c>
      <c r="G19" s="65">
        <f>'[2]CONT-RA10633'!AN19</f>
        <v>0</v>
      </c>
      <c r="H19" s="65">
        <f>'[2]SUPPL-10652'!J19</f>
        <v>0</v>
      </c>
      <c r="I19" s="65">
        <f t="shared" si="1"/>
        <v>13617041</v>
      </c>
    </row>
    <row r="20" spans="1:9" ht="12.95" customHeight="1">
      <c r="A20" s="65" t="s">
        <v>117</v>
      </c>
      <c r="B20" s="18">
        <f>'[2]NEW GAA'!E20</f>
        <v>11787884</v>
      </c>
      <c r="C20" s="67">
        <f>'[2]NEW GAA'!AR20</f>
        <v>18015</v>
      </c>
      <c r="D20" s="136">
        <f t="shared" si="3"/>
        <v>11805899</v>
      </c>
      <c r="E20" s="67">
        <f>[2]AUTOMATIC!AZ20</f>
        <v>99283</v>
      </c>
      <c r="F20" s="65">
        <f>[2]UF!AB20</f>
        <v>0</v>
      </c>
      <c r="G20" s="65">
        <f>'[2]CONT-RA10633'!AN20</f>
        <v>0</v>
      </c>
      <c r="H20" s="65">
        <f>'[2]SUPPL-10652'!J20</f>
        <v>0</v>
      </c>
      <c r="I20" s="65">
        <f t="shared" si="1"/>
        <v>11905182</v>
      </c>
    </row>
    <row r="21" spans="1:9" ht="12.95" customHeight="1">
      <c r="A21" s="65" t="s">
        <v>118</v>
      </c>
      <c r="B21" s="18">
        <f t="shared" ref="B21:I21" si="4">SUM(B22:B23)</f>
        <v>37133327</v>
      </c>
      <c r="C21" s="67">
        <f t="shared" si="4"/>
        <v>3761</v>
      </c>
      <c r="D21" s="136">
        <f t="shared" si="4"/>
        <v>37137088</v>
      </c>
      <c r="E21" s="67">
        <f t="shared" si="4"/>
        <v>794653</v>
      </c>
      <c r="F21" s="65">
        <f t="shared" si="4"/>
        <v>0</v>
      </c>
      <c r="G21" s="65">
        <f t="shared" si="4"/>
        <v>0</v>
      </c>
      <c r="H21" s="65">
        <f t="shared" si="4"/>
        <v>0</v>
      </c>
      <c r="I21" s="65">
        <f t="shared" si="4"/>
        <v>37931741</v>
      </c>
    </row>
    <row r="22" spans="1:9" ht="12.95" hidden="1" customHeight="1">
      <c r="A22" s="65" t="s">
        <v>111</v>
      </c>
      <c r="B22" s="18">
        <f>'[2]NEW GAA'!E22</f>
        <v>21929566</v>
      </c>
      <c r="C22" s="67">
        <f>'[2]NEW GAA'!AR22</f>
        <v>0</v>
      </c>
      <c r="D22" s="136">
        <f>SUM(B22:C22)</f>
        <v>21929566</v>
      </c>
      <c r="E22" s="65">
        <f>[2]AUTOMATIC!AZ22</f>
        <v>337561</v>
      </c>
      <c r="F22" s="65">
        <f>[2]UF!AB22</f>
        <v>0</v>
      </c>
      <c r="G22" s="65">
        <f>'[2]CONT-RA10633'!AN22</f>
        <v>0</v>
      </c>
      <c r="H22" s="65">
        <f>'[2]SUPPL-10652'!J22</f>
        <v>0</v>
      </c>
      <c r="I22" s="136">
        <f>SUM(D22:H22)</f>
        <v>22267127</v>
      </c>
    </row>
    <row r="23" spans="1:9" ht="12.95" hidden="1" customHeight="1">
      <c r="A23" s="65" t="s">
        <v>112</v>
      </c>
      <c r="B23" s="18">
        <f>'[2]NEW GAA'!E23</f>
        <v>15203761</v>
      </c>
      <c r="C23" s="67">
        <f>'[2]NEW GAA'!AR23</f>
        <v>3761</v>
      </c>
      <c r="D23" s="136">
        <f>SUM(B23:C23)</f>
        <v>15207522</v>
      </c>
      <c r="E23" s="65">
        <f>[2]AUTOMATIC!AZ23</f>
        <v>457092</v>
      </c>
      <c r="F23" s="65">
        <f>[2]UF!AB23</f>
        <v>0</v>
      </c>
      <c r="G23" s="65">
        <f>'[2]CONT-RA10633'!AN23</f>
        <v>0</v>
      </c>
      <c r="H23" s="65">
        <f>'[2]SUPPL-10652'!J23</f>
        <v>0</v>
      </c>
      <c r="I23" s="136">
        <f>SUM(D23:H23)</f>
        <v>15664614</v>
      </c>
    </row>
    <row r="24" spans="1:9" ht="12.95" customHeight="1">
      <c r="A24" s="65" t="s">
        <v>119</v>
      </c>
      <c r="B24" s="18">
        <f>'[2]NEW GAA'!E24</f>
        <v>102067202</v>
      </c>
      <c r="C24" s="67">
        <f>'[2]NEW GAA'!AR24</f>
        <v>6614093</v>
      </c>
      <c r="D24" s="136">
        <f>SUM(B24:C24)</f>
        <v>108681295</v>
      </c>
      <c r="E24" s="65">
        <f>[2]AUTOMATIC!AZ24</f>
        <v>363744</v>
      </c>
      <c r="F24" s="65">
        <f>[2]UF!AB24</f>
        <v>0</v>
      </c>
      <c r="G24" s="65">
        <f>'[2]CONT-RA10633'!AN24</f>
        <v>0</v>
      </c>
      <c r="H24" s="65">
        <f>'[2]SUPPL-10652'!J24</f>
        <v>0</v>
      </c>
      <c r="I24" s="65">
        <f>SUM(D24:H24)</f>
        <v>109045039</v>
      </c>
    </row>
    <row r="25" spans="1:9" ht="12.95" customHeight="1">
      <c r="A25" s="65" t="s">
        <v>120</v>
      </c>
      <c r="B25" s="18">
        <f>'[2]NEW GAA'!E25</f>
        <v>11080550</v>
      </c>
      <c r="C25" s="67">
        <f>'[2]NEW GAA'!AR25</f>
        <v>33738</v>
      </c>
      <c r="D25" s="136">
        <f>SUM(B25:C25)</f>
        <v>11114288</v>
      </c>
      <c r="E25" s="65">
        <f>[2]AUTOMATIC!AZ25</f>
        <v>536243</v>
      </c>
      <c r="F25" s="65">
        <f>[2]UF!AB25</f>
        <v>0</v>
      </c>
      <c r="G25" s="65">
        <f>'[2]CONT-RA10633'!AN25</f>
        <v>0</v>
      </c>
      <c r="H25" s="65">
        <f>'[2]SUPPL-10652'!J25</f>
        <v>0</v>
      </c>
      <c r="I25" s="65">
        <f>SUM(D25:H25)</f>
        <v>11650531</v>
      </c>
    </row>
    <row r="26" spans="1:9" ht="12.95" customHeight="1">
      <c r="A26" s="65" t="s">
        <v>121</v>
      </c>
      <c r="B26" s="18">
        <f t="shared" ref="B26:I26" si="5">SUM(B27:B28)</f>
        <v>11543579</v>
      </c>
      <c r="C26" s="67">
        <f t="shared" si="5"/>
        <v>3355</v>
      </c>
      <c r="D26" s="136">
        <f t="shared" si="5"/>
        <v>11546934</v>
      </c>
      <c r="E26" s="65">
        <f t="shared" si="5"/>
        <v>289551</v>
      </c>
      <c r="F26" s="65">
        <f t="shared" si="5"/>
        <v>0</v>
      </c>
      <c r="G26" s="65">
        <f t="shared" si="5"/>
        <v>0</v>
      </c>
      <c r="H26" s="65">
        <f t="shared" si="5"/>
        <v>0</v>
      </c>
      <c r="I26" s="65">
        <f t="shared" si="5"/>
        <v>11836485</v>
      </c>
    </row>
    <row r="27" spans="1:9" ht="12.95" hidden="1" customHeight="1">
      <c r="A27" s="65" t="s">
        <v>111</v>
      </c>
      <c r="B27" s="18">
        <f>'[2]NEW GAA'!E27</f>
        <v>8021657</v>
      </c>
      <c r="C27" s="67">
        <f>'[2]NEW GAA'!AR27</f>
        <v>2622</v>
      </c>
      <c r="D27" s="136">
        <f>SUM(B27:C27)</f>
        <v>8024279</v>
      </c>
      <c r="E27" s="65">
        <f>[2]AUTOMATIC!AZ27</f>
        <v>180470</v>
      </c>
      <c r="F27" s="65">
        <f>[2]UF!AB27</f>
        <v>0</v>
      </c>
      <c r="G27" s="65">
        <f>'[2]CONT-RA10633'!AN27</f>
        <v>0</v>
      </c>
      <c r="H27" s="65">
        <f>'[2]SUPPL-10652'!J27</f>
        <v>0</v>
      </c>
      <c r="I27" s="65">
        <f>SUM(D27:H27)</f>
        <v>8204749</v>
      </c>
    </row>
    <row r="28" spans="1:9" ht="12.95" hidden="1" customHeight="1">
      <c r="A28" s="65" t="s">
        <v>112</v>
      </c>
      <c r="B28" s="18">
        <f>'[2]NEW GAA'!E28</f>
        <v>3521922</v>
      </c>
      <c r="C28" s="67">
        <f>'[2]NEW GAA'!AR28</f>
        <v>733</v>
      </c>
      <c r="D28" s="136">
        <f>SUM(B28:C28)</f>
        <v>3522655</v>
      </c>
      <c r="E28" s="65">
        <f>[2]AUTOMATIC!AZ28</f>
        <v>109081</v>
      </c>
      <c r="F28" s="65">
        <f>[2]UF!AB28</f>
        <v>0</v>
      </c>
      <c r="G28" s="65">
        <f>'[2]CONT-RA10633'!AN28</f>
        <v>0</v>
      </c>
      <c r="H28" s="65"/>
      <c r="I28" s="65">
        <f>SUM(D28:H28)</f>
        <v>3631736</v>
      </c>
    </row>
    <row r="29" spans="1:9" ht="12.95" customHeight="1">
      <c r="A29" s="65" t="s">
        <v>122</v>
      </c>
      <c r="B29" s="18">
        <f>'[2]NEW GAA'!E29</f>
        <v>88577149</v>
      </c>
      <c r="C29" s="67">
        <f>'[2]NEW GAA'!AR29</f>
        <v>11084920</v>
      </c>
      <c r="D29" s="136">
        <f>SUM(B29:C29)</f>
        <v>99662069</v>
      </c>
      <c r="E29" s="65">
        <f>[2]AUTOMATIC!AZ29</f>
        <v>170169</v>
      </c>
      <c r="F29" s="65">
        <f>[2]UF!AB29</f>
        <v>0</v>
      </c>
      <c r="G29" s="65">
        <f>'[2]CONT-RA10633'!AN29</f>
        <v>0</v>
      </c>
      <c r="H29" s="65"/>
      <c r="I29" s="136">
        <f>SUM(D29:H29)</f>
        <v>99832238</v>
      </c>
    </row>
    <row r="30" spans="1:9" ht="12.95" customHeight="1">
      <c r="A30" s="65" t="s">
        <v>123</v>
      </c>
      <c r="B30" s="18">
        <f t="shared" ref="B30:I30" si="6">SUM(B31:B32)</f>
        <v>274952999</v>
      </c>
      <c r="C30" s="67">
        <f t="shared" si="6"/>
        <v>11018</v>
      </c>
      <c r="D30" s="136">
        <f t="shared" si="6"/>
        <v>274964017</v>
      </c>
      <c r="E30" s="67">
        <f t="shared" si="6"/>
        <v>565929</v>
      </c>
      <c r="F30" s="65">
        <f t="shared" si="6"/>
        <v>0</v>
      </c>
      <c r="G30" s="65">
        <f t="shared" si="6"/>
        <v>0</v>
      </c>
      <c r="H30" s="65">
        <f t="shared" si="6"/>
        <v>0</v>
      </c>
      <c r="I30" s="65">
        <f t="shared" si="6"/>
        <v>275529946</v>
      </c>
    </row>
    <row r="31" spans="1:9" ht="12.95" hidden="1" customHeight="1">
      <c r="A31" s="65" t="s">
        <v>111</v>
      </c>
      <c r="B31" s="18">
        <f>'[2]NEW GAA'!E31</f>
        <v>126118808</v>
      </c>
      <c r="C31" s="67">
        <f>'[2]NEW GAA'!AR31</f>
        <v>1088</v>
      </c>
      <c r="D31" s="136">
        <f t="shared" ref="D31:D47" si="7">SUM(B31:C31)</f>
        <v>126119896</v>
      </c>
      <c r="E31" s="67">
        <f>[2]AUTOMATIC!AZ31</f>
        <v>126480</v>
      </c>
      <c r="F31" s="65">
        <f>[2]UF!AB31</f>
        <v>0</v>
      </c>
      <c r="G31" s="65">
        <f>'[2]CONT-RA10633'!AN31</f>
        <v>0</v>
      </c>
      <c r="H31" s="65">
        <f>'[2]SUPPL-10652'!J31</f>
        <v>0</v>
      </c>
      <c r="I31" s="65">
        <f t="shared" ref="I31:I62" si="8">SUM(D31:H31)</f>
        <v>126246376</v>
      </c>
    </row>
    <row r="32" spans="1:9" ht="12.95" hidden="1" customHeight="1">
      <c r="A32" s="65" t="s">
        <v>112</v>
      </c>
      <c r="B32" s="18">
        <f>'[2]NEW GAA'!E32</f>
        <v>148834191</v>
      </c>
      <c r="C32" s="67">
        <f>'[2]NEW GAA'!AR32</f>
        <v>9930</v>
      </c>
      <c r="D32" s="136">
        <f t="shared" si="7"/>
        <v>148844121</v>
      </c>
      <c r="E32" s="67">
        <f>[2]AUTOMATIC!AZ32</f>
        <v>439449</v>
      </c>
      <c r="F32" s="65">
        <f>[2]UF!AB32</f>
        <v>0</v>
      </c>
      <c r="G32" s="65">
        <f>'[2]CONT-RA10633'!AN32</f>
        <v>0</v>
      </c>
      <c r="H32" s="65">
        <f>'[2]SUPPL-10652'!J32</f>
        <v>0</v>
      </c>
      <c r="I32" s="65">
        <f t="shared" si="8"/>
        <v>149283570</v>
      </c>
    </row>
    <row r="33" spans="1:157" ht="12.95" customHeight="1">
      <c r="A33" s="65" t="s">
        <v>124</v>
      </c>
      <c r="B33" s="18">
        <f>'[2]NEW GAA'!E33</f>
        <v>17565014</v>
      </c>
      <c r="C33" s="67">
        <f>'[2]NEW GAA'!AR33</f>
        <v>0</v>
      </c>
      <c r="D33" s="136">
        <f t="shared" si="7"/>
        <v>17565014</v>
      </c>
      <c r="E33" s="67">
        <f>[2]AUTOMATIC!AZ33</f>
        <v>179102</v>
      </c>
      <c r="F33" s="65">
        <f>[2]UF!AB33</f>
        <v>0</v>
      </c>
      <c r="G33" s="65">
        <f>'[2]CONT-RA10633'!AN33</f>
        <v>0</v>
      </c>
      <c r="H33" s="65">
        <f>'[2]SUPPL-10652'!J33</f>
        <v>0</v>
      </c>
      <c r="I33" s="65">
        <f t="shared" si="8"/>
        <v>17744116</v>
      </c>
    </row>
    <row r="34" spans="1:157" ht="12.95" customHeight="1">
      <c r="A34" s="65" t="s">
        <v>125</v>
      </c>
      <c r="B34" s="18">
        <f>'[2]NEW GAA'!E34</f>
        <v>106397683</v>
      </c>
      <c r="C34" s="67">
        <f>'[2]NEW GAA'!AR34</f>
        <v>0</v>
      </c>
      <c r="D34" s="136">
        <f t="shared" si="7"/>
        <v>106397683</v>
      </c>
      <c r="E34" s="67">
        <f>[2]AUTOMATIC!AZ34</f>
        <v>113370</v>
      </c>
      <c r="F34" s="65">
        <f>[2]UF!AB34</f>
        <v>0</v>
      </c>
      <c r="G34" s="65">
        <f>'[2]CONT-RA10633'!AN34</f>
        <v>0</v>
      </c>
      <c r="H34" s="65">
        <f>'[2]SUPPL-10652'!J34</f>
        <v>4027001</v>
      </c>
      <c r="I34" s="65">
        <f t="shared" si="8"/>
        <v>110538054</v>
      </c>
    </row>
    <row r="35" spans="1:157" ht="12.95" customHeight="1">
      <c r="A35" s="65" t="s">
        <v>126</v>
      </c>
      <c r="B35" s="18">
        <f>'[2]NEW GAA'!E35</f>
        <v>2453718</v>
      </c>
      <c r="C35" s="67">
        <f>'[2]NEW GAA'!AR35</f>
        <v>0</v>
      </c>
      <c r="D35" s="136">
        <f t="shared" si="7"/>
        <v>2453718</v>
      </c>
      <c r="E35" s="67">
        <f>[2]AUTOMATIC!AZ35</f>
        <v>25198</v>
      </c>
      <c r="F35" s="65">
        <f>[2]UF!AB35</f>
        <v>0</v>
      </c>
      <c r="G35" s="65">
        <f>'[2]CONT-RA10633'!AN35</f>
        <v>0</v>
      </c>
      <c r="H35" s="65">
        <f>'[2]SUPPL-10652'!J35</f>
        <v>0</v>
      </c>
      <c r="I35" s="65">
        <f t="shared" si="8"/>
        <v>2478916</v>
      </c>
    </row>
    <row r="36" spans="1:157" ht="12.95" customHeight="1">
      <c r="A36" s="65" t="s">
        <v>127</v>
      </c>
      <c r="B36" s="18">
        <f>'[2]NEW GAA'!E36</f>
        <v>3734308</v>
      </c>
      <c r="C36" s="67">
        <f>'[2]NEW GAA'!AR36</f>
        <v>1815</v>
      </c>
      <c r="D36" s="136">
        <f t="shared" si="7"/>
        <v>3736123</v>
      </c>
      <c r="E36" s="67">
        <f>[2]AUTOMATIC!AZ36</f>
        <v>87802</v>
      </c>
      <c r="F36" s="65">
        <f>[2]UF!AB36</f>
        <v>0</v>
      </c>
      <c r="G36" s="65">
        <f>'[2]CONT-RA10633'!AN36</f>
        <v>0</v>
      </c>
      <c r="H36" s="65">
        <f>'[2]SUPPL-10652'!J36</f>
        <v>0</v>
      </c>
      <c r="I36" s="65">
        <f t="shared" si="8"/>
        <v>3823925</v>
      </c>
    </row>
    <row r="37" spans="1:157" ht="12.95" customHeight="1">
      <c r="A37" s="65" t="s">
        <v>128</v>
      </c>
      <c r="B37" s="18">
        <f>'[2]NEW GAA'!E37</f>
        <v>52864342</v>
      </c>
      <c r="C37" s="67">
        <f>'[2]NEW GAA'!AR37</f>
        <v>185822</v>
      </c>
      <c r="D37" s="136">
        <f t="shared" si="7"/>
        <v>53050164</v>
      </c>
      <c r="E37" s="67">
        <f>[2]AUTOMATIC!AZ37</f>
        <v>699180</v>
      </c>
      <c r="F37" s="65">
        <f>[2]UF!AB37</f>
        <v>0</v>
      </c>
      <c r="G37" s="65">
        <f>'[2]CONT-RA10633'!AN37</f>
        <v>0</v>
      </c>
      <c r="H37" s="65">
        <f>'[2]SUPPL-10652'!J37</f>
        <v>0</v>
      </c>
      <c r="I37" s="65">
        <f t="shared" si="8"/>
        <v>53749344</v>
      </c>
    </row>
    <row r="38" spans="1:157" ht="12.95" customHeight="1">
      <c r="A38" s="65" t="s">
        <v>129</v>
      </c>
      <c r="B38" s="18">
        <f>'[2]NEW GAA'!E38</f>
        <v>5962780</v>
      </c>
      <c r="C38" s="67">
        <f>'[2]NEW GAA'!AR38</f>
        <v>0</v>
      </c>
      <c r="D38" s="136">
        <f t="shared" si="7"/>
        <v>5962780</v>
      </c>
      <c r="E38" s="67">
        <f>[2]AUTOMATIC!AZ38</f>
        <v>147684</v>
      </c>
      <c r="F38" s="65">
        <f>[2]UF!AB38</f>
        <v>0</v>
      </c>
      <c r="G38" s="65">
        <f>'[2]CONT-RA10633'!AN38</f>
        <v>0</v>
      </c>
      <c r="H38" s="65">
        <f>'[2]SUPPL-10652'!J38</f>
        <v>0</v>
      </c>
      <c r="I38" s="65">
        <f t="shared" si="8"/>
        <v>6110464</v>
      </c>
    </row>
    <row r="39" spans="1:157" ht="12.95" customHeight="1">
      <c r="A39" s="65" t="s">
        <v>130</v>
      </c>
      <c r="B39" s="18">
        <f>'[2]NEW GAA'!E39</f>
        <v>987312</v>
      </c>
      <c r="C39" s="67">
        <f>'[2]NEW GAA'!AR39</f>
        <v>4261</v>
      </c>
      <c r="D39" s="136">
        <f t="shared" si="7"/>
        <v>991573</v>
      </c>
      <c r="E39" s="67">
        <f>[2]AUTOMATIC!AZ39</f>
        <v>44650</v>
      </c>
      <c r="F39" s="65">
        <f>[2]UF!AB39</f>
        <v>0</v>
      </c>
      <c r="G39" s="65">
        <f>'[2]CONT-RA10633'!AN39</f>
        <v>0</v>
      </c>
      <c r="H39" s="65">
        <f>'[2]SUPPL-10652'!J39</f>
        <v>0</v>
      </c>
      <c r="I39" s="65">
        <f t="shared" si="8"/>
        <v>1036223</v>
      </c>
    </row>
    <row r="40" spans="1:157" ht="12.95" customHeight="1">
      <c r="A40" s="65" t="s">
        <v>155</v>
      </c>
      <c r="B40" s="18">
        <f>'[2]NEW GAA'!E40</f>
        <v>23581596</v>
      </c>
      <c r="C40" s="67">
        <f>'[2]NEW GAA'!AR40</f>
        <v>25450</v>
      </c>
      <c r="D40" s="136">
        <f t="shared" si="7"/>
        <v>23607046</v>
      </c>
      <c r="E40" s="67">
        <f>[2]AUTOMATIC!AZ40</f>
        <v>202670</v>
      </c>
      <c r="F40" s="65">
        <f>[2]UF!AB40</f>
        <v>0</v>
      </c>
      <c r="G40" s="65">
        <f>'[2]CONT-RA10633'!AN40</f>
        <v>0</v>
      </c>
      <c r="H40" s="65">
        <f>'[2]SUPPL-10652'!J40</f>
        <v>0</v>
      </c>
      <c r="I40" s="65">
        <f t="shared" si="8"/>
        <v>23809716</v>
      </c>
    </row>
    <row r="41" spans="1:157" ht="12.95" customHeight="1">
      <c r="A41" s="65" t="s">
        <v>131</v>
      </c>
      <c r="B41" s="18">
        <f>'[2]NEW GAA'!E41</f>
        <v>2897</v>
      </c>
      <c r="C41" s="67">
        <f>'[2]NEW GAA'!AR41</f>
        <v>0</v>
      </c>
      <c r="D41" s="136">
        <f t="shared" si="7"/>
        <v>2897</v>
      </c>
      <c r="E41" s="67">
        <f>[2]AUTOMATIC!AZ41</f>
        <v>0</v>
      </c>
      <c r="F41" s="65">
        <f>[2]UF!AB41</f>
        <v>0</v>
      </c>
      <c r="G41" s="65">
        <f>'[2]CONT-RA10633'!AN41</f>
        <v>0</v>
      </c>
      <c r="H41" s="65">
        <f>'[2]SUPPL-10652'!J41</f>
        <v>0</v>
      </c>
      <c r="I41" s="65">
        <f t="shared" si="8"/>
        <v>2897</v>
      </c>
    </row>
    <row r="42" spans="1:157" ht="12.95" customHeight="1">
      <c r="A42" s="65" t="s">
        <v>132</v>
      </c>
      <c r="B42" s="18">
        <f>'[2]NEW GAA'!E42</f>
        <v>20260782</v>
      </c>
      <c r="C42" s="67">
        <f>'[2]NEW GAA'!AR42</f>
        <v>59069</v>
      </c>
      <c r="D42" s="136">
        <f t="shared" si="7"/>
        <v>20319851</v>
      </c>
      <c r="E42" s="67">
        <f>[2]AUTOMATIC!AZ42</f>
        <v>785487</v>
      </c>
      <c r="F42" s="65">
        <f>[2]UF!AB42</f>
        <v>0</v>
      </c>
      <c r="G42" s="65">
        <f>'[2]CONT-RA10633'!AN42</f>
        <v>0</v>
      </c>
      <c r="H42" s="65">
        <f>'[2]SUPPL-10652'!J42</f>
        <v>0</v>
      </c>
      <c r="I42" s="65">
        <f t="shared" si="8"/>
        <v>21105338</v>
      </c>
    </row>
    <row r="43" spans="1:157" ht="12.95" customHeight="1">
      <c r="A43" s="65" t="s">
        <v>133</v>
      </c>
      <c r="B43" s="18">
        <f>'[2]NEW GAA'!E43</f>
        <v>1114273</v>
      </c>
      <c r="C43" s="67">
        <f>'[2]NEW GAA'!AR43</f>
        <v>112</v>
      </c>
      <c r="D43" s="136">
        <f t="shared" si="7"/>
        <v>1114385</v>
      </c>
      <c r="E43" s="67">
        <f>[2]AUTOMATIC!AZ43</f>
        <v>61651</v>
      </c>
      <c r="F43" s="65">
        <f>[2]UF!AB43</f>
        <v>0</v>
      </c>
      <c r="G43" s="65">
        <f>'[2]CONT-RA10633'!AN43</f>
        <v>0</v>
      </c>
      <c r="H43" s="65">
        <f>'[2]SUPPL-10652'!J43</f>
        <v>0</v>
      </c>
      <c r="I43" s="65">
        <f t="shared" si="8"/>
        <v>1176036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27"/>
      <c r="CS43" s="227"/>
      <c r="CT43" s="227"/>
      <c r="CU43" s="227"/>
      <c r="CV43" s="227"/>
      <c r="CW43" s="227"/>
      <c r="CX43" s="227"/>
      <c r="CY43" s="227"/>
      <c r="CZ43" s="227"/>
      <c r="DA43" s="227"/>
      <c r="DB43" s="227"/>
      <c r="DC43" s="227"/>
      <c r="DD43" s="227"/>
      <c r="DE43" s="227"/>
      <c r="DF43" s="227"/>
      <c r="DG43" s="227"/>
      <c r="DH43" s="227"/>
      <c r="DI43" s="227"/>
      <c r="DJ43" s="227"/>
      <c r="DK43" s="227"/>
      <c r="DL43" s="227"/>
      <c r="DM43" s="227"/>
      <c r="DN43" s="227"/>
      <c r="DO43" s="227"/>
      <c r="DP43" s="227"/>
      <c r="DQ43" s="227"/>
      <c r="DR43" s="227"/>
      <c r="DS43" s="227"/>
      <c r="DT43" s="227"/>
      <c r="DU43" s="227"/>
      <c r="DV43" s="227"/>
      <c r="DW43" s="227"/>
      <c r="DX43" s="227"/>
      <c r="DY43" s="227"/>
      <c r="DZ43" s="227"/>
      <c r="EA43" s="227"/>
      <c r="EB43" s="227"/>
      <c r="EC43" s="227"/>
      <c r="ED43" s="227"/>
      <c r="EE43" s="227"/>
      <c r="EF43" s="227"/>
      <c r="EG43" s="227"/>
      <c r="EH43" s="227"/>
      <c r="EI43" s="227"/>
      <c r="EJ43" s="227"/>
      <c r="EK43" s="227"/>
      <c r="EL43" s="227"/>
      <c r="EM43" s="227"/>
      <c r="EN43" s="227"/>
      <c r="EO43" s="227"/>
      <c r="EP43" s="227"/>
      <c r="EQ43" s="227"/>
      <c r="ER43" s="227"/>
      <c r="ES43" s="227"/>
      <c r="ET43" s="227"/>
      <c r="EU43" s="227"/>
      <c r="EV43" s="227"/>
      <c r="EW43" s="227"/>
      <c r="EX43" s="227"/>
      <c r="EY43" s="227"/>
      <c r="EZ43" s="227"/>
      <c r="FA43" s="227"/>
    </row>
    <row r="44" spans="1:157" ht="12.95" customHeight="1">
      <c r="A44" s="65" t="s">
        <v>134</v>
      </c>
      <c r="B44" s="18">
        <f>'[2]NEW GAA'!E44</f>
        <v>7754238</v>
      </c>
      <c r="C44" s="67">
        <f>'[2]NEW GAA'!AR44</f>
        <v>20096</v>
      </c>
      <c r="D44" s="136">
        <f t="shared" si="7"/>
        <v>7774334</v>
      </c>
      <c r="E44" s="67">
        <f>[2]AUTOMATIC!AZ44</f>
        <v>756721</v>
      </c>
      <c r="F44" s="65">
        <f>[2]UF!AB44</f>
        <v>0</v>
      </c>
      <c r="G44" s="65">
        <f>'[2]CONT-RA10633'!AN44</f>
        <v>0</v>
      </c>
      <c r="H44" s="65">
        <f>'[2]SUPPL-10652'!J44</f>
        <v>0</v>
      </c>
      <c r="I44" s="65">
        <f t="shared" si="8"/>
        <v>8531055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</row>
    <row r="45" spans="1:157" ht="12.95" customHeight="1">
      <c r="A45" s="65" t="s">
        <v>135</v>
      </c>
      <c r="B45" s="18">
        <f>'[2]NEW GAA'!E45</f>
        <v>16814910</v>
      </c>
      <c r="C45" s="67">
        <f>'[2]NEW GAA'!AR45</f>
        <v>0</v>
      </c>
      <c r="D45" s="136">
        <f t="shared" si="7"/>
        <v>16814910</v>
      </c>
      <c r="E45" s="67">
        <f>[2]AUTOMATIC!AZ45</f>
        <v>150190</v>
      </c>
      <c r="F45" s="65">
        <f>[2]UF!AB45</f>
        <v>0</v>
      </c>
      <c r="G45" s="65">
        <f>'[2]CONT-RA10633'!AN45</f>
        <v>0</v>
      </c>
      <c r="H45" s="65">
        <f>'[2]SUPPL-10652'!J45</f>
        <v>0</v>
      </c>
      <c r="I45" s="65">
        <f t="shared" si="8"/>
        <v>16965100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</row>
    <row r="46" spans="1:157" ht="12.95" customHeight="1">
      <c r="A46" s="65" t="s">
        <v>136</v>
      </c>
      <c r="B46" s="18">
        <f>'[2]NEW GAA'!E46</f>
        <v>1821694</v>
      </c>
      <c r="C46" s="67">
        <f>'[2]NEW GAA'!AR46</f>
        <v>0</v>
      </c>
      <c r="D46" s="136">
        <f t="shared" si="7"/>
        <v>1821694</v>
      </c>
      <c r="E46" s="67">
        <f>[2]AUTOMATIC!AZ46</f>
        <v>60310</v>
      </c>
      <c r="F46" s="65">
        <f>[2]UF!AB46</f>
        <v>0</v>
      </c>
      <c r="G46" s="65">
        <f>'[2]CONT-RA10633'!AN46</f>
        <v>0</v>
      </c>
      <c r="H46" s="65">
        <f>'[2]SUPPL-10652'!J46</f>
        <v>0</v>
      </c>
      <c r="I46" s="65">
        <f t="shared" si="8"/>
        <v>1882004</v>
      </c>
    </row>
    <row r="47" spans="1:157" ht="12.95" customHeight="1">
      <c r="A47" s="65" t="s">
        <v>137</v>
      </c>
      <c r="B47" s="18">
        <f>'[2]NEW GAA'!E47</f>
        <v>355101</v>
      </c>
      <c r="C47" s="67">
        <f>'[2]NEW GAA'!AR47</f>
        <v>0</v>
      </c>
      <c r="D47" s="136">
        <f t="shared" si="7"/>
        <v>355101</v>
      </c>
      <c r="E47" s="67">
        <f>[2]AUTOMATIC!AZ47</f>
        <v>20349</v>
      </c>
      <c r="F47" s="65">
        <f>[2]UF!AB47</f>
        <v>0</v>
      </c>
      <c r="G47" s="65">
        <f>'[2]CONT-RA10633'!AN47</f>
        <v>0</v>
      </c>
      <c r="H47" s="65">
        <f>'[2]SUPPL-10652'!J47</f>
        <v>0</v>
      </c>
      <c r="I47" s="65">
        <f t="shared" si="8"/>
        <v>375450</v>
      </c>
    </row>
    <row r="48" spans="1:157" ht="12.95" hidden="1" customHeight="1">
      <c r="A48" s="65"/>
      <c r="B48" s="18"/>
      <c r="C48" s="67"/>
      <c r="D48" s="136"/>
      <c r="E48" s="67"/>
      <c r="F48" s="65"/>
      <c r="G48" s="65"/>
      <c r="H48" s="65"/>
      <c r="I48" s="65">
        <f t="shared" si="8"/>
        <v>0</v>
      </c>
    </row>
    <row r="49" spans="1:9" ht="12.95" customHeight="1">
      <c r="A49" s="65" t="s">
        <v>138</v>
      </c>
      <c r="B49" s="214">
        <f t="shared" ref="B49:H49" si="9">SUM(B50:B53)+SUM(B56:B68)+SUM(B73:B88)</f>
        <v>9841100</v>
      </c>
      <c r="C49" s="228">
        <f t="shared" si="9"/>
        <v>6660</v>
      </c>
      <c r="D49" s="229">
        <f t="shared" si="9"/>
        <v>9847760</v>
      </c>
      <c r="E49" s="228">
        <f t="shared" si="9"/>
        <v>1758918</v>
      </c>
      <c r="F49" s="137">
        <f t="shared" si="9"/>
        <v>0</v>
      </c>
      <c r="G49" s="137">
        <f t="shared" si="9"/>
        <v>0</v>
      </c>
      <c r="H49" s="137">
        <f t="shared" si="9"/>
        <v>0</v>
      </c>
      <c r="I49" s="230">
        <f t="shared" si="8"/>
        <v>11606678</v>
      </c>
    </row>
    <row r="50" spans="1:9" ht="12.95" customHeight="1">
      <c r="A50" s="65" t="s">
        <v>55</v>
      </c>
      <c r="B50" s="18">
        <f>'[2]NEW GAA'!E50</f>
        <v>40000</v>
      </c>
      <c r="C50" s="67">
        <f>'[2]NEW GAA'!AR50</f>
        <v>0</v>
      </c>
      <c r="D50" s="136">
        <f>SUM(B50:C50)</f>
        <v>40000</v>
      </c>
      <c r="E50" s="67">
        <f>[2]AUTOMATIC!AZ50</f>
        <v>0</v>
      </c>
      <c r="F50" s="65">
        <f>[2]UF!AB50</f>
        <v>0</v>
      </c>
      <c r="G50" s="65">
        <f>'[2]CONT-RA10633'!AN50</f>
        <v>0</v>
      </c>
      <c r="H50" s="65">
        <f>'[2]SUPPL-10652'!J50</f>
        <v>0</v>
      </c>
      <c r="I50" s="65">
        <f t="shared" si="8"/>
        <v>40000</v>
      </c>
    </row>
    <row r="51" spans="1:9" ht="12.95" customHeight="1">
      <c r="A51" s="65" t="s">
        <v>56</v>
      </c>
      <c r="B51" s="18">
        <f>'[2]NEW GAA'!E51</f>
        <v>78250</v>
      </c>
      <c r="C51" s="67">
        <f>'[2]NEW GAA'!AR51</f>
        <v>0</v>
      </c>
      <c r="D51" s="136">
        <f>SUM(B51:C51)</f>
        <v>78250</v>
      </c>
      <c r="E51" s="67">
        <f>[2]AUTOMATIC!AZ51</f>
        <v>2005</v>
      </c>
      <c r="F51" s="65">
        <f>[2]UF!AB51</f>
        <v>0</v>
      </c>
      <c r="G51" s="65">
        <f>'[2]CONT-RA10633'!AN51</f>
        <v>0</v>
      </c>
      <c r="H51" s="65">
        <f>'[2]SUPPL-10652'!J51</f>
        <v>0</v>
      </c>
      <c r="I51" s="65">
        <f t="shared" si="8"/>
        <v>80255</v>
      </c>
    </row>
    <row r="52" spans="1:9" ht="12.95" customHeight="1">
      <c r="A52" s="65" t="s">
        <v>57</v>
      </c>
      <c r="B52" s="18">
        <f>'[2]NEW GAA'!E52</f>
        <v>82792</v>
      </c>
      <c r="C52" s="67">
        <f>'[2]NEW GAA'!AR52</f>
        <v>0</v>
      </c>
      <c r="D52" s="136">
        <f>SUM(B52:C52)</f>
        <v>82792</v>
      </c>
      <c r="E52" s="67">
        <f>[2]AUTOMATIC!AZ52</f>
        <v>2520</v>
      </c>
      <c r="F52" s="65">
        <f>[2]UF!AB52</f>
        <v>0</v>
      </c>
      <c r="G52" s="65">
        <f>'[2]CONT-RA10633'!AN52</f>
        <v>0</v>
      </c>
      <c r="H52" s="65">
        <f>'[2]SUPPL-10652'!J52</f>
        <v>0</v>
      </c>
      <c r="I52" s="65">
        <f t="shared" si="8"/>
        <v>85312</v>
      </c>
    </row>
    <row r="53" spans="1:9" ht="12.95" customHeight="1">
      <c r="A53" s="65" t="s">
        <v>58</v>
      </c>
      <c r="B53" s="18">
        <f t="shared" ref="B53:G53" si="10">+B54+B55</f>
        <v>2368769</v>
      </c>
      <c r="C53" s="67">
        <f t="shared" si="10"/>
        <v>0</v>
      </c>
      <c r="D53" s="136">
        <f t="shared" si="10"/>
        <v>2368769</v>
      </c>
      <c r="E53" s="67">
        <f t="shared" si="10"/>
        <v>1033237</v>
      </c>
      <c r="F53" s="65">
        <f t="shared" si="10"/>
        <v>0</v>
      </c>
      <c r="G53" s="65">
        <f t="shared" si="10"/>
        <v>0</v>
      </c>
      <c r="H53" s="65">
        <f>'[2]SUPPL-10652'!J53</f>
        <v>0</v>
      </c>
      <c r="I53" s="65">
        <f t="shared" si="8"/>
        <v>3402006</v>
      </c>
    </row>
    <row r="54" spans="1:9" ht="12.95" hidden="1" customHeight="1">
      <c r="A54" s="65" t="s">
        <v>139</v>
      </c>
      <c r="B54" s="18">
        <f>'[2]NEW GAA'!E54</f>
        <v>2138428</v>
      </c>
      <c r="C54" s="67">
        <f>'[2]NEW GAA'!AR54</f>
        <v>0</v>
      </c>
      <c r="D54" s="136">
        <f t="shared" ref="D54:D67" si="11">SUM(B54:C54)</f>
        <v>2138428</v>
      </c>
      <c r="E54" s="67">
        <f>[2]AUTOMATIC!AZ54</f>
        <v>1019014</v>
      </c>
      <c r="F54" s="65">
        <f>[2]UF!AB54</f>
        <v>0</v>
      </c>
      <c r="G54" s="65">
        <f>'[2]CONT-RA10633'!AN54</f>
        <v>0</v>
      </c>
      <c r="H54" s="65">
        <f>'[2]SUPPL-10652'!J54</f>
        <v>0</v>
      </c>
      <c r="I54" s="65">
        <f t="shared" si="8"/>
        <v>3157442</v>
      </c>
    </row>
    <row r="55" spans="1:9" ht="12.95" hidden="1" customHeight="1">
      <c r="A55" s="65" t="s">
        <v>140</v>
      </c>
      <c r="B55" s="18">
        <f>'[2]NEW GAA'!E55</f>
        <v>230341</v>
      </c>
      <c r="C55" s="67">
        <f>'[2]NEW GAA'!AR55</f>
        <v>0</v>
      </c>
      <c r="D55" s="136">
        <f t="shared" si="11"/>
        <v>230341</v>
      </c>
      <c r="E55" s="67">
        <f>[2]AUTOMATIC!AZ55</f>
        <v>14223</v>
      </c>
      <c r="F55" s="65">
        <f>[2]UF!AB55</f>
        <v>0</v>
      </c>
      <c r="G55" s="65">
        <f>'[2]CONT-RA10633'!AN55</f>
        <v>0</v>
      </c>
      <c r="H55" s="65">
        <f>'[2]SUPPL-10652'!J55</f>
        <v>0</v>
      </c>
      <c r="I55" s="65">
        <f t="shared" si="8"/>
        <v>244564</v>
      </c>
    </row>
    <row r="56" spans="1:9" ht="12.95" customHeight="1">
      <c r="A56" s="65" t="s">
        <v>61</v>
      </c>
      <c r="B56" s="18">
        <f>'[2]NEW GAA'!E56</f>
        <v>41066</v>
      </c>
      <c r="C56" s="67">
        <f>'[2]NEW GAA'!AR56</f>
        <v>0</v>
      </c>
      <c r="D56" s="136">
        <f t="shared" si="11"/>
        <v>41066</v>
      </c>
      <c r="E56" s="67">
        <f>[2]AUTOMATIC!AZ56</f>
        <v>2269</v>
      </c>
      <c r="F56" s="65">
        <f>[2]UF!AB56</f>
        <v>0</v>
      </c>
      <c r="G56" s="65">
        <f>'[2]CONT-RA10633'!AN56</f>
        <v>0</v>
      </c>
      <c r="H56" s="65">
        <f>'[2]SUPPL-10652'!J56</f>
        <v>0</v>
      </c>
      <c r="I56" s="65">
        <f t="shared" si="8"/>
        <v>43335</v>
      </c>
    </row>
    <row r="57" spans="1:9" ht="12.95" customHeight="1">
      <c r="A57" s="65" t="s">
        <v>62</v>
      </c>
      <c r="B57" s="18">
        <f>'[2]NEW GAA'!E57</f>
        <v>100235</v>
      </c>
      <c r="C57" s="67">
        <f>'[2]NEW GAA'!AR57</f>
        <v>487</v>
      </c>
      <c r="D57" s="136">
        <f t="shared" si="11"/>
        <v>100722</v>
      </c>
      <c r="E57" s="67">
        <f>[2]AUTOMATIC!AZ57</f>
        <v>3784</v>
      </c>
      <c r="F57" s="65">
        <f>[2]UF!AB57</f>
        <v>0</v>
      </c>
      <c r="G57" s="65">
        <f>'[2]CONT-RA10633'!AN57</f>
        <v>0</v>
      </c>
      <c r="H57" s="65">
        <f>'[2]SUPPL-10652'!J57</f>
        <v>0</v>
      </c>
      <c r="I57" s="65">
        <f t="shared" si="8"/>
        <v>104506</v>
      </c>
    </row>
    <row r="58" spans="1:9" ht="12.95" customHeight="1">
      <c r="A58" s="65" t="s">
        <v>63</v>
      </c>
      <c r="B58" s="18">
        <f>'[2]NEW GAA'!E58</f>
        <v>407058</v>
      </c>
      <c r="C58" s="67">
        <f>'[2]NEW GAA'!AR58</f>
        <v>5880</v>
      </c>
      <c r="D58" s="136">
        <f t="shared" si="11"/>
        <v>412938</v>
      </c>
      <c r="E58" s="67">
        <f>[2]AUTOMATIC!AZ58</f>
        <v>10245</v>
      </c>
      <c r="F58" s="65">
        <f>[2]UF!AB58</f>
        <v>0</v>
      </c>
      <c r="G58" s="65">
        <f>'[2]CONT-RA10633'!AN58</f>
        <v>0</v>
      </c>
      <c r="H58" s="65">
        <f>'[2]SUPPL-10652'!J58</f>
        <v>0</v>
      </c>
      <c r="I58" s="65">
        <f t="shared" si="8"/>
        <v>423183</v>
      </c>
    </row>
    <row r="59" spans="1:9" ht="12.95" customHeight="1">
      <c r="A59" s="65" t="s">
        <v>64</v>
      </c>
      <c r="B59" s="18">
        <f>'[2]NEW GAA'!E59</f>
        <v>56824</v>
      </c>
      <c r="C59" s="67">
        <f>'[2]NEW GAA'!AR59</f>
        <v>0</v>
      </c>
      <c r="D59" s="136">
        <f t="shared" si="11"/>
        <v>56824</v>
      </c>
      <c r="E59" s="67">
        <f>[2]AUTOMATIC!AZ59</f>
        <v>10326</v>
      </c>
      <c r="F59" s="65">
        <f>[2]UF!AB59</f>
        <v>0</v>
      </c>
      <c r="G59" s="65">
        <f>'[2]CONT-RA10633'!AN59</f>
        <v>0</v>
      </c>
      <c r="H59" s="65">
        <f>'[2]SUPPL-10652'!J59</f>
        <v>0</v>
      </c>
      <c r="I59" s="65">
        <f t="shared" si="8"/>
        <v>67150</v>
      </c>
    </row>
    <row r="60" spans="1:9" ht="12.95" customHeight="1">
      <c r="A60" s="65" t="s">
        <v>234</v>
      </c>
      <c r="B60" s="18">
        <f>'[2]NEW GAA'!E60</f>
        <v>57976</v>
      </c>
      <c r="C60" s="67">
        <f>'[2]NEW GAA'!AR60</f>
        <v>0</v>
      </c>
      <c r="D60" s="136">
        <f t="shared" si="11"/>
        <v>57976</v>
      </c>
      <c r="E60" s="67">
        <f>[2]AUTOMATIC!AZ60</f>
        <v>2881</v>
      </c>
      <c r="F60" s="65">
        <f>[2]UF!AB60</f>
        <v>0</v>
      </c>
      <c r="G60" s="65">
        <f>'[2]CONT-RA10633'!AN60</f>
        <v>0</v>
      </c>
      <c r="H60" s="65">
        <f>'[2]SUPPL-10652'!J60</f>
        <v>0</v>
      </c>
      <c r="I60" s="65">
        <f t="shared" si="8"/>
        <v>60857</v>
      </c>
    </row>
    <row r="61" spans="1:9" ht="12.95" customHeight="1">
      <c r="A61" s="65" t="s">
        <v>65</v>
      </c>
      <c r="B61" s="18">
        <f>'[2]NEW GAA'!E61</f>
        <v>63195</v>
      </c>
      <c r="C61" s="67">
        <f>'[2]NEW GAA'!AR61</f>
        <v>0</v>
      </c>
      <c r="D61" s="136">
        <f t="shared" si="11"/>
        <v>63195</v>
      </c>
      <c r="E61" s="67">
        <f>[2]AUTOMATIC!AZ61</f>
        <v>4832</v>
      </c>
      <c r="F61" s="65">
        <f>[2]UF!AB61</f>
        <v>0</v>
      </c>
      <c r="G61" s="65">
        <f>'[2]CONT-RA10633'!AN61</f>
        <v>0</v>
      </c>
      <c r="H61" s="65">
        <f>'[2]SUPPL-10652'!J61</f>
        <v>0</v>
      </c>
      <c r="I61" s="65">
        <f t="shared" si="8"/>
        <v>68027</v>
      </c>
    </row>
    <row r="62" spans="1:9" ht="12.95" customHeight="1">
      <c r="A62" s="65" t="s">
        <v>183</v>
      </c>
      <c r="B62" s="18">
        <f>'[2]NEW GAA'!E62</f>
        <v>99057</v>
      </c>
      <c r="C62" s="67">
        <f>'[2]NEW GAA'!AR62</f>
        <v>0</v>
      </c>
      <c r="D62" s="136">
        <f t="shared" si="11"/>
        <v>99057</v>
      </c>
      <c r="E62" s="67">
        <f>[2]AUTOMATIC!AZ62</f>
        <v>3236</v>
      </c>
      <c r="F62" s="65">
        <f>[2]UF!AB62</f>
        <v>0</v>
      </c>
      <c r="G62" s="65">
        <f>'[2]CONT-RA10633'!AN62</f>
        <v>0</v>
      </c>
      <c r="H62" s="65">
        <f>'[2]SUPPL-10652'!J62</f>
        <v>0</v>
      </c>
      <c r="I62" s="65">
        <f t="shared" si="8"/>
        <v>102293</v>
      </c>
    </row>
    <row r="63" spans="1:9" ht="12.95" customHeight="1">
      <c r="A63" s="65" t="s">
        <v>66</v>
      </c>
      <c r="B63" s="18">
        <f>'[2]NEW GAA'!E63</f>
        <v>189434</v>
      </c>
      <c r="C63" s="67">
        <f>'[2]NEW GAA'!AR63</f>
        <v>0</v>
      </c>
      <c r="D63" s="136">
        <f t="shared" si="11"/>
        <v>189434</v>
      </c>
      <c r="E63" s="67">
        <f>[2]AUTOMATIC!AZ63</f>
        <v>18028</v>
      </c>
      <c r="F63" s="65">
        <f>[2]UF!AB63</f>
        <v>0</v>
      </c>
      <c r="G63" s="65">
        <f>'[2]CONT-RA10633'!AN63</f>
        <v>0</v>
      </c>
      <c r="H63" s="65">
        <f>'[2]SUPPL-10652'!J63</f>
        <v>0</v>
      </c>
      <c r="I63" s="65">
        <f t="shared" ref="I63:I94" si="12">SUM(D63:H63)</f>
        <v>207462</v>
      </c>
    </row>
    <row r="64" spans="1:9" ht="12.95" customHeight="1">
      <c r="A64" s="65" t="s">
        <v>67</v>
      </c>
      <c r="B64" s="18">
        <f>'[2]NEW GAA'!E64</f>
        <v>119507</v>
      </c>
      <c r="C64" s="67">
        <f>'[2]NEW GAA'!AR64</f>
        <v>0</v>
      </c>
      <c r="D64" s="136">
        <f t="shared" si="11"/>
        <v>119507</v>
      </c>
      <c r="E64" s="67">
        <f>[2]AUTOMATIC!AZ64</f>
        <v>3356</v>
      </c>
      <c r="F64" s="65">
        <f>[2]UF!AB64</f>
        <v>0</v>
      </c>
      <c r="G64" s="65">
        <f>'[2]CONT-RA10633'!AN64</f>
        <v>0</v>
      </c>
      <c r="H64" s="65">
        <f>'[2]SUPPL-10652'!J64</f>
        <v>0</v>
      </c>
      <c r="I64" s="65">
        <f t="shared" si="12"/>
        <v>122863</v>
      </c>
    </row>
    <row r="65" spans="1:9" ht="12.95" customHeight="1">
      <c r="A65" s="65" t="s">
        <v>68</v>
      </c>
      <c r="B65" s="18">
        <f>'[2]NEW GAA'!E65</f>
        <v>99942</v>
      </c>
      <c r="C65" s="67">
        <f>'[2]NEW GAA'!AR65</f>
        <v>0</v>
      </c>
      <c r="D65" s="136">
        <f t="shared" si="11"/>
        <v>99942</v>
      </c>
      <c r="E65" s="67">
        <f>[2]AUTOMATIC!AZ65</f>
        <v>3386</v>
      </c>
      <c r="F65" s="65">
        <f>[2]UF!AB65</f>
        <v>0</v>
      </c>
      <c r="G65" s="65">
        <f>'[2]CONT-RA10633'!AN65</f>
        <v>0</v>
      </c>
      <c r="H65" s="65">
        <f>'[2]SUPPL-10652'!J65</f>
        <v>0</v>
      </c>
      <c r="I65" s="65">
        <f t="shared" si="12"/>
        <v>103328</v>
      </c>
    </row>
    <row r="66" spans="1:9" ht="12.95" customHeight="1">
      <c r="A66" s="65" t="s">
        <v>69</v>
      </c>
      <c r="B66" s="18">
        <f>'[2]NEW GAA'!E66</f>
        <v>23287</v>
      </c>
      <c r="C66" s="67">
        <f>'[2]NEW GAA'!AR66</f>
        <v>0</v>
      </c>
      <c r="D66" s="136">
        <f t="shared" si="11"/>
        <v>23287</v>
      </c>
      <c r="E66" s="67">
        <f>[2]AUTOMATIC!AZ66</f>
        <v>31987</v>
      </c>
      <c r="F66" s="65">
        <f>[2]UF!AB66</f>
        <v>0</v>
      </c>
      <c r="G66" s="65">
        <f>'[2]CONT-RA10633'!AN66</f>
        <v>0</v>
      </c>
      <c r="H66" s="65">
        <f>'[2]SUPPL-10652'!J66</f>
        <v>0</v>
      </c>
      <c r="I66" s="65">
        <f t="shared" si="12"/>
        <v>55274</v>
      </c>
    </row>
    <row r="67" spans="1:9" ht="12.95" customHeight="1">
      <c r="A67" s="65" t="s">
        <v>70</v>
      </c>
      <c r="B67" s="18">
        <f>'[2]NEW GAA'!E67</f>
        <v>154497</v>
      </c>
      <c r="C67" s="67">
        <f>'[2]NEW GAA'!AR67</f>
        <v>0</v>
      </c>
      <c r="D67" s="136">
        <f t="shared" si="11"/>
        <v>154497</v>
      </c>
      <c r="E67" s="67">
        <f>[2]AUTOMATIC!AZ67</f>
        <v>1419</v>
      </c>
      <c r="F67" s="65">
        <f>[2]UF!AB67</f>
        <v>0</v>
      </c>
      <c r="G67" s="65">
        <f>'[2]CONT-RA10633'!AN67</f>
        <v>0</v>
      </c>
      <c r="H67" s="65">
        <f>'[2]SUPPL-10652'!J67</f>
        <v>0</v>
      </c>
      <c r="I67" s="65">
        <f t="shared" si="12"/>
        <v>155916</v>
      </c>
    </row>
    <row r="68" spans="1:9" ht="12.95" customHeight="1">
      <c r="A68" s="114" t="s">
        <v>71</v>
      </c>
      <c r="B68" s="66">
        <f t="shared" ref="B68:G68" si="13">SUM(B69:B72)</f>
        <v>1142930</v>
      </c>
      <c r="C68" s="231">
        <f t="shared" si="13"/>
        <v>0</v>
      </c>
      <c r="D68" s="232">
        <f t="shared" si="13"/>
        <v>1142930</v>
      </c>
      <c r="E68" s="231">
        <f t="shared" si="13"/>
        <v>403306</v>
      </c>
      <c r="F68" s="233">
        <f t="shared" si="13"/>
        <v>0</v>
      </c>
      <c r="G68" s="233">
        <f t="shared" si="13"/>
        <v>0</v>
      </c>
      <c r="H68" s="233"/>
      <c r="I68" s="233">
        <f t="shared" si="12"/>
        <v>1546236</v>
      </c>
    </row>
    <row r="69" spans="1:9" ht="12.95" customHeight="1">
      <c r="A69" s="114" t="s">
        <v>72</v>
      </c>
      <c r="B69" s="18">
        <f>'[2]NEW GAA'!E69</f>
        <v>28665</v>
      </c>
      <c r="C69" s="67">
        <f>'[2]NEW GAA'!AR69</f>
        <v>0</v>
      </c>
      <c r="D69" s="136">
        <f t="shared" ref="D69:D88" si="14">SUM(B69:C69)</f>
        <v>28665</v>
      </c>
      <c r="E69" s="67">
        <f>[2]AUTOMATIC!AZ69</f>
        <v>389514</v>
      </c>
      <c r="F69" s="65">
        <f>[2]UF!AB69</f>
        <v>0</v>
      </c>
      <c r="G69" s="65">
        <f>'[2]CONT-RA10633'!AN69</f>
        <v>0</v>
      </c>
      <c r="H69" s="65">
        <f>'[2]SUPPL-10652'!J69</f>
        <v>0</v>
      </c>
      <c r="I69" s="65">
        <f t="shared" si="12"/>
        <v>418179</v>
      </c>
    </row>
    <row r="70" spans="1:9" ht="12.95" customHeight="1">
      <c r="A70" s="114" t="s">
        <v>73</v>
      </c>
      <c r="B70" s="18">
        <f>'[2]NEW GAA'!E70</f>
        <v>738049</v>
      </c>
      <c r="C70" s="67">
        <f>'[2]NEW GAA'!AR70</f>
        <v>0</v>
      </c>
      <c r="D70" s="136">
        <f t="shared" si="14"/>
        <v>738049</v>
      </c>
      <c r="E70" s="67">
        <f>[2]AUTOMATIC!AZ70</f>
        <v>4660</v>
      </c>
      <c r="F70" s="65">
        <f>[2]UF!AB70</f>
        <v>0</v>
      </c>
      <c r="G70" s="65">
        <f>'[2]CONT-RA10633'!AN70</f>
        <v>0</v>
      </c>
      <c r="H70" s="65">
        <f>'[2]SUPPL-10652'!J70</f>
        <v>0</v>
      </c>
      <c r="I70" s="65">
        <f t="shared" si="12"/>
        <v>742709</v>
      </c>
    </row>
    <row r="71" spans="1:9" ht="12.95" customHeight="1">
      <c r="A71" s="114" t="s">
        <v>74</v>
      </c>
      <c r="B71" s="18">
        <f>'[2]NEW GAA'!E71</f>
        <v>270221</v>
      </c>
      <c r="C71" s="67">
        <f>'[2]NEW GAA'!AR71</f>
        <v>0</v>
      </c>
      <c r="D71" s="136">
        <f t="shared" si="14"/>
        <v>270221</v>
      </c>
      <c r="E71" s="67">
        <f>[2]AUTOMATIC!AZ71</f>
        <v>4872</v>
      </c>
      <c r="F71" s="65">
        <f>[2]UF!AB71</f>
        <v>0</v>
      </c>
      <c r="G71" s="65">
        <f>'[2]CONT-RA10633'!AN71</f>
        <v>0</v>
      </c>
      <c r="H71" s="65">
        <f>'[2]SUPPL-10652'!J71</f>
        <v>0</v>
      </c>
      <c r="I71" s="65">
        <f t="shared" si="12"/>
        <v>275093</v>
      </c>
    </row>
    <row r="72" spans="1:9" ht="12.95" customHeight="1">
      <c r="A72" s="114" t="s">
        <v>75</v>
      </c>
      <c r="B72" s="18">
        <f>'[2]NEW GAA'!E72</f>
        <v>105995</v>
      </c>
      <c r="C72" s="67">
        <f>'[2]NEW GAA'!AR72</f>
        <v>0</v>
      </c>
      <c r="D72" s="136">
        <f t="shared" si="14"/>
        <v>105995</v>
      </c>
      <c r="E72" s="67">
        <f>[2]AUTOMATIC!AZ72</f>
        <v>4260</v>
      </c>
      <c r="F72" s="65">
        <f>[2]UF!AB72</f>
        <v>0</v>
      </c>
      <c r="G72" s="65">
        <f>'[2]CONT-RA10633'!AN72</f>
        <v>0</v>
      </c>
      <c r="H72" s="65">
        <f>'[2]SUPPL-10652'!J72</f>
        <v>0</v>
      </c>
      <c r="I72" s="65">
        <f t="shared" si="12"/>
        <v>110255</v>
      </c>
    </row>
    <row r="73" spans="1:9" ht="12.95" customHeight="1">
      <c r="A73" s="114" t="s">
        <v>76</v>
      </c>
      <c r="B73" s="18">
        <f>'[2]NEW GAA'!E73</f>
        <v>774823</v>
      </c>
      <c r="C73" s="67">
        <f>'[2]NEW GAA'!AR73</f>
        <v>0</v>
      </c>
      <c r="D73" s="136">
        <f t="shared" si="14"/>
        <v>774823</v>
      </c>
      <c r="E73" s="67">
        <f>[2]AUTOMATIC!AZ73</f>
        <v>47467</v>
      </c>
      <c r="F73" s="65">
        <f>[2]UF!AB73</f>
        <v>0</v>
      </c>
      <c r="G73" s="65">
        <f>'[2]CONT-RA10633'!AN73</f>
        <v>0</v>
      </c>
      <c r="H73" s="65">
        <f>'[2]SUPPL-10652'!J73</f>
        <v>0</v>
      </c>
      <c r="I73" s="65">
        <f t="shared" si="12"/>
        <v>822290</v>
      </c>
    </row>
    <row r="74" spans="1:9" ht="12.95" customHeight="1">
      <c r="A74" s="114" t="s">
        <v>141</v>
      </c>
      <c r="B74" s="18">
        <f>'[2]NEW GAA'!E74</f>
        <v>436779</v>
      </c>
      <c r="C74" s="67">
        <f>'[2]NEW GAA'!AR74</f>
        <v>0</v>
      </c>
      <c r="D74" s="136">
        <f t="shared" si="14"/>
        <v>436779</v>
      </c>
      <c r="E74" s="67">
        <f>[2]AUTOMATIC!AZ74</f>
        <v>32895</v>
      </c>
      <c r="F74" s="65">
        <f>[2]UF!AB74</f>
        <v>0</v>
      </c>
      <c r="G74" s="65">
        <f>'[2]CONT-RA10633'!AN74</f>
        <v>0</v>
      </c>
      <c r="H74" s="65">
        <f>'[2]SUPPL-10652'!J74</f>
        <v>0</v>
      </c>
      <c r="I74" s="65">
        <f t="shared" si="12"/>
        <v>469674</v>
      </c>
    </row>
    <row r="75" spans="1:9" ht="12.95" customHeight="1">
      <c r="A75" s="114" t="s">
        <v>77</v>
      </c>
      <c r="B75" s="18">
        <f>'[2]NEW GAA'!E75</f>
        <v>509830</v>
      </c>
      <c r="C75" s="67">
        <f>'[2]NEW GAA'!AR75</f>
        <v>293</v>
      </c>
      <c r="D75" s="136">
        <f t="shared" si="14"/>
        <v>510123</v>
      </c>
      <c r="E75" s="67">
        <f>[2]AUTOMATIC!AZ75</f>
        <v>32338</v>
      </c>
      <c r="F75" s="65">
        <f>[2]UF!AB75</f>
        <v>0</v>
      </c>
      <c r="G75" s="65">
        <f>'[2]CONT-RA10633'!AN75</f>
        <v>0</v>
      </c>
      <c r="H75" s="65">
        <f>'[2]SUPPL-10652'!J75</f>
        <v>0</v>
      </c>
      <c r="I75" s="65">
        <f t="shared" si="12"/>
        <v>542461</v>
      </c>
    </row>
    <row r="76" spans="1:9" ht="12.95" customHeight="1">
      <c r="A76" s="114" t="s">
        <v>78</v>
      </c>
      <c r="B76" s="18">
        <f>'[2]NEW GAA'!E76</f>
        <v>91622</v>
      </c>
      <c r="C76" s="67">
        <f>'[2]NEW GAA'!AR76</f>
        <v>0</v>
      </c>
      <c r="D76" s="136">
        <f t="shared" si="14"/>
        <v>91622</v>
      </c>
      <c r="E76" s="67">
        <f>[2]AUTOMATIC!AZ76</f>
        <v>3767</v>
      </c>
      <c r="F76" s="65">
        <f>[2]UF!AB76</f>
        <v>0</v>
      </c>
      <c r="G76" s="65">
        <f>'[2]CONT-RA10633'!AN76</f>
        <v>0</v>
      </c>
      <c r="H76" s="65">
        <f>'[2]SUPPL-10652'!J76</f>
        <v>0</v>
      </c>
      <c r="I76" s="65">
        <f t="shared" si="12"/>
        <v>95389</v>
      </c>
    </row>
    <row r="77" spans="1:9" ht="12.95" customHeight="1">
      <c r="A77" s="114" t="s">
        <v>79</v>
      </c>
      <c r="B77" s="18">
        <f>'[2]NEW GAA'!E77</f>
        <v>314747</v>
      </c>
      <c r="C77" s="67">
        <f>'[2]NEW GAA'!AR77</f>
        <v>0</v>
      </c>
      <c r="D77" s="136">
        <f t="shared" si="14"/>
        <v>314747</v>
      </c>
      <c r="E77" s="67">
        <f>[2]AUTOMATIC!AZ77</f>
        <v>16825</v>
      </c>
      <c r="F77" s="65">
        <f>[2]UF!AB77</f>
        <v>0</v>
      </c>
      <c r="G77" s="65">
        <f>'[2]CONT-RA10633'!AN77</f>
        <v>0</v>
      </c>
      <c r="H77" s="65">
        <f>'[2]SUPPL-10652'!J77</f>
        <v>0</v>
      </c>
      <c r="I77" s="65">
        <f t="shared" si="12"/>
        <v>331572</v>
      </c>
    </row>
    <row r="78" spans="1:9" ht="12.95" customHeight="1">
      <c r="A78" s="114" t="s">
        <v>80</v>
      </c>
      <c r="B78" s="18">
        <f>'[2]NEW GAA'!E78</f>
        <v>582280</v>
      </c>
      <c r="C78" s="67">
        <f>'[2]NEW GAA'!AR78</f>
        <v>0</v>
      </c>
      <c r="D78" s="136">
        <f t="shared" si="14"/>
        <v>582280</v>
      </c>
      <c r="E78" s="67">
        <f>[2]AUTOMATIC!AZ78</f>
        <v>0</v>
      </c>
      <c r="F78" s="65">
        <f>[2]UF!AB78</f>
        <v>0</v>
      </c>
      <c r="G78" s="65">
        <f>'[2]CONT-RA10633'!AN78</f>
        <v>0</v>
      </c>
      <c r="H78" s="65">
        <f>'[2]SUPPL-10652'!J78</f>
        <v>0</v>
      </c>
      <c r="I78" s="65">
        <f t="shared" si="12"/>
        <v>582280</v>
      </c>
    </row>
    <row r="79" spans="1:9" ht="12.95" customHeight="1">
      <c r="A79" s="114" t="s">
        <v>184</v>
      </c>
      <c r="B79" s="18">
        <f>'[2]NEW GAA'!E79</f>
        <v>45826</v>
      </c>
      <c r="C79" s="67">
        <f>'[2]NEW GAA'!AR79</f>
        <v>0</v>
      </c>
      <c r="D79" s="136">
        <f t="shared" si="14"/>
        <v>45826</v>
      </c>
      <c r="E79" s="67">
        <f>[2]AUTOMATIC!AZ79</f>
        <v>2284</v>
      </c>
      <c r="F79" s="65">
        <f>[2]UF!AB79</f>
        <v>0</v>
      </c>
      <c r="G79" s="65">
        <f>'[2]CONT-RA10633'!AN79</f>
        <v>0</v>
      </c>
      <c r="H79" s="65">
        <f>'[2]SUPPL-10652'!J79</f>
        <v>0</v>
      </c>
      <c r="I79" s="65">
        <f t="shared" si="12"/>
        <v>48110</v>
      </c>
    </row>
    <row r="80" spans="1:9" ht="12.95" customHeight="1">
      <c r="A80" s="114" t="s">
        <v>83</v>
      </c>
      <c r="B80" s="18">
        <f>'[2]NEW GAA'!E80</f>
        <v>168778</v>
      </c>
      <c r="C80" s="67">
        <f>'[2]NEW GAA'!AR80</f>
        <v>0</v>
      </c>
      <c r="D80" s="136">
        <f t="shared" si="14"/>
        <v>168778</v>
      </c>
      <c r="E80" s="67">
        <f>[2]AUTOMATIC!AZ80</f>
        <v>837</v>
      </c>
      <c r="F80" s="65">
        <f>[2]UF!AB80</f>
        <v>0</v>
      </c>
      <c r="G80" s="65">
        <f>'[2]CONT-RA10633'!AN80</f>
        <v>0</v>
      </c>
      <c r="H80" s="65">
        <f>'[2]SUPPL-10652'!J80</f>
        <v>0</v>
      </c>
      <c r="I80" s="65">
        <f t="shared" si="12"/>
        <v>169615</v>
      </c>
    </row>
    <row r="81" spans="1:9" ht="12.95" customHeight="1">
      <c r="A81" s="114" t="s">
        <v>142</v>
      </c>
      <c r="B81" s="18">
        <f>'[2]NEW GAA'!E81</f>
        <v>51265</v>
      </c>
      <c r="C81" s="67">
        <f>'[2]NEW GAA'!AR81</f>
        <v>0</v>
      </c>
      <c r="D81" s="136">
        <f t="shared" si="14"/>
        <v>51265</v>
      </c>
      <c r="E81" s="67">
        <f>[2]AUTOMATIC!AZ81</f>
        <v>2244</v>
      </c>
      <c r="F81" s="65">
        <f>[2]UF!AB81</f>
        <v>0</v>
      </c>
      <c r="G81" s="65">
        <f>'[2]CONT-RA10633'!AN81</f>
        <v>0</v>
      </c>
      <c r="H81" s="65">
        <f>'[2]SUPPL-10652'!J81</f>
        <v>0</v>
      </c>
      <c r="I81" s="65">
        <f t="shared" si="12"/>
        <v>53509</v>
      </c>
    </row>
    <row r="82" spans="1:9" ht="12.95" customHeight="1">
      <c r="A82" s="114" t="s">
        <v>81</v>
      </c>
      <c r="B82" s="18">
        <f>'[2]NEW GAA'!E82</f>
        <v>897357</v>
      </c>
      <c r="C82" s="67">
        <f>'[2]NEW GAA'!AR82</f>
        <v>0</v>
      </c>
      <c r="D82" s="136">
        <f t="shared" si="14"/>
        <v>897357</v>
      </c>
      <c r="E82" s="67">
        <f>[2]AUTOMATIC!AZ82</f>
        <v>54305</v>
      </c>
      <c r="F82" s="65">
        <f>[2]UF!AB82</f>
        <v>0</v>
      </c>
      <c r="G82" s="65">
        <f>'[2]CONT-RA10633'!AN82</f>
        <v>0</v>
      </c>
      <c r="H82" s="65">
        <f>'[2]SUPPL-10652'!J82</f>
        <v>0</v>
      </c>
      <c r="I82" s="65">
        <f t="shared" si="12"/>
        <v>951662</v>
      </c>
    </row>
    <row r="83" spans="1:9" ht="12.95" customHeight="1">
      <c r="A83" s="114" t="s">
        <v>82</v>
      </c>
      <c r="B83" s="18">
        <f>'[2]NEW GAA'!E83</f>
        <v>114320</v>
      </c>
      <c r="C83" s="67">
        <f>'[2]NEW GAA'!AR83</f>
        <v>0</v>
      </c>
      <c r="D83" s="136">
        <f t="shared" si="14"/>
        <v>114320</v>
      </c>
      <c r="E83" s="67">
        <f>[2]AUTOMATIC!AZ83</f>
        <v>2484</v>
      </c>
      <c r="F83" s="65">
        <f>[2]UF!AB83</f>
        <v>0</v>
      </c>
      <c r="G83" s="65">
        <f>'[2]CONT-RA10633'!AN83</f>
        <v>0</v>
      </c>
      <c r="H83" s="65">
        <f>'[2]SUPPL-10652'!J83</f>
        <v>0</v>
      </c>
      <c r="I83" s="65">
        <f t="shared" si="12"/>
        <v>116804</v>
      </c>
    </row>
    <row r="84" spans="1:9" s="234" customFormat="1" ht="12.95" customHeight="1">
      <c r="A84" s="114" t="s">
        <v>84</v>
      </c>
      <c r="B84" s="18">
        <f>'[2]NEW GAA'!E84</f>
        <v>186924</v>
      </c>
      <c r="C84" s="67">
        <f>'[2]NEW GAA'!AR84</f>
        <v>0</v>
      </c>
      <c r="D84" s="136">
        <f t="shared" si="14"/>
        <v>186924</v>
      </c>
      <c r="E84" s="67">
        <f>[2]AUTOMATIC!AZ84</f>
        <v>4082</v>
      </c>
      <c r="F84" s="65">
        <f>[2]UF!AB84</f>
        <v>0</v>
      </c>
      <c r="G84" s="65">
        <f>'[2]CONT-RA10633'!AN84</f>
        <v>0</v>
      </c>
      <c r="H84" s="65">
        <f>'[2]SUPPL-10652'!J84</f>
        <v>0</v>
      </c>
      <c r="I84" s="65">
        <f t="shared" si="12"/>
        <v>191006</v>
      </c>
    </row>
    <row r="85" spans="1:9" ht="12.95" customHeight="1">
      <c r="A85" s="114" t="s">
        <v>85</v>
      </c>
      <c r="B85" s="18">
        <f>'[2]NEW GAA'!E85</f>
        <v>117773</v>
      </c>
      <c r="C85" s="67">
        <f>'[2]NEW GAA'!AR85</f>
        <v>0</v>
      </c>
      <c r="D85" s="136">
        <f t="shared" si="14"/>
        <v>117773</v>
      </c>
      <c r="E85" s="67">
        <f>[2]AUTOMATIC!AZ85</f>
        <v>4911</v>
      </c>
      <c r="F85" s="65">
        <f>[2]UF!AB85</f>
        <v>0</v>
      </c>
      <c r="G85" s="65">
        <f>'[2]CONT-RA10633'!AN85</f>
        <v>0</v>
      </c>
      <c r="H85" s="65">
        <f>'[2]SUPPL-10652'!J85</f>
        <v>0</v>
      </c>
      <c r="I85" s="65">
        <f t="shared" si="12"/>
        <v>122684</v>
      </c>
    </row>
    <row r="86" spans="1:9" ht="12.95" customHeight="1">
      <c r="A86" s="114" t="s">
        <v>219</v>
      </c>
      <c r="B86" s="18">
        <f>'[2]NEW GAA'!E86</f>
        <v>72232</v>
      </c>
      <c r="C86" s="67">
        <f>'[2]NEW GAA'!AR86</f>
        <v>0</v>
      </c>
      <c r="D86" s="136">
        <f t="shared" si="14"/>
        <v>72232</v>
      </c>
      <c r="E86" s="67">
        <f>[2]AUTOMATIC!AZ86</f>
        <v>0</v>
      </c>
      <c r="F86" s="65">
        <f>[2]UF!AB86</f>
        <v>0</v>
      </c>
      <c r="G86" s="65">
        <f>'[2]CONT-RA10633'!AN86</f>
        <v>0</v>
      </c>
      <c r="H86" s="65">
        <f>'[2]SUPPL-10652'!J86</f>
        <v>0</v>
      </c>
      <c r="I86" s="65">
        <f t="shared" si="12"/>
        <v>72232</v>
      </c>
    </row>
    <row r="87" spans="1:9" ht="12.95" customHeight="1">
      <c r="A87" s="114" t="s">
        <v>86</v>
      </c>
      <c r="B87" s="18">
        <f>'[2]NEW GAA'!E87</f>
        <v>36433</v>
      </c>
      <c r="C87" s="67">
        <f>'[2]NEW GAA'!AR87</f>
        <v>0</v>
      </c>
      <c r="D87" s="136">
        <f t="shared" si="14"/>
        <v>36433</v>
      </c>
      <c r="E87" s="67">
        <f>[2]AUTOMATIC!AZ87</f>
        <v>2054</v>
      </c>
      <c r="F87" s="65">
        <f>[2]UF!AB87</f>
        <v>0</v>
      </c>
      <c r="G87" s="65">
        <f>'[2]CONT-RA10633'!AN87</f>
        <v>0</v>
      </c>
      <c r="H87" s="65">
        <f>'[2]SUPPL-10652'!J87</f>
        <v>0</v>
      </c>
      <c r="I87" s="65">
        <f t="shared" si="12"/>
        <v>38487</v>
      </c>
    </row>
    <row r="88" spans="1:9" ht="12.95" customHeight="1">
      <c r="A88" s="114" t="s">
        <v>87</v>
      </c>
      <c r="B88" s="18">
        <f>'[2]NEW GAA'!E88</f>
        <v>315292</v>
      </c>
      <c r="C88" s="67">
        <f>'[2]NEW GAA'!AR88</f>
        <v>0</v>
      </c>
      <c r="D88" s="136">
        <f t="shared" si="14"/>
        <v>315292</v>
      </c>
      <c r="E88" s="67">
        <f>[2]AUTOMATIC!AZ88</f>
        <v>15608</v>
      </c>
      <c r="F88" s="65">
        <f>[2]UF!AB88</f>
        <v>0</v>
      </c>
      <c r="G88" s="65">
        <f>'[2]CONT-RA10633'!AN88</f>
        <v>0</v>
      </c>
      <c r="H88" s="65">
        <f>'[2]SUPPL-10652'!J88</f>
        <v>0</v>
      </c>
      <c r="I88" s="65">
        <f t="shared" si="12"/>
        <v>330900</v>
      </c>
    </row>
    <row r="89" spans="1:9" ht="12.95" hidden="1" customHeight="1">
      <c r="A89" s="215"/>
      <c r="B89" s="18"/>
      <c r="C89" s="67"/>
      <c r="D89" s="136"/>
      <c r="E89" s="67"/>
      <c r="F89" s="65"/>
      <c r="G89" s="65"/>
      <c r="H89" s="65"/>
      <c r="I89" s="65">
        <f t="shared" si="12"/>
        <v>0</v>
      </c>
    </row>
    <row r="90" spans="1:9" ht="12.95" hidden="1" customHeight="1">
      <c r="A90" s="65" t="s">
        <v>150</v>
      </c>
      <c r="B90" s="18"/>
      <c r="C90" s="67"/>
      <c r="D90" s="136">
        <f t="shared" ref="D90:D95" si="15">SUM(B90:C90)</f>
        <v>0</v>
      </c>
      <c r="E90" s="67">
        <f>[2]AUTOMATIC!AZ90</f>
        <v>0</v>
      </c>
      <c r="F90" s="65">
        <f>[2]UF!AB90</f>
        <v>0</v>
      </c>
      <c r="G90" s="65">
        <f>'[2]CONT-RA10633'!AN90</f>
        <v>0</v>
      </c>
      <c r="H90" s="65">
        <f>'[2]SUPPL-10652'!J90</f>
        <v>0</v>
      </c>
      <c r="I90" s="65">
        <f t="shared" si="12"/>
        <v>0</v>
      </c>
    </row>
    <row r="91" spans="1:9" ht="12.95" customHeight="1">
      <c r="A91" s="216" t="s">
        <v>151</v>
      </c>
      <c r="B91" s="18"/>
      <c r="C91" s="67">
        <f>SUM(C92:C93)</f>
        <v>3397</v>
      </c>
      <c r="D91" s="235">
        <f t="shared" si="15"/>
        <v>3397</v>
      </c>
      <c r="E91" s="236">
        <f>SUM(E92:E93)</f>
        <v>389860429</v>
      </c>
      <c r="F91" s="216">
        <f>SUM(F92:F93)</f>
        <v>0</v>
      </c>
      <c r="G91" s="216">
        <f>SUM(G92:G93)</f>
        <v>16615</v>
      </c>
      <c r="H91" s="216">
        <f>SUM(H92:H93)</f>
        <v>0</v>
      </c>
      <c r="I91" s="216">
        <f t="shared" si="12"/>
        <v>389880441</v>
      </c>
    </row>
    <row r="92" spans="1:9" ht="12.95" hidden="1" customHeight="1">
      <c r="A92" s="216" t="s">
        <v>152</v>
      </c>
      <c r="B92" s="18">
        <f>'[2]NEW GAA'!E92</f>
        <v>0</v>
      </c>
      <c r="C92" s="67">
        <f>'[2]NEW GAA'!AR92</f>
        <v>0</v>
      </c>
      <c r="D92" s="136">
        <f t="shared" si="15"/>
        <v>0</v>
      </c>
      <c r="E92" s="67">
        <f>[2]AUTOMATIC!AZ92</f>
        <v>389860429</v>
      </c>
      <c r="F92" s="65">
        <f>[2]UF!AB92</f>
        <v>0</v>
      </c>
      <c r="G92" s="65">
        <f>'[2]CONT-RA10633'!AN92</f>
        <v>0</v>
      </c>
      <c r="H92" s="65"/>
      <c r="I92" s="65">
        <f t="shared" si="12"/>
        <v>389860429</v>
      </c>
    </row>
    <row r="93" spans="1:9" ht="12.95" hidden="1" customHeight="1">
      <c r="A93" s="216" t="s">
        <v>153</v>
      </c>
      <c r="B93" s="18">
        <f>'[2]NEW GAA'!E93</f>
        <v>0</v>
      </c>
      <c r="C93" s="67">
        <f>'[2]NEW GAA'!AR93</f>
        <v>3397</v>
      </c>
      <c r="D93" s="136">
        <f t="shared" si="15"/>
        <v>3397</v>
      </c>
      <c r="E93" s="67">
        <f>[2]AUTOMATIC!AZ93</f>
        <v>0</v>
      </c>
      <c r="F93" s="65">
        <f>[2]UF!AB93</f>
        <v>0</v>
      </c>
      <c r="G93" s="65">
        <f>'[2]CONT-RA10633'!AN93</f>
        <v>16615</v>
      </c>
      <c r="H93" s="65">
        <f>'[2]SUPPL-10652'!J93</f>
        <v>0</v>
      </c>
      <c r="I93" s="65">
        <f t="shared" si="12"/>
        <v>20012</v>
      </c>
    </row>
    <row r="94" spans="1:9" ht="12.95" customHeight="1">
      <c r="A94" s="65" t="s">
        <v>154</v>
      </c>
      <c r="B94" s="18">
        <f>'[2]NEW GAA'!E94</f>
        <v>0</v>
      </c>
      <c r="C94" s="67">
        <f>'[2]NEW GAA'!AR94</f>
        <v>371</v>
      </c>
      <c r="D94" s="136">
        <f t="shared" si="15"/>
        <v>371</v>
      </c>
      <c r="E94" s="67">
        <f>[2]AUTOMATIC!AZ94</f>
        <v>0</v>
      </c>
      <c r="F94" s="65">
        <f>[2]UF!AB94</f>
        <v>0</v>
      </c>
      <c r="G94" s="65">
        <f>'[2]CONT-RA10633'!AN94</f>
        <v>0</v>
      </c>
      <c r="H94" s="65"/>
      <c r="I94" s="65">
        <f t="shared" si="12"/>
        <v>371</v>
      </c>
    </row>
    <row r="95" spans="1:9" ht="15" hidden="1" customHeight="1">
      <c r="A95" s="215" t="s">
        <v>270</v>
      </c>
      <c r="B95" s="18">
        <f>'[2]NEW GAA'!E95</f>
        <v>0</v>
      </c>
      <c r="C95" s="67">
        <f>'[2]NEW GAA'!AR95</f>
        <v>0</v>
      </c>
      <c r="D95" s="136">
        <f t="shared" si="15"/>
        <v>0</v>
      </c>
      <c r="E95" s="67">
        <f>[2]AUTOMATIC!AZ95</f>
        <v>0</v>
      </c>
      <c r="F95" s="65">
        <f>[2]UF!AB95</f>
        <v>0</v>
      </c>
      <c r="G95" s="65">
        <f>'[2]CONT-RA10633'!AN95</f>
        <v>0</v>
      </c>
      <c r="H95" s="65"/>
      <c r="I95" s="65">
        <f>SUM(D95:H95)</f>
        <v>0</v>
      </c>
    </row>
    <row r="96" spans="1:9" ht="15" hidden="1" customHeight="1">
      <c r="A96" s="237"/>
      <c r="B96" s="18"/>
      <c r="C96" s="67"/>
      <c r="D96" s="136"/>
      <c r="E96" s="67"/>
      <c r="F96" s="65"/>
      <c r="G96" s="65"/>
      <c r="H96" s="65"/>
      <c r="I96" s="65"/>
    </row>
    <row r="97" spans="1:9" ht="24.75" customHeight="1" thickBot="1">
      <c r="A97" s="238" t="s">
        <v>14</v>
      </c>
      <c r="B97" s="68">
        <f t="shared" ref="B97:I97" si="16">SUM(B7:B13)+SUM(B16:B21)+SUM(B24:B26)+SUM(B29:B30)+SUM(B33:B49)+B91+B95+B90+B94</f>
        <v>1220472665</v>
      </c>
      <c r="C97" s="68">
        <f t="shared" si="16"/>
        <v>26225829</v>
      </c>
      <c r="D97" s="68">
        <f t="shared" si="16"/>
        <v>1246698494</v>
      </c>
      <c r="E97" s="68">
        <f t="shared" si="16"/>
        <v>422002897</v>
      </c>
      <c r="F97" s="239">
        <f t="shared" si="16"/>
        <v>0</v>
      </c>
      <c r="G97" s="239">
        <f t="shared" si="16"/>
        <v>16615</v>
      </c>
      <c r="H97" s="239">
        <f t="shared" si="16"/>
        <v>4027001</v>
      </c>
      <c r="I97" s="239">
        <f t="shared" si="16"/>
        <v>1672745007</v>
      </c>
    </row>
    <row r="98" spans="1:9" s="242" customFormat="1" ht="13.5" customHeight="1" thickTop="1">
      <c r="A98" s="240"/>
      <c r="B98" s="241"/>
      <c r="C98" s="241"/>
      <c r="D98" s="241"/>
      <c r="E98" s="241"/>
      <c r="F98" s="241"/>
      <c r="G98" s="241"/>
      <c r="H98" s="241"/>
      <c r="I98" s="241"/>
    </row>
    <row r="99" spans="1:9" ht="13.5" customHeight="1">
      <c r="B99" s="196"/>
      <c r="G99" s="244"/>
      <c r="H99" s="244"/>
    </row>
    <row r="100" spans="1:9" ht="13.5" customHeight="1">
      <c r="B100" s="196"/>
      <c r="D100" s="245"/>
      <c r="G100" s="246"/>
      <c r="H100" s="246"/>
    </row>
    <row r="101" spans="1:9" ht="13.5" customHeight="1">
      <c r="B101" s="196"/>
      <c r="G101" s="244"/>
      <c r="H101" s="244"/>
    </row>
    <row r="102" spans="1:9" ht="13.5" customHeight="1">
      <c r="B102" s="196"/>
    </row>
    <row r="103" spans="1:9" ht="13.5" customHeight="1">
      <c r="B103" s="196"/>
    </row>
    <row r="104" spans="1:9" ht="13.5" customHeight="1">
      <c r="B104" s="196"/>
    </row>
    <row r="105" spans="1:9" ht="13.5" customHeight="1">
      <c r="B105" s="196"/>
    </row>
    <row r="106" spans="1:9" ht="13.5" customHeight="1">
      <c r="B106" s="196"/>
    </row>
    <row r="107" spans="1:9" ht="13.5" customHeight="1">
      <c r="B107" s="196"/>
    </row>
    <row r="108" spans="1:9" ht="13.5" customHeight="1">
      <c r="B108" s="196"/>
    </row>
    <row r="109" spans="1:9" ht="13.5" customHeight="1">
      <c r="B109" s="196"/>
    </row>
    <row r="110" spans="1:9" ht="13.5" customHeight="1">
      <c r="B110" s="196"/>
    </row>
    <row r="111" spans="1:9" ht="13.5" customHeight="1">
      <c r="B111" s="196"/>
    </row>
    <row r="112" spans="1:9" ht="13.5" customHeight="1">
      <c r="B112" s="196"/>
    </row>
    <row r="113" spans="2:2" ht="13.5" customHeight="1">
      <c r="B113" s="196"/>
    </row>
    <row r="114" spans="2:2" ht="13.5" customHeight="1">
      <c r="B114" s="196"/>
    </row>
    <row r="115" spans="2:2" ht="13.5" customHeight="1">
      <c r="B115" s="196"/>
    </row>
    <row r="116" spans="2:2" ht="13.5" customHeight="1">
      <c r="B116" s="196"/>
    </row>
    <row r="117" spans="2:2" ht="13.5" customHeight="1">
      <c r="B117" s="196"/>
    </row>
    <row r="118" spans="2:2" ht="13.5" customHeight="1">
      <c r="B118" s="196"/>
    </row>
    <row r="119" spans="2:2" ht="13.5" customHeight="1">
      <c r="B119" s="196"/>
    </row>
    <row r="120" spans="2:2" ht="13.5" customHeight="1">
      <c r="B120" s="196"/>
    </row>
    <row r="121" spans="2:2" ht="13.5" customHeight="1">
      <c r="B121" s="196"/>
    </row>
    <row r="122" spans="2:2" ht="13.5" customHeight="1">
      <c r="B122" s="196"/>
    </row>
    <row r="123" spans="2:2" ht="13.5" customHeight="1">
      <c r="B123" s="196"/>
    </row>
    <row r="124" spans="2:2" ht="13.5" customHeight="1">
      <c r="B124" s="196"/>
    </row>
    <row r="125" spans="2:2" ht="13.5" customHeight="1">
      <c r="B125" s="196"/>
    </row>
    <row r="126" spans="2:2" ht="13.5" customHeight="1">
      <c r="B126" s="196"/>
    </row>
    <row r="127" spans="2:2" ht="13.5" customHeight="1">
      <c r="B127" s="196"/>
    </row>
    <row r="128" spans="2:2" ht="13.5" customHeight="1">
      <c r="B128" s="196"/>
    </row>
    <row r="129" spans="2:2" ht="13.5" customHeight="1">
      <c r="B129" s="196"/>
    </row>
    <row r="130" spans="2:2" ht="13.5" customHeight="1">
      <c r="B130" s="196"/>
    </row>
    <row r="131" spans="2:2" ht="13.5" customHeight="1">
      <c r="B131" s="196"/>
    </row>
    <row r="132" spans="2:2" ht="13.5" customHeight="1">
      <c r="B132" s="196"/>
    </row>
    <row r="133" spans="2:2" ht="13.5" customHeight="1">
      <c r="B133" s="196"/>
    </row>
    <row r="134" spans="2:2" ht="13.5" customHeight="1">
      <c r="B134" s="196"/>
    </row>
    <row r="135" spans="2:2" ht="13.5" customHeight="1">
      <c r="B135" s="196"/>
    </row>
    <row r="136" spans="2:2" ht="13.5" customHeight="1">
      <c r="B136" s="196"/>
    </row>
    <row r="137" spans="2:2" ht="13.5" customHeight="1">
      <c r="B137" s="196"/>
    </row>
    <row r="138" spans="2:2" ht="13.5" customHeight="1">
      <c r="B138" s="196"/>
    </row>
    <row r="139" spans="2:2" ht="13.5" customHeight="1">
      <c r="B139" s="196"/>
    </row>
    <row r="140" spans="2:2" ht="13.5" customHeight="1">
      <c r="B140" s="196"/>
    </row>
    <row r="141" spans="2:2" ht="13.5" customHeight="1">
      <c r="B141" s="196"/>
    </row>
    <row r="142" spans="2:2" ht="13.5" customHeight="1">
      <c r="B142" s="196"/>
    </row>
    <row r="143" spans="2:2" ht="13.5" customHeight="1">
      <c r="B143" s="196"/>
    </row>
    <row r="144" spans="2:2" ht="13.5" customHeight="1">
      <c r="B144" s="196"/>
    </row>
    <row r="145" spans="2:2" ht="13.5" customHeight="1">
      <c r="B145" s="196"/>
    </row>
    <row r="146" spans="2:2" ht="13.5" customHeight="1">
      <c r="B146" s="196"/>
    </row>
    <row r="147" spans="2:2" ht="13.5" customHeight="1">
      <c r="B147" s="196"/>
    </row>
    <row r="148" spans="2:2" ht="13.5" customHeight="1">
      <c r="B148" s="196"/>
    </row>
    <row r="149" spans="2:2" ht="13.5" customHeight="1">
      <c r="B149" s="196"/>
    </row>
    <row r="150" spans="2:2" ht="13.5" customHeight="1">
      <c r="B150" s="196"/>
    </row>
    <row r="151" spans="2:2" ht="13.5" customHeight="1">
      <c r="B151" s="196"/>
    </row>
    <row r="152" spans="2:2" ht="13.5" customHeight="1">
      <c r="B152" s="196"/>
    </row>
    <row r="153" spans="2:2" ht="13.5" customHeight="1">
      <c r="B153" s="196"/>
    </row>
    <row r="154" spans="2:2" ht="13.5" customHeight="1">
      <c r="B154" s="196"/>
    </row>
    <row r="155" spans="2:2" ht="13.5" customHeight="1">
      <c r="B155" s="196"/>
    </row>
    <row r="156" spans="2:2" ht="13.5" customHeight="1">
      <c r="B156" s="196"/>
    </row>
    <row r="157" spans="2:2" ht="13.5" customHeight="1">
      <c r="B157" s="196"/>
    </row>
    <row r="158" spans="2:2" ht="13.5" customHeight="1">
      <c r="B158" s="196"/>
    </row>
    <row r="159" spans="2:2" ht="13.5" customHeight="1">
      <c r="B159" s="196"/>
    </row>
    <row r="160" spans="2:2" ht="13.5" customHeight="1">
      <c r="B160" s="196"/>
    </row>
    <row r="161" spans="2:2" ht="13.5" customHeight="1">
      <c r="B161" s="196"/>
    </row>
    <row r="162" spans="2:2" ht="13.5" customHeight="1">
      <c r="B162" s="196"/>
    </row>
    <row r="163" spans="2:2" ht="13.5" customHeight="1">
      <c r="B163" s="196"/>
    </row>
    <row r="164" spans="2:2" ht="13.5" customHeight="1">
      <c r="B164" s="196"/>
    </row>
    <row r="165" spans="2:2" ht="13.5" customHeight="1">
      <c r="B165" s="196"/>
    </row>
    <row r="166" spans="2:2" ht="13.5" customHeight="1">
      <c r="B166" s="196"/>
    </row>
    <row r="167" spans="2:2" ht="13.5" customHeight="1">
      <c r="B167" s="196"/>
    </row>
    <row r="168" spans="2:2" ht="13.5" customHeight="1">
      <c r="B168" s="196"/>
    </row>
    <row r="169" spans="2:2" ht="13.5" customHeight="1">
      <c r="B169" s="196"/>
    </row>
    <row r="170" spans="2:2" ht="13.5" customHeight="1">
      <c r="B170" s="196"/>
    </row>
    <row r="171" spans="2:2" ht="13.5" customHeight="1">
      <c r="B171" s="196"/>
    </row>
    <row r="172" spans="2:2" ht="13.5" customHeight="1">
      <c r="B172" s="196"/>
    </row>
    <row r="173" spans="2:2" ht="13.5" customHeight="1">
      <c r="B173" s="196"/>
    </row>
    <row r="174" spans="2:2" ht="13.5" customHeight="1">
      <c r="B174" s="196"/>
    </row>
    <row r="175" spans="2:2" ht="13.5" customHeight="1">
      <c r="B175" s="196"/>
    </row>
    <row r="176" spans="2:2" ht="13.5" customHeight="1">
      <c r="B176" s="196"/>
    </row>
    <row r="177" spans="2:2" ht="13.5" customHeight="1">
      <c r="B177" s="196"/>
    </row>
    <row r="178" spans="2:2" ht="13.5" customHeight="1">
      <c r="B178" s="196"/>
    </row>
    <row r="179" spans="2:2" ht="13.5" customHeight="1">
      <c r="B179" s="196"/>
    </row>
    <row r="180" spans="2:2" ht="13.5" customHeight="1">
      <c r="B180" s="196"/>
    </row>
    <row r="181" spans="2:2" ht="13.5" customHeight="1">
      <c r="B181" s="196"/>
    </row>
    <row r="182" spans="2:2" ht="13.5" customHeight="1">
      <c r="B182" s="196"/>
    </row>
    <row r="183" spans="2:2" ht="13.5" customHeight="1">
      <c r="B183" s="196"/>
    </row>
    <row r="184" spans="2:2" ht="13.5" customHeight="1">
      <c r="B184" s="196"/>
    </row>
    <row r="185" spans="2:2" ht="13.5" customHeight="1">
      <c r="B185" s="196"/>
    </row>
    <row r="186" spans="2:2" ht="13.5" customHeight="1">
      <c r="B186" s="196"/>
    </row>
    <row r="187" spans="2:2" ht="13.5" customHeight="1">
      <c r="B187" s="196"/>
    </row>
    <row r="188" spans="2:2" ht="13.5" customHeight="1">
      <c r="B188" s="196"/>
    </row>
    <row r="189" spans="2:2" ht="13.5" customHeight="1">
      <c r="B189" s="196"/>
    </row>
    <row r="190" spans="2:2" ht="13.5" customHeight="1">
      <c r="B190" s="196"/>
    </row>
    <row r="191" spans="2:2" ht="13.5" customHeight="1">
      <c r="B191" s="196"/>
    </row>
    <row r="192" spans="2:2" ht="13.5" customHeight="1">
      <c r="B192" s="196"/>
    </row>
    <row r="193" spans="2:2" ht="13.5" customHeight="1">
      <c r="B193" s="196"/>
    </row>
    <row r="194" spans="2:2" ht="13.5" customHeight="1">
      <c r="B194" s="196"/>
    </row>
    <row r="195" spans="2:2" ht="13.5" customHeight="1">
      <c r="B195" s="196"/>
    </row>
    <row r="196" spans="2:2" ht="13.5" customHeight="1">
      <c r="B196" s="196"/>
    </row>
    <row r="197" spans="2:2" ht="13.5" customHeight="1">
      <c r="B197" s="196"/>
    </row>
    <row r="198" spans="2:2" ht="13.5" customHeight="1">
      <c r="B198" s="196"/>
    </row>
    <row r="199" spans="2:2" ht="13.5" customHeight="1">
      <c r="B199" s="196"/>
    </row>
    <row r="200" spans="2:2" ht="13.5" customHeight="1">
      <c r="B200" s="196"/>
    </row>
    <row r="201" spans="2:2" ht="13.5" customHeight="1">
      <c r="B201" s="196"/>
    </row>
    <row r="202" spans="2:2" ht="13.5" customHeight="1">
      <c r="B202" s="196"/>
    </row>
    <row r="203" spans="2:2" ht="13.5" customHeight="1">
      <c r="B203" s="196"/>
    </row>
    <row r="204" spans="2:2" ht="13.5" customHeight="1">
      <c r="B204" s="196"/>
    </row>
    <row r="205" spans="2:2" ht="13.5" customHeight="1">
      <c r="B205" s="196"/>
    </row>
    <row r="206" spans="2:2" ht="13.5" customHeight="1">
      <c r="B206" s="196"/>
    </row>
    <row r="207" spans="2:2" ht="13.5" customHeight="1">
      <c r="B207" s="196"/>
    </row>
    <row r="208" spans="2:2" ht="13.5" customHeight="1">
      <c r="B208" s="196"/>
    </row>
    <row r="209" spans="2:2" ht="13.5" customHeight="1">
      <c r="B209" s="196"/>
    </row>
    <row r="210" spans="2:2" ht="13.5" customHeight="1">
      <c r="B210" s="196"/>
    </row>
    <row r="211" spans="2:2" ht="13.5" customHeight="1">
      <c r="B211" s="196"/>
    </row>
    <row r="212" spans="2:2" ht="13.5" customHeight="1">
      <c r="B212" s="196"/>
    </row>
    <row r="213" spans="2:2" ht="13.5" customHeight="1">
      <c r="B213" s="196"/>
    </row>
    <row r="214" spans="2:2" ht="13.5" customHeight="1">
      <c r="B214" s="196"/>
    </row>
    <row r="215" spans="2:2" ht="13.5" customHeight="1">
      <c r="B215" s="196"/>
    </row>
    <row r="216" spans="2:2" ht="13.5" customHeight="1">
      <c r="B216" s="196"/>
    </row>
    <row r="217" spans="2:2" ht="13.5" customHeight="1">
      <c r="B217" s="196"/>
    </row>
    <row r="218" spans="2:2" ht="13.5" customHeight="1">
      <c r="B218" s="196"/>
    </row>
    <row r="219" spans="2:2" ht="13.5" customHeight="1">
      <c r="B219" s="196"/>
    </row>
    <row r="220" spans="2:2" ht="13.5" customHeight="1">
      <c r="B220" s="196"/>
    </row>
    <row r="221" spans="2:2" ht="13.5" customHeight="1">
      <c r="B221" s="196"/>
    </row>
    <row r="222" spans="2:2" ht="13.5" customHeight="1">
      <c r="B222" s="196"/>
    </row>
    <row r="223" spans="2:2" ht="13.5" customHeight="1">
      <c r="B223" s="196"/>
    </row>
    <row r="224" spans="2:2" ht="13.5" customHeight="1">
      <c r="B224" s="196"/>
    </row>
    <row r="225" spans="2:2" ht="13.5" customHeight="1">
      <c r="B225" s="196"/>
    </row>
    <row r="226" spans="2:2" ht="13.5" customHeight="1">
      <c r="B226" s="196"/>
    </row>
    <row r="227" spans="2:2" ht="13.5" customHeight="1">
      <c r="B227" s="196"/>
    </row>
    <row r="228" spans="2:2" ht="13.5" customHeight="1">
      <c r="B228" s="196"/>
    </row>
    <row r="229" spans="2:2" ht="13.5" customHeight="1">
      <c r="B229" s="196"/>
    </row>
    <row r="230" spans="2:2" ht="13.5" customHeight="1">
      <c r="B230" s="196"/>
    </row>
    <row r="231" spans="2:2" ht="13.5" customHeight="1">
      <c r="B231" s="196"/>
    </row>
    <row r="232" spans="2:2" ht="13.5" customHeight="1">
      <c r="B232" s="196"/>
    </row>
    <row r="233" spans="2:2" ht="13.5" customHeight="1">
      <c r="B233" s="196"/>
    </row>
    <row r="234" spans="2:2" ht="13.5" customHeight="1">
      <c r="B234" s="196"/>
    </row>
    <row r="235" spans="2:2" ht="13.5" customHeight="1">
      <c r="B235" s="196"/>
    </row>
    <row r="236" spans="2:2" ht="13.5" customHeight="1">
      <c r="B236" s="196"/>
    </row>
    <row r="237" spans="2:2" ht="13.5" customHeight="1">
      <c r="B237" s="196"/>
    </row>
    <row r="238" spans="2:2" ht="13.5" customHeight="1">
      <c r="B238" s="196"/>
    </row>
    <row r="239" spans="2:2" ht="13.5" customHeight="1">
      <c r="B239" s="196"/>
    </row>
    <row r="240" spans="2:2" ht="13.5" customHeight="1">
      <c r="B240" s="196"/>
    </row>
    <row r="241" spans="2:2" ht="13.5" customHeight="1">
      <c r="B241" s="196"/>
    </row>
    <row r="242" spans="2:2" ht="13.5" customHeight="1">
      <c r="B242" s="196"/>
    </row>
    <row r="243" spans="2:2" ht="13.5" customHeight="1">
      <c r="B243" s="196"/>
    </row>
    <row r="244" spans="2:2" ht="13.5" customHeight="1">
      <c r="B244" s="196"/>
    </row>
    <row r="245" spans="2:2" ht="13.5" customHeight="1">
      <c r="B245" s="196"/>
    </row>
    <row r="246" spans="2:2" ht="13.5" customHeight="1">
      <c r="B246" s="196"/>
    </row>
    <row r="247" spans="2:2" ht="13.5" customHeight="1">
      <c r="B247" s="196"/>
    </row>
    <row r="248" spans="2:2" ht="13.5" customHeight="1">
      <c r="B248" s="196"/>
    </row>
    <row r="249" spans="2:2" ht="13.5" customHeight="1">
      <c r="B249" s="196"/>
    </row>
    <row r="250" spans="2:2" ht="13.5" customHeight="1">
      <c r="B250" s="196"/>
    </row>
    <row r="251" spans="2:2" ht="13.5" customHeight="1">
      <c r="B251" s="196"/>
    </row>
    <row r="252" spans="2:2" ht="13.5" customHeight="1">
      <c r="B252" s="196"/>
    </row>
    <row r="253" spans="2:2" ht="13.5" customHeight="1">
      <c r="B253" s="196"/>
    </row>
    <row r="254" spans="2:2" ht="13.5" customHeight="1">
      <c r="B254" s="196"/>
    </row>
    <row r="255" spans="2:2" ht="13.5" customHeight="1">
      <c r="B255" s="196"/>
    </row>
    <row r="256" spans="2:2" ht="13.5" customHeight="1">
      <c r="B256" s="196"/>
    </row>
    <row r="257" spans="2:2" ht="13.5" customHeight="1">
      <c r="B257" s="196"/>
    </row>
    <row r="258" spans="2:2" ht="13.5" customHeight="1">
      <c r="B258" s="196"/>
    </row>
    <row r="259" spans="2:2" ht="13.5" customHeight="1">
      <c r="B259" s="196"/>
    </row>
    <row r="260" spans="2:2" ht="13.5" customHeight="1">
      <c r="B260" s="196"/>
    </row>
    <row r="261" spans="2:2" ht="13.5" customHeight="1">
      <c r="B261" s="196"/>
    </row>
    <row r="262" spans="2:2" ht="13.5" customHeight="1">
      <c r="B262" s="196"/>
    </row>
    <row r="263" spans="2:2" ht="13.5" customHeight="1">
      <c r="B263" s="196"/>
    </row>
    <row r="264" spans="2:2" ht="13.5" customHeight="1">
      <c r="B264" s="196"/>
    </row>
    <row r="265" spans="2:2" ht="13.5" customHeight="1">
      <c r="B265" s="196"/>
    </row>
    <row r="266" spans="2:2" ht="13.5" customHeight="1">
      <c r="B266" s="196"/>
    </row>
    <row r="267" spans="2:2" ht="13.5" customHeight="1">
      <c r="B267" s="196"/>
    </row>
    <row r="268" spans="2:2" ht="13.5" customHeight="1">
      <c r="B268" s="196"/>
    </row>
    <row r="269" spans="2:2" ht="13.5" customHeight="1">
      <c r="B269" s="196"/>
    </row>
    <row r="270" spans="2:2" ht="13.5" customHeight="1">
      <c r="B270" s="196"/>
    </row>
    <row r="271" spans="2:2" ht="13.5" customHeight="1">
      <c r="B271" s="196"/>
    </row>
    <row r="272" spans="2:2" ht="13.5" customHeight="1">
      <c r="B272" s="196"/>
    </row>
    <row r="273" spans="2:2" ht="13.5" customHeight="1">
      <c r="B273" s="196"/>
    </row>
    <row r="274" spans="2:2" ht="13.5" customHeight="1">
      <c r="B274" s="196"/>
    </row>
    <row r="275" spans="2:2" ht="13.5" customHeight="1">
      <c r="B275" s="196"/>
    </row>
    <row r="276" spans="2:2" ht="13.5" customHeight="1">
      <c r="B276" s="196"/>
    </row>
    <row r="277" spans="2:2" ht="13.5" customHeight="1">
      <c r="B277" s="196"/>
    </row>
    <row r="278" spans="2:2" ht="13.5" customHeight="1">
      <c r="B278" s="196"/>
    </row>
    <row r="279" spans="2:2" ht="13.5" customHeight="1">
      <c r="B279" s="196"/>
    </row>
    <row r="280" spans="2:2" ht="13.5" customHeight="1">
      <c r="B280" s="196"/>
    </row>
    <row r="281" spans="2:2" ht="13.5" customHeight="1">
      <c r="B281" s="196"/>
    </row>
    <row r="282" spans="2:2" ht="13.5" customHeight="1">
      <c r="B282" s="196"/>
    </row>
    <row r="283" spans="2:2" ht="13.5" customHeight="1">
      <c r="B283" s="196"/>
    </row>
    <row r="284" spans="2:2" ht="13.5" customHeight="1">
      <c r="B284" s="196"/>
    </row>
    <row r="285" spans="2:2" ht="13.5" customHeight="1">
      <c r="B285" s="196"/>
    </row>
    <row r="286" spans="2:2" ht="13.5" customHeight="1">
      <c r="B286" s="196"/>
    </row>
    <row r="287" spans="2:2" ht="13.5" customHeight="1">
      <c r="B287" s="196"/>
    </row>
    <row r="288" spans="2:2" ht="13.5" customHeight="1">
      <c r="B288" s="196"/>
    </row>
    <row r="289" spans="2:2" ht="13.5" customHeight="1">
      <c r="B289" s="196"/>
    </row>
    <row r="290" spans="2:2" ht="13.5" customHeight="1">
      <c r="B290" s="196"/>
    </row>
    <row r="291" spans="2:2" ht="13.5" customHeight="1">
      <c r="B291" s="196"/>
    </row>
    <row r="292" spans="2:2" ht="13.5" customHeight="1">
      <c r="B292" s="196"/>
    </row>
    <row r="293" spans="2:2" ht="13.5" customHeight="1">
      <c r="B293" s="196"/>
    </row>
    <row r="294" spans="2:2" ht="13.5" customHeight="1">
      <c r="B294" s="196"/>
    </row>
    <row r="295" spans="2:2" ht="13.5" customHeight="1">
      <c r="B295" s="196"/>
    </row>
    <row r="296" spans="2:2" ht="13.5" customHeight="1">
      <c r="B296" s="196"/>
    </row>
    <row r="297" spans="2:2" ht="13.5" customHeight="1">
      <c r="B297" s="196"/>
    </row>
    <row r="298" spans="2:2" ht="13.5" customHeight="1">
      <c r="B298" s="196"/>
    </row>
    <row r="299" spans="2:2" ht="13.5" customHeight="1">
      <c r="B299" s="196"/>
    </row>
    <row r="300" spans="2:2" ht="13.5" customHeight="1">
      <c r="B300" s="196"/>
    </row>
    <row r="301" spans="2:2" ht="13.5" customHeight="1">
      <c r="B301" s="196"/>
    </row>
    <row r="302" spans="2:2" ht="13.5" customHeight="1">
      <c r="B302" s="196"/>
    </row>
    <row r="303" spans="2:2" ht="13.5" customHeight="1">
      <c r="B303" s="196"/>
    </row>
    <row r="304" spans="2:2" ht="13.5" customHeight="1">
      <c r="B304" s="196"/>
    </row>
    <row r="305" spans="2:2" ht="13.5" customHeight="1">
      <c r="B305" s="196"/>
    </row>
    <row r="306" spans="2:2" ht="13.5" customHeight="1">
      <c r="B306" s="196"/>
    </row>
    <row r="307" spans="2:2" ht="13.5" customHeight="1">
      <c r="B307" s="196"/>
    </row>
    <row r="308" spans="2:2" ht="13.5" customHeight="1">
      <c r="B308" s="196"/>
    </row>
    <row r="309" spans="2:2" ht="13.5" customHeight="1">
      <c r="B309" s="196"/>
    </row>
    <row r="310" spans="2:2" ht="13.5" customHeight="1">
      <c r="B310" s="196"/>
    </row>
    <row r="311" spans="2:2" ht="13.5" customHeight="1">
      <c r="B311" s="196"/>
    </row>
    <row r="312" spans="2:2" ht="13.5" customHeight="1">
      <c r="B312" s="196"/>
    </row>
    <row r="313" spans="2:2" ht="13.5" customHeight="1">
      <c r="B313" s="196"/>
    </row>
    <row r="314" spans="2:2" ht="13.5" customHeight="1">
      <c r="B314" s="196"/>
    </row>
    <row r="315" spans="2:2" ht="13.5" customHeight="1">
      <c r="B315" s="196"/>
    </row>
    <row r="316" spans="2:2" ht="13.5" customHeight="1">
      <c r="B316" s="196"/>
    </row>
    <row r="317" spans="2:2" ht="13.5" customHeight="1">
      <c r="B317" s="196"/>
    </row>
    <row r="318" spans="2:2" ht="13.5" customHeight="1">
      <c r="B318" s="196"/>
    </row>
    <row r="319" spans="2:2" ht="13.5" customHeight="1">
      <c r="B319" s="196"/>
    </row>
    <row r="320" spans="2:2" ht="13.5" customHeight="1">
      <c r="B320" s="196"/>
    </row>
    <row r="321" spans="2:2" ht="13.5" customHeight="1">
      <c r="B321" s="196"/>
    </row>
    <row r="322" spans="2:2" ht="13.5" customHeight="1">
      <c r="B322" s="196"/>
    </row>
    <row r="323" spans="2:2" ht="13.5" customHeight="1">
      <c r="B323" s="196"/>
    </row>
    <row r="324" spans="2:2" ht="13.5" customHeight="1">
      <c r="B324" s="196"/>
    </row>
    <row r="325" spans="2:2" ht="13.5" customHeight="1">
      <c r="B325" s="196"/>
    </row>
    <row r="326" spans="2:2" ht="13.5" customHeight="1">
      <c r="B326" s="196"/>
    </row>
    <row r="327" spans="2:2" ht="13.5" customHeight="1">
      <c r="B327" s="196"/>
    </row>
    <row r="328" spans="2:2" ht="13.5" customHeight="1">
      <c r="B328" s="196"/>
    </row>
    <row r="329" spans="2:2" ht="13.5" customHeight="1">
      <c r="B329" s="196"/>
    </row>
    <row r="330" spans="2:2" ht="13.5" customHeight="1">
      <c r="B330" s="196"/>
    </row>
    <row r="331" spans="2:2" ht="13.5" customHeight="1">
      <c r="B331" s="196"/>
    </row>
    <row r="332" spans="2:2" ht="13.5" customHeight="1">
      <c r="B332" s="196"/>
    </row>
    <row r="333" spans="2:2" ht="13.5" customHeight="1">
      <c r="B333" s="196"/>
    </row>
    <row r="334" spans="2:2" ht="13.5" customHeight="1">
      <c r="B334" s="196"/>
    </row>
    <row r="335" spans="2:2" ht="13.5" customHeight="1">
      <c r="B335" s="196"/>
    </row>
    <row r="336" spans="2:2" ht="13.5" customHeight="1">
      <c r="B336" s="196"/>
    </row>
    <row r="337" spans="2:2" ht="13.5" customHeight="1">
      <c r="B337" s="196"/>
    </row>
    <row r="338" spans="2:2" ht="13.5" customHeight="1">
      <c r="B338" s="196"/>
    </row>
    <row r="339" spans="2:2" ht="13.5" customHeight="1">
      <c r="B339" s="196"/>
    </row>
    <row r="340" spans="2:2" ht="13.5" customHeight="1">
      <c r="B340" s="196"/>
    </row>
    <row r="341" spans="2:2" ht="13.5" customHeight="1">
      <c r="B341" s="196"/>
    </row>
    <row r="342" spans="2:2" ht="13.5" customHeight="1">
      <c r="B342" s="196"/>
    </row>
    <row r="343" spans="2:2" ht="13.5" customHeight="1">
      <c r="B343" s="196"/>
    </row>
    <row r="344" spans="2:2" ht="13.5" customHeight="1">
      <c r="B344" s="196"/>
    </row>
    <row r="345" spans="2:2" ht="13.5" customHeight="1">
      <c r="B345" s="196"/>
    </row>
    <row r="346" spans="2:2" ht="13.5" customHeight="1">
      <c r="B346" s="196"/>
    </row>
    <row r="347" spans="2:2" ht="13.5" customHeight="1">
      <c r="B347" s="196"/>
    </row>
    <row r="348" spans="2:2" ht="13.5" customHeight="1">
      <c r="B348" s="196"/>
    </row>
    <row r="349" spans="2:2" ht="13.5" customHeight="1">
      <c r="B349" s="196"/>
    </row>
    <row r="350" spans="2:2" ht="13.5" customHeight="1">
      <c r="B350" s="196"/>
    </row>
  </sheetData>
  <mergeCells count="6">
    <mergeCell ref="I5:I6"/>
    <mergeCell ref="A5:A6"/>
    <mergeCell ref="B5:D5"/>
    <mergeCell ref="F5:F6"/>
    <mergeCell ref="E5:E6"/>
    <mergeCell ref="G5:H5"/>
  </mergeCells>
  <phoneticPr fontId="14" type="noConversion"/>
  <printOptions gridLines="1"/>
  <pageMargins left="1.1399999999999999" right="0.24" top="0.28999999999999998" bottom="0.32" header="0.17" footer="0.17"/>
  <pageSetup paperSize="9" scale="75" orientation="portrait" r:id="rId1"/>
  <headerFooter alignWithMargins="0">
    <oddFooter>&amp;L&amp;8&amp;F &amp;A&amp;C&amp;P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K97"/>
  <sheetViews>
    <sheetView zoomScale="136" zoomScaleNormal="136" workbookViewId="0">
      <pane xSplit="1" ySplit="5" topLeftCell="B74" activePane="bottomRight" state="frozen"/>
      <selection pane="topRight" activeCell="B1" sqref="B1"/>
      <selection pane="bottomLeft" activeCell="A7" sqref="A7"/>
      <selection pane="bottomRight" activeCell="G106" sqref="G106"/>
    </sheetView>
  </sheetViews>
  <sheetFormatPr defaultRowHeight="12.75"/>
  <cols>
    <col min="1" max="1" width="18.85546875" style="196" customWidth="1"/>
    <col min="2" max="2" width="11" style="196" hidden="1" customWidth="1"/>
    <col min="3" max="3" width="9.85546875" style="196" hidden="1" customWidth="1"/>
    <col min="4" max="4" width="9.5703125" style="196" hidden="1" customWidth="1"/>
    <col min="5" max="5" width="11.7109375" style="196" customWidth="1"/>
    <col min="6" max="6" width="8.5703125" style="196" hidden="1" customWidth="1"/>
    <col min="7" max="8" width="12.28515625" style="196" customWidth="1"/>
    <col min="9" max="9" width="10.7109375" style="196" hidden="1" customWidth="1"/>
    <col min="10" max="10" width="12.5703125" style="196" customWidth="1"/>
    <col min="11" max="11" width="12.28515625" style="196" customWidth="1"/>
    <col min="12" max="16384" width="9.140625" style="5"/>
  </cols>
  <sheetData>
    <row r="1" spans="1:11" s="200" customFormat="1">
      <c r="A1" s="199" t="str">
        <f>[2]SUM!A1</f>
        <v>CY 2015 ALLOTMENT RELEASES</v>
      </c>
      <c r="B1" s="199"/>
      <c r="C1" s="199"/>
      <c r="K1" s="201"/>
    </row>
    <row r="2" spans="1:11" s="200" customFormat="1">
      <c r="A2" s="202" t="s">
        <v>265</v>
      </c>
      <c r="B2" s="202"/>
      <c r="C2" s="202"/>
      <c r="H2" s="1"/>
      <c r="I2" s="1"/>
    </row>
    <row r="3" spans="1:11" s="200" customFormat="1">
      <c r="A3" s="199" t="str">
        <f>[2]SUM!A3</f>
        <v>January 1-31, 2015</v>
      </c>
      <c r="B3" s="199"/>
      <c r="C3" s="199"/>
      <c r="H3" s="203"/>
      <c r="I3" s="203"/>
      <c r="J3" s="204"/>
    </row>
    <row r="4" spans="1:11" s="200" customFormat="1">
      <c r="A4" s="199" t="s">
        <v>0</v>
      </c>
      <c r="B4" s="199"/>
      <c r="C4" s="199"/>
    </row>
    <row r="5" spans="1:11" s="211" customFormat="1" ht="61.5" customHeight="1">
      <c r="A5" s="205" t="s">
        <v>1</v>
      </c>
      <c r="B5" s="206" t="s">
        <v>143</v>
      </c>
      <c r="C5" s="206" t="s">
        <v>144</v>
      </c>
      <c r="D5" s="207" t="s">
        <v>247</v>
      </c>
      <c r="E5" s="206" t="s">
        <v>145</v>
      </c>
      <c r="F5" s="208" t="s">
        <v>146</v>
      </c>
      <c r="G5" s="209" t="s">
        <v>147</v>
      </c>
      <c r="H5" s="209" t="s">
        <v>148</v>
      </c>
      <c r="I5" s="208" t="s">
        <v>266</v>
      </c>
      <c r="J5" s="206" t="s">
        <v>205</v>
      </c>
      <c r="K5" s="210" t="s">
        <v>14</v>
      </c>
    </row>
    <row r="6" spans="1:11" ht="15" hidden="1" customHeight="1">
      <c r="A6" s="212" t="s">
        <v>104</v>
      </c>
      <c r="B6" s="35">
        <f>'[2]NEW GAA'!H7</f>
        <v>0</v>
      </c>
      <c r="C6" s="35">
        <f>'[2]NEW GAA'!L7</f>
        <v>0</v>
      </c>
      <c r="D6" s="35">
        <f>'[2]NEW GAA'!O7</f>
        <v>0</v>
      </c>
      <c r="E6" s="213">
        <f>'[2]NEW GAA'!R7</f>
        <v>0</v>
      </c>
      <c r="F6" s="213">
        <f>'[2]NEW GAA'!V7</f>
        <v>0</v>
      </c>
      <c r="G6" s="64">
        <f>'[2]NEW GAA'!W7</f>
        <v>0</v>
      </c>
      <c r="H6" s="64">
        <f>'[2]NEW GAA'!Z7</f>
        <v>0</v>
      </c>
      <c r="I6" s="35"/>
      <c r="J6" s="35">
        <f>'[2]NEW GAA'!AJ7</f>
        <v>0</v>
      </c>
      <c r="K6" s="213">
        <f t="shared" ref="K6:K11" si="0">SUM(B6:J6)</f>
        <v>0</v>
      </c>
    </row>
    <row r="7" spans="1:11" ht="15" customHeight="1">
      <c r="A7" s="18" t="s">
        <v>105</v>
      </c>
      <c r="B7" s="35">
        <f>'[2]NEW GAA'!H8</f>
        <v>0</v>
      </c>
      <c r="C7" s="35">
        <f>'[2]NEW GAA'!L8</f>
        <v>0</v>
      </c>
      <c r="D7" s="35">
        <f>'[2]NEW GAA'!O8</f>
        <v>0</v>
      </c>
      <c r="E7" s="64">
        <f>'[2]NEW GAA'!R8</f>
        <v>0</v>
      </c>
      <c r="F7" s="64">
        <f>'[2]NEW GAA'!V8</f>
        <v>0</v>
      </c>
      <c r="G7" s="64">
        <f>'[2]NEW GAA'!W8</f>
        <v>7912781</v>
      </c>
      <c r="H7" s="64">
        <f>'[2]NEW GAA'!Z8</f>
        <v>0</v>
      </c>
      <c r="I7" s="35"/>
      <c r="J7" s="35">
        <f>'[2]NEW GAA'!AJ8</f>
        <v>0</v>
      </c>
      <c r="K7" s="64">
        <f t="shared" si="0"/>
        <v>7912781</v>
      </c>
    </row>
    <row r="8" spans="1:11" ht="15" hidden="1" customHeight="1">
      <c r="A8" s="18" t="s">
        <v>106</v>
      </c>
      <c r="B8" s="35">
        <f>'[2]NEW GAA'!H9</f>
        <v>0</v>
      </c>
      <c r="C8" s="35">
        <f>'[2]NEW GAA'!L9</f>
        <v>0</v>
      </c>
      <c r="D8" s="35">
        <f>'[2]NEW GAA'!O9</f>
        <v>0</v>
      </c>
      <c r="E8" s="64">
        <f>'[2]NEW GAA'!R9</f>
        <v>0</v>
      </c>
      <c r="F8" s="64">
        <f>'[2]NEW GAA'!V9</f>
        <v>0</v>
      </c>
      <c r="G8" s="64">
        <f>'[2]NEW GAA'!W9</f>
        <v>0</v>
      </c>
      <c r="H8" s="64">
        <f>'[2]NEW GAA'!Z9</f>
        <v>0</v>
      </c>
      <c r="I8" s="35"/>
      <c r="J8" s="35">
        <f>'[2]NEW GAA'!AJ9</f>
        <v>0</v>
      </c>
      <c r="K8" s="64">
        <f t="shared" si="0"/>
        <v>0</v>
      </c>
    </row>
    <row r="9" spans="1:11" ht="15" customHeight="1">
      <c r="A9" s="18" t="s">
        <v>107</v>
      </c>
      <c r="B9" s="35">
        <f>'[2]NEW GAA'!H10</f>
        <v>0</v>
      </c>
      <c r="C9" s="35">
        <f>'[2]NEW GAA'!L10</f>
        <v>0</v>
      </c>
      <c r="D9" s="35">
        <f>'[2]NEW GAA'!O10</f>
        <v>0</v>
      </c>
      <c r="E9" s="64">
        <f>'[2]NEW GAA'!R10</f>
        <v>0</v>
      </c>
      <c r="F9" s="64">
        <f>'[2]NEW GAA'!V10</f>
        <v>0</v>
      </c>
      <c r="G9" s="64">
        <f>'[2]NEW GAA'!W10</f>
        <v>0</v>
      </c>
      <c r="H9" s="64">
        <f>'[2]NEW GAA'!Z10</f>
        <v>0</v>
      </c>
      <c r="I9" s="35">
        <f>'[2]NEW GAA'!AD10</f>
        <v>0</v>
      </c>
      <c r="J9" s="35">
        <f>'[2]NEW GAA'!AJ10</f>
        <v>2351</v>
      </c>
      <c r="K9" s="64">
        <f t="shared" si="0"/>
        <v>2351</v>
      </c>
    </row>
    <row r="10" spans="1:11" ht="15" customHeight="1">
      <c r="A10" s="18" t="s">
        <v>108</v>
      </c>
      <c r="B10" s="35">
        <f>'[2]NEW GAA'!H11</f>
        <v>0</v>
      </c>
      <c r="C10" s="35">
        <f>'[2]NEW GAA'!L11</f>
        <v>0</v>
      </c>
      <c r="D10" s="35">
        <f>'[2]NEW GAA'!O11</f>
        <v>0</v>
      </c>
      <c r="E10" s="64">
        <f>'[2]NEW GAA'!R11</f>
        <v>0</v>
      </c>
      <c r="F10" s="64">
        <f>'[2]NEW GAA'!V11</f>
        <v>0</v>
      </c>
      <c r="G10" s="64">
        <f>'[2]NEW GAA'!W11</f>
        <v>0</v>
      </c>
      <c r="H10" s="64">
        <f>'[2]NEW GAA'!Z11</f>
        <v>0</v>
      </c>
      <c r="I10" s="35"/>
      <c r="J10" s="35">
        <f>'[2]NEW GAA'!AJ11</f>
        <v>2325</v>
      </c>
      <c r="K10" s="64">
        <f t="shared" si="0"/>
        <v>2325</v>
      </c>
    </row>
    <row r="11" spans="1:11" ht="15" hidden="1" customHeight="1">
      <c r="A11" s="18" t="s">
        <v>109</v>
      </c>
      <c r="B11" s="35">
        <f>'[2]NEW GAA'!H12</f>
        <v>0</v>
      </c>
      <c r="C11" s="35">
        <f>'[2]NEW GAA'!L12</f>
        <v>0</v>
      </c>
      <c r="D11" s="35">
        <f>'[2]NEW GAA'!O12</f>
        <v>0</v>
      </c>
      <c r="E11" s="64">
        <f>'[2]NEW GAA'!R12</f>
        <v>0</v>
      </c>
      <c r="F11" s="64">
        <f>'[2]NEW GAA'!V12</f>
        <v>0</v>
      </c>
      <c r="G11" s="64">
        <f>'[2]NEW GAA'!W12</f>
        <v>0</v>
      </c>
      <c r="H11" s="64">
        <f>'[2]NEW GAA'!Z12</f>
        <v>0</v>
      </c>
      <c r="I11" s="35"/>
      <c r="J11" s="35">
        <f>'[2]NEW GAA'!AJ12</f>
        <v>0</v>
      </c>
      <c r="K11" s="64">
        <f t="shared" si="0"/>
        <v>0</v>
      </c>
    </row>
    <row r="12" spans="1:11" ht="15" customHeight="1">
      <c r="A12" s="65" t="s">
        <v>110</v>
      </c>
      <c r="B12" s="64">
        <f t="shared" ref="B12:K12" si="1">SUM(B13:B14)</f>
        <v>0</v>
      </c>
      <c r="C12" s="36">
        <f t="shared" si="1"/>
        <v>0</v>
      </c>
      <c r="D12" s="35">
        <f t="shared" si="1"/>
        <v>0</v>
      </c>
      <c r="E12" s="64">
        <f t="shared" si="1"/>
        <v>0</v>
      </c>
      <c r="F12" s="64">
        <f t="shared" si="1"/>
        <v>0</v>
      </c>
      <c r="G12" s="64">
        <f t="shared" si="1"/>
        <v>0</v>
      </c>
      <c r="H12" s="64">
        <f t="shared" si="1"/>
        <v>25370</v>
      </c>
      <c r="I12" s="64">
        <f t="shared" si="1"/>
        <v>0</v>
      </c>
      <c r="J12" s="35">
        <f t="shared" si="1"/>
        <v>37662</v>
      </c>
      <c r="K12" s="64">
        <f t="shared" si="1"/>
        <v>63032</v>
      </c>
    </row>
    <row r="13" spans="1:11" ht="15" hidden="1" customHeight="1">
      <c r="A13" s="65" t="s">
        <v>111</v>
      </c>
      <c r="B13" s="35">
        <f>'[2]NEW GAA'!H14</f>
        <v>0</v>
      </c>
      <c r="C13" s="35">
        <f>'[2]NEW GAA'!L14</f>
        <v>0</v>
      </c>
      <c r="D13" s="35">
        <f>'[2]NEW GAA'!O14</f>
        <v>0</v>
      </c>
      <c r="E13" s="64">
        <f>'[2]NEW GAA'!R14</f>
        <v>0</v>
      </c>
      <c r="F13" s="64">
        <f>'[2]NEW GAA'!V14</f>
        <v>0</v>
      </c>
      <c r="G13" s="64">
        <f>'[2]NEW GAA'!W14</f>
        <v>0</v>
      </c>
      <c r="H13" s="64">
        <f>'[2]NEW GAA'!Z14</f>
        <v>0</v>
      </c>
      <c r="I13" s="35">
        <f>'[2]NEW GAA'!AD14</f>
        <v>0</v>
      </c>
      <c r="J13" s="35">
        <f>'[2]NEW GAA'!AJ14</f>
        <v>0</v>
      </c>
      <c r="K13" s="64">
        <f t="shared" ref="K13:K19" si="2">SUM(B13:J13)</f>
        <v>0</v>
      </c>
    </row>
    <row r="14" spans="1:11" ht="15" hidden="1" customHeight="1">
      <c r="A14" s="65" t="s">
        <v>112</v>
      </c>
      <c r="B14" s="35">
        <f>'[2]NEW GAA'!H15</f>
        <v>0</v>
      </c>
      <c r="C14" s="35">
        <f>'[2]NEW GAA'!L15</f>
        <v>0</v>
      </c>
      <c r="D14" s="35">
        <f>'[2]NEW GAA'!O15</f>
        <v>0</v>
      </c>
      <c r="E14" s="64">
        <f>'[2]NEW GAA'!R15</f>
        <v>0</v>
      </c>
      <c r="F14" s="64">
        <f>'[2]NEW GAA'!V15</f>
        <v>0</v>
      </c>
      <c r="G14" s="64">
        <f>'[2]NEW GAA'!W15</f>
        <v>0</v>
      </c>
      <c r="H14" s="64">
        <f>'[2]NEW GAA'!Z15</f>
        <v>25370</v>
      </c>
      <c r="I14" s="35">
        <f>'[2]NEW GAA'!AD15</f>
        <v>0</v>
      </c>
      <c r="J14" s="35">
        <f>'[2]NEW GAA'!AJ15</f>
        <v>37662</v>
      </c>
      <c r="K14" s="64">
        <f t="shared" si="2"/>
        <v>63032</v>
      </c>
    </row>
    <row r="15" spans="1:11" ht="15" customHeight="1">
      <c r="A15" s="65" t="s">
        <v>113</v>
      </c>
      <c r="B15" s="35">
        <f>'[2]NEW GAA'!H16</f>
        <v>0</v>
      </c>
      <c r="C15" s="35">
        <f>'[2]NEW GAA'!L16</f>
        <v>0</v>
      </c>
      <c r="D15" s="35">
        <f>'[2]NEW GAA'!O16</f>
        <v>0</v>
      </c>
      <c r="E15" s="64">
        <f>'[2]NEW GAA'!R16</f>
        <v>0</v>
      </c>
      <c r="F15" s="64">
        <f>'[2]NEW GAA'!V16</f>
        <v>0</v>
      </c>
      <c r="G15" s="64">
        <f>'[2]NEW GAA'!W16</f>
        <v>0</v>
      </c>
      <c r="H15" s="64">
        <f>'[2]NEW GAA'!Z16</f>
        <v>116564</v>
      </c>
      <c r="I15" s="35">
        <f>'[2]NEW GAA'!AD16</f>
        <v>0</v>
      </c>
      <c r="J15" s="35">
        <f>'[2]NEW GAA'!AJ16</f>
        <v>21754</v>
      </c>
      <c r="K15" s="64">
        <f t="shared" si="2"/>
        <v>138318</v>
      </c>
    </row>
    <row r="16" spans="1:11" ht="15" hidden="1" customHeight="1">
      <c r="A16" s="65" t="s">
        <v>114</v>
      </c>
      <c r="B16" s="35">
        <f>'[2]NEW GAA'!H17</f>
        <v>0</v>
      </c>
      <c r="C16" s="35">
        <f>'[2]NEW GAA'!L17</f>
        <v>0</v>
      </c>
      <c r="D16" s="35">
        <f>'[2]NEW GAA'!O17</f>
        <v>0</v>
      </c>
      <c r="E16" s="64">
        <f>'[2]NEW GAA'!R17</f>
        <v>0</v>
      </c>
      <c r="F16" s="64">
        <f>'[2]NEW GAA'!V17</f>
        <v>0</v>
      </c>
      <c r="G16" s="64">
        <f>'[2]NEW GAA'!W17</f>
        <v>0</v>
      </c>
      <c r="H16" s="64">
        <f>'[2]NEW GAA'!Z17</f>
        <v>0</v>
      </c>
      <c r="I16" s="35"/>
      <c r="J16" s="35">
        <f>'[2]NEW GAA'!AJ17</f>
        <v>0</v>
      </c>
      <c r="K16" s="64">
        <f t="shared" si="2"/>
        <v>0</v>
      </c>
    </row>
    <row r="17" spans="1:11" ht="15" customHeight="1">
      <c r="A17" s="65" t="s">
        <v>115</v>
      </c>
      <c r="B17" s="35">
        <f>'[2]NEW GAA'!H18</f>
        <v>0</v>
      </c>
      <c r="C17" s="35">
        <f>'[2]NEW GAA'!L18</f>
        <v>0</v>
      </c>
      <c r="D17" s="35">
        <f>'[2]NEW GAA'!O18</f>
        <v>0</v>
      </c>
      <c r="E17" s="64">
        <f>'[2]NEW GAA'!R18</f>
        <v>0</v>
      </c>
      <c r="F17" s="64">
        <f>'[2]NEW GAA'!V18</f>
        <v>0</v>
      </c>
      <c r="G17" s="64">
        <f>'[2]NEW GAA'!W18</f>
        <v>0</v>
      </c>
      <c r="H17" s="64">
        <f>'[2]NEW GAA'!Z18</f>
        <v>0</v>
      </c>
      <c r="I17" s="35"/>
      <c r="J17" s="35">
        <f>'[2]NEW GAA'!AJ18</f>
        <v>177</v>
      </c>
      <c r="K17" s="64">
        <f t="shared" si="2"/>
        <v>177</v>
      </c>
    </row>
    <row r="18" spans="1:11" ht="15" customHeight="1">
      <c r="A18" s="65" t="s">
        <v>116</v>
      </c>
      <c r="B18" s="35">
        <f>'[2]NEW GAA'!H19</f>
        <v>0</v>
      </c>
      <c r="C18" s="35">
        <f>'[2]NEW GAA'!L19</f>
        <v>0</v>
      </c>
      <c r="D18" s="35">
        <f>'[2]NEW GAA'!O19</f>
        <v>0</v>
      </c>
      <c r="E18" s="64">
        <f>'[2]NEW GAA'!R19</f>
        <v>0</v>
      </c>
      <c r="F18" s="64">
        <f>'[2]NEW GAA'!V19</f>
        <v>0</v>
      </c>
      <c r="G18" s="64">
        <f>'[2]NEW GAA'!Y19</f>
        <v>0</v>
      </c>
      <c r="H18" s="64">
        <f>'[2]NEW GAA'!Z19</f>
        <v>0</v>
      </c>
      <c r="I18" s="35"/>
      <c r="J18" s="35">
        <f>'[2]NEW GAA'!AJ19</f>
        <v>30892</v>
      </c>
      <c r="K18" s="64">
        <f t="shared" si="2"/>
        <v>30892</v>
      </c>
    </row>
    <row r="19" spans="1:11" ht="15" customHeight="1">
      <c r="A19" s="65" t="s">
        <v>117</v>
      </c>
      <c r="B19" s="35">
        <f>'[2]NEW GAA'!H20</f>
        <v>0</v>
      </c>
      <c r="C19" s="35">
        <f>'[2]NEW GAA'!L20</f>
        <v>0</v>
      </c>
      <c r="D19" s="35">
        <f>'[2]NEW GAA'!O20</f>
        <v>0</v>
      </c>
      <c r="E19" s="64">
        <f>'[2]NEW GAA'!R20</f>
        <v>0</v>
      </c>
      <c r="F19" s="64">
        <f>'[2]NEW GAA'!V20</f>
        <v>0</v>
      </c>
      <c r="G19" s="64">
        <f>'[2]NEW GAA'!Y20</f>
        <v>0</v>
      </c>
      <c r="H19" s="64">
        <f>'[2]NEW GAA'!Z20</f>
        <v>0</v>
      </c>
      <c r="I19" s="35"/>
      <c r="J19" s="35">
        <f>'[2]NEW GAA'!AJ20</f>
        <v>18015</v>
      </c>
      <c r="K19" s="64">
        <f t="shared" si="2"/>
        <v>18015</v>
      </c>
    </row>
    <row r="20" spans="1:11" ht="15" customHeight="1">
      <c r="A20" s="65" t="s">
        <v>118</v>
      </c>
      <c r="B20" s="35">
        <f t="shared" ref="B20:H20" si="3">SUM(B21:B22)</f>
        <v>0</v>
      </c>
      <c r="C20" s="35">
        <f t="shared" si="3"/>
        <v>0</v>
      </c>
      <c r="D20" s="35">
        <f t="shared" si="3"/>
        <v>0</v>
      </c>
      <c r="E20" s="64">
        <f t="shared" si="3"/>
        <v>0</v>
      </c>
      <c r="F20" s="64">
        <f t="shared" si="3"/>
        <v>0</v>
      </c>
      <c r="G20" s="64">
        <f t="shared" si="3"/>
        <v>0</v>
      </c>
      <c r="H20" s="64">
        <f t="shared" si="3"/>
        <v>0</v>
      </c>
      <c r="I20" s="35"/>
      <c r="J20" s="35">
        <f>SUM(J21:J22)</f>
        <v>3761</v>
      </c>
      <c r="K20" s="64">
        <f>SUM(K21:K22)</f>
        <v>3761</v>
      </c>
    </row>
    <row r="21" spans="1:11" ht="15" hidden="1" customHeight="1">
      <c r="A21" s="65" t="s">
        <v>111</v>
      </c>
      <c r="B21" s="35">
        <f>'[2]NEW GAA'!H22</f>
        <v>0</v>
      </c>
      <c r="C21" s="35">
        <f>'[2]NEW GAA'!L22</f>
        <v>0</v>
      </c>
      <c r="D21" s="35">
        <f>'[2]NEW GAA'!O22</f>
        <v>0</v>
      </c>
      <c r="E21" s="64">
        <f>'[2]NEW GAA'!R22</f>
        <v>0</v>
      </c>
      <c r="F21" s="64">
        <f>'[2]NEW GAA'!V22</f>
        <v>0</v>
      </c>
      <c r="G21" s="64">
        <f>'[2]NEW GAA'!W22</f>
        <v>0</v>
      </c>
      <c r="H21" s="64">
        <f>'[2]NEW GAA'!Z22</f>
        <v>0</v>
      </c>
      <c r="I21" s="35"/>
      <c r="J21" s="35">
        <f>'[2]NEW GAA'!AJ22</f>
        <v>0</v>
      </c>
      <c r="K21" s="64">
        <f>SUM(B21:J21)</f>
        <v>0</v>
      </c>
    </row>
    <row r="22" spans="1:11" ht="15" hidden="1" customHeight="1">
      <c r="A22" s="65" t="s">
        <v>112</v>
      </c>
      <c r="B22" s="35">
        <f>'[2]NEW GAA'!H23</f>
        <v>0</v>
      </c>
      <c r="C22" s="35">
        <f>'[2]NEW GAA'!L23</f>
        <v>0</v>
      </c>
      <c r="D22" s="35">
        <f>'[2]NEW GAA'!O23</f>
        <v>0</v>
      </c>
      <c r="E22" s="64">
        <f>'[2]NEW GAA'!R23</f>
        <v>0</v>
      </c>
      <c r="F22" s="64">
        <f>'[2]NEW GAA'!V23</f>
        <v>0</v>
      </c>
      <c r="G22" s="64">
        <f>'[2]NEW GAA'!W23</f>
        <v>0</v>
      </c>
      <c r="H22" s="64">
        <f>'[2]NEW GAA'!Z23</f>
        <v>0</v>
      </c>
      <c r="I22" s="35"/>
      <c r="J22" s="35">
        <f>'[2]NEW GAA'!AJ23</f>
        <v>3761</v>
      </c>
      <c r="K22" s="64">
        <f>SUM(B22:J22)</f>
        <v>3761</v>
      </c>
    </row>
    <row r="23" spans="1:11" ht="15" customHeight="1">
      <c r="A23" s="65" t="s">
        <v>119</v>
      </c>
      <c r="B23" s="35">
        <f>'[2]NEW GAA'!H24</f>
        <v>0</v>
      </c>
      <c r="C23" s="35">
        <f>'[2]NEW GAA'!L24</f>
        <v>0</v>
      </c>
      <c r="D23" s="35">
        <f>'[2]NEW GAA'!O24</f>
        <v>0</v>
      </c>
      <c r="E23" s="64">
        <f>'[2]NEW GAA'!R24</f>
        <v>142044</v>
      </c>
      <c r="F23" s="64">
        <f>'[2]NEW GAA'!V24</f>
        <v>0</v>
      </c>
      <c r="G23" s="64">
        <f>'[2]NEW GAA'!W24</f>
        <v>0</v>
      </c>
      <c r="H23" s="64">
        <f>'[2]NEW GAA'!Z24</f>
        <v>0</v>
      </c>
      <c r="I23" s="35">
        <f>'[2]NEW GAA'!AD24</f>
        <v>0</v>
      </c>
      <c r="J23" s="35">
        <f>'[2]NEW GAA'!AJ24</f>
        <v>6472049</v>
      </c>
      <c r="K23" s="64">
        <f>SUM(B23:J23)</f>
        <v>6614093</v>
      </c>
    </row>
    <row r="24" spans="1:11" ht="15" customHeight="1">
      <c r="A24" s="65" t="s">
        <v>120</v>
      </c>
      <c r="B24" s="35">
        <f>'[2]NEW GAA'!H25</f>
        <v>0</v>
      </c>
      <c r="C24" s="35">
        <f>'[2]NEW GAA'!L25</f>
        <v>0</v>
      </c>
      <c r="D24" s="35">
        <f>'[2]NEW GAA'!O25</f>
        <v>0</v>
      </c>
      <c r="E24" s="64">
        <f>'[2]NEW GAA'!R25</f>
        <v>0</v>
      </c>
      <c r="F24" s="64">
        <f>'[2]NEW GAA'!V25</f>
        <v>0</v>
      </c>
      <c r="G24" s="64">
        <f>'[2]NEW GAA'!W25</f>
        <v>0</v>
      </c>
      <c r="H24" s="64">
        <f>'[2]NEW GAA'!Z25</f>
        <v>0</v>
      </c>
      <c r="I24" s="35"/>
      <c r="J24" s="35">
        <f>'[2]NEW GAA'!AJ25</f>
        <v>33738</v>
      </c>
      <c r="K24" s="64">
        <f>SUM(B24:J24)</f>
        <v>33738</v>
      </c>
    </row>
    <row r="25" spans="1:11" ht="15" customHeight="1">
      <c r="A25" s="65" t="s">
        <v>121</v>
      </c>
      <c r="B25" s="35">
        <f t="shared" ref="B25:H25" si="4">+B26+B27</f>
        <v>0</v>
      </c>
      <c r="C25" s="35">
        <f t="shared" si="4"/>
        <v>0</v>
      </c>
      <c r="D25" s="35">
        <f t="shared" si="4"/>
        <v>0</v>
      </c>
      <c r="E25" s="64">
        <f t="shared" si="4"/>
        <v>0</v>
      </c>
      <c r="F25" s="64">
        <f t="shared" si="4"/>
        <v>0</v>
      </c>
      <c r="G25" s="64">
        <f t="shared" si="4"/>
        <v>0</v>
      </c>
      <c r="H25" s="64">
        <f t="shared" si="4"/>
        <v>733</v>
      </c>
      <c r="I25" s="35"/>
      <c r="J25" s="35">
        <f>+J26+J27</f>
        <v>2622</v>
      </c>
      <c r="K25" s="64">
        <f>+K26+K27</f>
        <v>3355</v>
      </c>
    </row>
    <row r="26" spans="1:11" ht="15" hidden="1" customHeight="1">
      <c r="A26" s="65" t="s">
        <v>111</v>
      </c>
      <c r="B26" s="35">
        <f>'[2]NEW GAA'!H27</f>
        <v>0</v>
      </c>
      <c r="C26" s="35">
        <f>'[2]NEW GAA'!L27</f>
        <v>0</v>
      </c>
      <c r="D26" s="35">
        <f>'[2]NEW GAA'!O27</f>
        <v>0</v>
      </c>
      <c r="E26" s="64">
        <f>'[2]NEW GAA'!R27</f>
        <v>0</v>
      </c>
      <c r="F26" s="64">
        <f>'[2]NEW GAA'!V27</f>
        <v>0</v>
      </c>
      <c r="G26" s="64">
        <f>'[2]NEW GAA'!W27</f>
        <v>0</v>
      </c>
      <c r="H26" s="64">
        <f>'[2]NEW GAA'!Z27</f>
        <v>0</v>
      </c>
      <c r="I26" s="35"/>
      <c r="J26" s="35">
        <f>'[2]NEW GAA'!AJ27</f>
        <v>2622</v>
      </c>
      <c r="K26" s="64">
        <f>SUM(B26:J26)</f>
        <v>2622</v>
      </c>
    </row>
    <row r="27" spans="1:11" ht="15" hidden="1" customHeight="1">
      <c r="A27" s="65" t="s">
        <v>112</v>
      </c>
      <c r="B27" s="35">
        <f>'[2]NEW GAA'!H28</f>
        <v>0</v>
      </c>
      <c r="C27" s="35">
        <f>'[2]NEW GAA'!L28</f>
        <v>0</v>
      </c>
      <c r="D27" s="35">
        <f>'[2]NEW GAA'!O28</f>
        <v>0</v>
      </c>
      <c r="E27" s="64">
        <f>'[2]NEW GAA'!R28</f>
        <v>0</v>
      </c>
      <c r="F27" s="64">
        <f>'[2]NEW GAA'!V28</f>
        <v>0</v>
      </c>
      <c r="G27" s="64">
        <f>'[2]NEW GAA'!W28</f>
        <v>0</v>
      </c>
      <c r="H27" s="64">
        <f>'[2]NEW GAA'!Z28</f>
        <v>733</v>
      </c>
      <c r="I27" s="35"/>
      <c r="J27" s="35">
        <f>'[2]NEW GAA'!AJ28</f>
        <v>0</v>
      </c>
      <c r="K27" s="64">
        <f>SUM(B27:J27)</f>
        <v>733</v>
      </c>
    </row>
    <row r="28" spans="1:11" ht="15" customHeight="1">
      <c r="A28" s="65" t="s">
        <v>122</v>
      </c>
      <c r="B28" s="35">
        <f>'[2]NEW GAA'!H29</f>
        <v>0</v>
      </c>
      <c r="C28" s="35">
        <f>'[2]NEW GAA'!L29</f>
        <v>0</v>
      </c>
      <c r="D28" s="35">
        <f>'[2]NEW GAA'!O29</f>
        <v>0</v>
      </c>
      <c r="E28" s="64">
        <f>'[2]NEW GAA'!R29</f>
        <v>11380</v>
      </c>
      <c r="F28" s="64">
        <f>'[2]NEW GAA'!V29</f>
        <v>0</v>
      </c>
      <c r="G28" s="64">
        <f>'[2]NEW GAA'!W29</f>
        <v>0</v>
      </c>
      <c r="H28" s="64">
        <f>'[2]NEW GAA'!Z29</f>
        <v>0</v>
      </c>
      <c r="I28" s="35"/>
      <c r="J28" s="35">
        <f>'[2]NEW GAA'!AJ29</f>
        <v>11073540</v>
      </c>
      <c r="K28" s="64">
        <f>SUM(B28:J28)</f>
        <v>11084920</v>
      </c>
    </row>
    <row r="29" spans="1:11" ht="15" customHeight="1">
      <c r="A29" s="65" t="s">
        <v>123</v>
      </c>
      <c r="B29" s="35">
        <f t="shared" ref="B29:K29" si="5">+B30+B31</f>
        <v>0</v>
      </c>
      <c r="C29" s="35">
        <f t="shared" si="5"/>
        <v>0</v>
      </c>
      <c r="D29" s="35">
        <f t="shared" si="5"/>
        <v>0</v>
      </c>
      <c r="E29" s="64">
        <f t="shared" si="5"/>
        <v>0</v>
      </c>
      <c r="F29" s="64">
        <f t="shared" si="5"/>
        <v>0</v>
      </c>
      <c r="G29" s="64">
        <f t="shared" si="5"/>
        <v>0</v>
      </c>
      <c r="H29" s="64">
        <f t="shared" si="5"/>
        <v>454</v>
      </c>
      <c r="I29" s="64">
        <f t="shared" si="5"/>
        <v>0</v>
      </c>
      <c r="J29" s="64">
        <f t="shared" si="5"/>
        <v>10564</v>
      </c>
      <c r="K29" s="64">
        <f t="shared" si="5"/>
        <v>11018</v>
      </c>
    </row>
    <row r="30" spans="1:11" ht="15" hidden="1" customHeight="1">
      <c r="A30" s="65" t="s">
        <v>111</v>
      </c>
      <c r="B30" s="35">
        <f>'[2]NEW GAA'!H31</f>
        <v>0</v>
      </c>
      <c r="C30" s="35">
        <f>'[2]NEW GAA'!L31</f>
        <v>0</v>
      </c>
      <c r="D30" s="35">
        <f>'[2]NEW GAA'!O31</f>
        <v>0</v>
      </c>
      <c r="E30" s="64">
        <f>'[2]NEW GAA'!R31</f>
        <v>0</v>
      </c>
      <c r="F30" s="64">
        <f>'[2]NEW GAA'!V31</f>
        <v>0</v>
      </c>
      <c r="G30" s="64">
        <f>'[2]NEW GAA'!W31</f>
        <v>0</v>
      </c>
      <c r="H30" s="64">
        <f>'[2]NEW GAA'!Z31</f>
        <v>0</v>
      </c>
      <c r="I30" s="35">
        <f>'[2]NEW GAA'!AD31</f>
        <v>0</v>
      </c>
      <c r="J30" s="35">
        <f>'[2]NEW GAA'!AJ31</f>
        <v>1088</v>
      </c>
      <c r="K30" s="64">
        <f t="shared" ref="K30:K46" si="6">SUM(B30:J30)</f>
        <v>1088</v>
      </c>
    </row>
    <row r="31" spans="1:11" ht="15" hidden="1" customHeight="1">
      <c r="A31" s="65" t="s">
        <v>112</v>
      </c>
      <c r="B31" s="35">
        <f>'[2]NEW GAA'!H32</f>
        <v>0</v>
      </c>
      <c r="C31" s="35">
        <f>'[2]NEW GAA'!L32</f>
        <v>0</v>
      </c>
      <c r="D31" s="35">
        <f>'[2]NEW GAA'!O32</f>
        <v>0</v>
      </c>
      <c r="E31" s="64">
        <f>'[2]NEW GAA'!R32</f>
        <v>0</v>
      </c>
      <c r="F31" s="64">
        <f>'[2]NEW GAA'!V32</f>
        <v>0</v>
      </c>
      <c r="G31" s="64">
        <f>'[2]NEW GAA'!W32</f>
        <v>0</v>
      </c>
      <c r="H31" s="64">
        <f>'[2]NEW GAA'!Z32</f>
        <v>454</v>
      </c>
      <c r="I31" s="35"/>
      <c r="J31" s="35">
        <f>'[2]NEW GAA'!AJ32</f>
        <v>9476</v>
      </c>
      <c r="K31" s="64">
        <f t="shared" si="6"/>
        <v>9930</v>
      </c>
    </row>
    <row r="32" spans="1:11" ht="15" hidden="1" customHeight="1">
      <c r="A32" s="65" t="s">
        <v>124</v>
      </c>
      <c r="B32" s="35">
        <f>'[2]NEW GAA'!H33</f>
        <v>0</v>
      </c>
      <c r="C32" s="35">
        <f>'[2]NEW GAA'!L33</f>
        <v>0</v>
      </c>
      <c r="D32" s="35">
        <f>'[2]NEW GAA'!O33</f>
        <v>0</v>
      </c>
      <c r="E32" s="64">
        <f>'[2]NEW GAA'!R33</f>
        <v>0</v>
      </c>
      <c r="F32" s="64">
        <f>'[2]NEW GAA'!V33</f>
        <v>0</v>
      </c>
      <c r="G32" s="64">
        <f>'[2]NEW GAA'!W33</f>
        <v>0</v>
      </c>
      <c r="H32" s="64">
        <f>'[2]NEW GAA'!Z33</f>
        <v>0</v>
      </c>
      <c r="I32" s="35"/>
      <c r="J32" s="35">
        <f>'[2]NEW GAA'!AJ33</f>
        <v>0</v>
      </c>
      <c r="K32" s="64">
        <f t="shared" si="6"/>
        <v>0</v>
      </c>
    </row>
    <row r="33" spans="1:11" ht="15" hidden="1" customHeight="1">
      <c r="A33" s="65" t="s">
        <v>125</v>
      </c>
      <c r="B33" s="35">
        <f>'[2]NEW GAA'!H34</f>
        <v>0</v>
      </c>
      <c r="C33" s="35">
        <f>'[2]NEW GAA'!L34</f>
        <v>0</v>
      </c>
      <c r="D33" s="35">
        <f>'[2]NEW GAA'!O34</f>
        <v>0</v>
      </c>
      <c r="E33" s="64">
        <f>'[2]NEW GAA'!R34</f>
        <v>0</v>
      </c>
      <c r="F33" s="64">
        <f>'[2]NEW GAA'!V34</f>
        <v>0</v>
      </c>
      <c r="G33" s="64">
        <f>'[2]NEW GAA'!W34</f>
        <v>0</v>
      </c>
      <c r="H33" s="64">
        <f>'[2]NEW GAA'!Z34</f>
        <v>0</v>
      </c>
      <c r="I33" s="35">
        <f>'[2]NEW GAA'!AD34</f>
        <v>0</v>
      </c>
      <c r="J33" s="35">
        <f>'[2]NEW GAA'!AJ34</f>
        <v>0</v>
      </c>
      <c r="K33" s="64">
        <f t="shared" si="6"/>
        <v>0</v>
      </c>
    </row>
    <row r="34" spans="1:11" ht="15" hidden="1" customHeight="1">
      <c r="A34" s="65" t="s">
        <v>126</v>
      </c>
      <c r="B34" s="35">
        <f>'[2]NEW GAA'!H35</f>
        <v>0</v>
      </c>
      <c r="C34" s="35">
        <f>'[2]NEW GAA'!L35</f>
        <v>0</v>
      </c>
      <c r="D34" s="35">
        <f>'[2]NEW GAA'!O35</f>
        <v>0</v>
      </c>
      <c r="E34" s="64">
        <f>'[2]NEW GAA'!R35</f>
        <v>0</v>
      </c>
      <c r="F34" s="64">
        <f>'[2]NEW GAA'!V35</f>
        <v>0</v>
      </c>
      <c r="G34" s="64">
        <f>'[2]NEW GAA'!W35</f>
        <v>0</v>
      </c>
      <c r="H34" s="64">
        <f>'[2]NEW GAA'!Z35</f>
        <v>0</v>
      </c>
      <c r="I34" s="35"/>
      <c r="J34" s="35">
        <f>'[2]NEW GAA'!AJ35</f>
        <v>0</v>
      </c>
      <c r="K34" s="64">
        <f t="shared" si="6"/>
        <v>0</v>
      </c>
    </row>
    <row r="35" spans="1:11" ht="15" customHeight="1">
      <c r="A35" s="65" t="s">
        <v>127</v>
      </c>
      <c r="B35" s="35">
        <f>'[2]NEW GAA'!H36</f>
        <v>0</v>
      </c>
      <c r="C35" s="35">
        <f>'[2]NEW GAA'!L36</f>
        <v>0</v>
      </c>
      <c r="D35" s="35">
        <f>'[2]NEW GAA'!O36</f>
        <v>0</v>
      </c>
      <c r="E35" s="64">
        <f>'[2]NEW GAA'!R36</f>
        <v>0</v>
      </c>
      <c r="F35" s="64">
        <f>'[2]NEW GAA'!V36</f>
        <v>0</v>
      </c>
      <c r="G35" s="64">
        <f>'[2]NEW GAA'!W36</f>
        <v>0</v>
      </c>
      <c r="H35" s="64">
        <f>'[2]NEW GAA'!Z36</f>
        <v>0</v>
      </c>
      <c r="I35" s="35"/>
      <c r="J35" s="35">
        <f>'[2]NEW GAA'!AJ36</f>
        <v>1815</v>
      </c>
      <c r="K35" s="64">
        <f t="shared" si="6"/>
        <v>1815</v>
      </c>
    </row>
    <row r="36" spans="1:11" ht="15" customHeight="1">
      <c r="A36" s="65" t="s">
        <v>128</v>
      </c>
      <c r="B36" s="35">
        <f>'[2]NEW GAA'!H37</f>
        <v>0</v>
      </c>
      <c r="C36" s="35">
        <f>'[2]NEW GAA'!L37</f>
        <v>0</v>
      </c>
      <c r="D36" s="35">
        <f>'[2]NEW GAA'!O37</f>
        <v>0</v>
      </c>
      <c r="E36" s="64">
        <f>'[2]NEW GAA'!R37</f>
        <v>0</v>
      </c>
      <c r="F36" s="64">
        <f>'[2]NEW GAA'!V37</f>
        <v>0</v>
      </c>
      <c r="G36" s="64">
        <f>'[2]NEW GAA'!W37</f>
        <v>0</v>
      </c>
      <c r="H36" s="64">
        <f>'[2]NEW GAA'!Z37</f>
        <v>0</v>
      </c>
      <c r="I36" s="35"/>
      <c r="J36" s="35">
        <f>'[2]NEW GAA'!AJ37</f>
        <v>185822</v>
      </c>
      <c r="K36" s="64">
        <f t="shared" si="6"/>
        <v>185822</v>
      </c>
    </row>
    <row r="37" spans="1:11" ht="15" hidden="1" customHeight="1">
      <c r="A37" s="65" t="s">
        <v>129</v>
      </c>
      <c r="B37" s="35">
        <f>'[2]NEW GAA'!H38</f>
        <v>0</v>
      </c>
      <c r="C37" s="35">
        <f>'[2]NEW GAA'!L38</f>
        <v>0</v>
      </c>
      <c r="D37" s="35">
        <f>'[2]NEW GAA'!O38</f>
        <v>0</v>
      </c>
      <c r="E37" s="64">
        <f>'[2]NEW GAA'!R38</f>
        <v>0</v>
      </c>
      <c r="F37" s="64">
        <f>'[2]NEW GAA'!V38</f>
        <v>0</v>
      </c>
      <c r="G37" s="64">
        <f>'[2]NEW GAA'!W38</f>
        <v>0</v>
      </c>
      <c r="H37" s="64">
        <f>'[2]NEW GAA'!Z38</f>
        <v>0</v>
      </c>
      <c r="I37" s="35"/>
      <c r="J37" s="35">
        <f>'[2]NEW GAA'!AJ38</f>
        <v>0</v>
      </c>
      <c r="K37" s="64">
        <f t="shared" si="6"/>
        <v>0</v>
      </c>
    </row>
    <row r="38" spans="1:11" ht="15" customHeight="1">
      <c r="A38" s="65" t="s">
        <v>130</v>
      </c>
      <c r="B38" s="35">
        <f>'[2]NEW GAA'!H39</f>
        <v>0</v>
      </c>
      <c r="C38" s="35">
        <f>'[2]NEW GAA'!L39</f>
        <v>0</v>
      </c>
      <c r="D38" s="35">
        <f>'[2]NEW GAA'!O39</f>
        <v>0</v>
      </c>
      <c r="E38" s="64">
        <f>'[2]NEW GAA'!R39</f>
        <v>0</v>
      </c>
      <c r="F38" s="64">
        <f>'[2]NEW GAA'!V39</f>
        <v>0</v>
      </c>
      <c r="G38" s="64">
        <f>'[2]NEW GAA'!W39</f>
        <v>0</v>
      </c>
      <c r="H38" s="64">
        <f>'[2]NEW GAA'!Z39</f>
        <v>0</v>
      </c>
      <c r="I38" s="35"/>
      <c r="J38" s="35">
        <f>'[2]NEW GAA'!AJ39</f>
        <v>4261</v>
      </c>
      <c r="K38" s="64">
        <f t="shared" si="6"/>
        <v>4261</v>
      </c>
    </row>
    <row r="39" spans="1:11" ht="15" customHeight="1">
      <c r="A39" s="65" t="s">
        <v>155</v>
      </c>
      <c r="B39" s="35">
        <f>'[2]NEW GAA'!H40</f>
        <v>0</v>
      </c>
      <c r="C39" s="35">
        <f>'[2]NEW GAA'!L40</f>
        <v>0</v>
      </c>
      <c r="D39" s="35">
        <f>'[2]NEW GAA'!O40</f>
        <v>0</v>
      </c>
      <c r="E39" s="64">
        <f>'[2]NEW GAA'!R40</f>
        <v>0</v>
      </c>
      <c r="F39" s="64">
        <f>'[2]NEW GAA'!V40</f>
        <v>0</v>
      </c>
      <c r="G39" s="64">
        <f>'[2]NEW GAA'!W40</f>
        <v>0</v>
      </c>
      <c r="H39" s="64">
        <f>'[2]NEW GAA'!Z40</f>
        <v>0</v>
      </c>
      <c r="I39" s="35"/>
      <c r="J39" s="35">
        <f>'[2]NEW GAA'!AJ40</f>
        <v>25450</v>
      </c>
      <c r="K39" s="64">
        <f t="shared" si="6"/>
        <v>25450</v>
      </c>
    </row>
    <row r="40" spans="1:11" ht="15" hidden="1" customHeight="1">
      <c r="A40" s="65" t="s">
        <v>131</v>
      </c>
      <c r="B40" s="35">
        <f>'[2]NEW GAA'!H41</f>
        <v>0</v>
      </c>
      <c r="C40" s="35">
        <f>'[2]NEW GAA'!L41</f>
        <v>0</v>
      </c>
      <c r="D40" s="35">
        <f>'[2]NEW GAA'!O41</f>
        <v>0</v>
      </c>
      <c r="E40" s="64">
        <f>'[2]NEW GAA'!R41</f>
        <v>0</v>
      </c>
      <c r="F40" s="64">
        <f>'[2]NEW GAA'!V41</f>
        <v>0</v>
      </c>
      <c r="G40" s="64">
        <f>'[2]NEW GAA'!W41</f>
        <v>0</v>
      </c>
      <c r="H40" s="64">
        <f>'[2]NEW GAA'!Z41</f>
        <v>0</v>
      </c>
      <c r="I40" s="35"/>
      <c r="J40" s="35">
        <f>'[2]NEW GAA'!AJ41</f>
        <v>0</v>
      </c>
      <c r="K40" s="64">
        <f t="shared" si="6"/>
        <v>0</v>
      </c>
    </row>
    <row r="41" spans="1:11" ht="15" customHeight="1">
      <c r="A41" s="65" t="s">
        <v>132</v>
      </c>
      <c r="B41" s="35">
        <f>'[2]NEW GAA'!H42</f>
        <v>0</v>
      </c>
      <c r="C41" s="35">
        <f>'[2]NEW GAA'!L42</f>
        <v>0</v>
      </c>
      <c r="D41" s="35">
        <f>'[2]NEW GAA'!O42</f>
        <v>0</v>
      </c>
      <c r="E41" s="64">
        <f>'[2]NEW GAA'!R42</f>
        <v>0</v>
      </c>
      <c r="F41" s="64">
        <f>'[2]NEW GAA'!V42</f>
        <v>0</v>
      </c>
      <c r="G41" s="64">
        <f>'[2]NEW GAA'!W42</f>
        <v>0</v>
      </c>
      <c r="H41" s="64">
        <f>'[2]NEW GAA'!Z42</f>
        <v>0</v>
      </c>
      <c r="I41" s="35"/>
      <c r="J41" s="35">
        <f>'[2]NEW GAA'!AJ42</f>
        <v>59069</v>
      </c>
      <c r="K41" s="64">
        <f t="shared" si="6"/>
        <v>59069</v>
      </c>
    </row>
    <row r="42" spans="1:11" ht="15" customHeight="1">
      <c r="A42" s="65" t="s">
        <v>133</v>
      </c>
      <c r="B42" s="35">
        <f>'[2]NEW GAA'!H43</f>
        <v>0</v>
      </c>
      <c r="C42" s="35">
        <f>'[2]NEW GAA'!L43</f>
        <v>0</v>
      </c>
      <c r="D42" s="35">
        <f>'[2]NEW GAA'!O43</f>
        <v>0</v>
      </c>
      <c r="E42" s="64">
        <f>'[2]NEW GAA'!R43</f>
        <v>0</v>
      </c>
      <c r="F42" s="64">
        <f>'[2]NEW GAA'!V43</f>
        <v>0</v>
      </c>
      <c r="G42" s="64">
        <f>'[2]NEW GAA'!W43</f>
        <v>0</v>
      </c>
      <c r="H42" s="64">
        <f>'[2]NEW GAA'!Z43</f>
        <v>0</v>
      </c>
      <c r="I42" s="35"/>
      <c r="J42" s="35">
        <f>'[2]NEW GAA'!AJ43</f>
        <v>112</v>
      </c>
      <c r="K42" s="64">
        <f t="shared" si="6"/>
        <v>112</v>
      </c>
    </row>
    <row r="43" spans="1:11" ht="15" customHeight="1">
      <c r="A43" s="65" t="s">
        <v>134</v>
      </c>
      <c r="B43" s="35">
        <f>'[2]NEW GAA'!H44</f>
        <v>0</v>
      </c>
      <c r="C43" s="35">
        <f>'[2]NEW GAA'!L44</f>
        <v>0</v>
      </c>
      <c r="D43" s="35">
        <f>'[2]NEW GAA'!O44</f>
        <v>0</v>
      </c>
      <c r="E43" s="64">
        <f>'[2]NEW GAA'!R44</f>
        <v>0</v>
      </c>
      <c r="F43" s="64">
        <f>'[2]NEW GAA'!V44</f>
        <v>0</v>
      </c>
      <c r="G43" s="64">
        <f>'[2]NEW GAA'!W44</f>
        <v>0</v>
      </c>
      <c r="H43" s="64">
        <f>'[2]NEW GAA'!Z44</f>
        <v>0</v>
      </c>
      <c r="I43" s="35"/>
      <c r="J43" s="35">
        <f>'[2]NEW GAA'!AJ44</f>
        <v>20096</v>
      </c>
      <c r="K43" s="64">
        <f t="shared" si="6"/>
        <v>20096</v>
      </c>
    </row>
    <row r="44" spans="1:11" ht="15" hidden="1" customHeight="1">
      <c r="A44" s="65" t="s">
        <v>135</v>
      </c>
      <c r="B44" s="35">
        <f>'[2]NEW GAA'!H45</f>
        <v>0</v>
      </c>
      <c r="C44" s="35">
        <f>'[2]NEW GAA'!L45</f>
        <v>0</v>
      </c>
      <c r="D44" s="35">
        <f>'[2]NEW GAA'!O45</f>
        <v>0</v>
      </c>
      <c r="E44" s="64">
        <f>'[2]NEW GAA'!R45</f>
        <v>0</v>
      </c>
      <c r="F44" s="64">
        <f>'[2]NEW GAA'!V45</f>
        <v>0</v>
      </c>
      <c r="G44" s="64">
        <f>'[2]NEW GAA'!W45</f>
        <v>0</v>
      </c>
      <c r="H44" s="64">
        <f>'[2]NEW GAA'!Z45</f>
        <v>0</v>
      </c>
      <c r="I44" s="35"/>
      <c r="J44" s="35">
        <f>'[2]NEW GAA'!AJ45</f>
        <v>0</v>
      </c>
      <c r="K44" s="64">
        <f t="shared" si="6"/>
        <v>0</v>
      </c>
    </row>
    <row r="45" spans="1:11" ht="15" hidden="1" customHeight="1">
      <c r="A45" s="65" t="s">
        <v>136</v>
      </c>
      <c r="B45" s="35">
        <f>'[2]NEW GAA'!H46</f>
        <v>0</v>
      </c>
      <c r="C45" s="35">
        <f>'[2]NEW GAA'!L46</f>
        <v>0</v>
      </c>
      <c r="D45" s="35">
        <f>'[2]NEW GAA'!O46</f>
        <v>0</v>
      </c>
      <c r="E45" s="64">
        <f>'[2]NEW GAA'!R46</f>
        <v>0</v>
      </c>
      <c r="F45" s="64">
        <f>'[2]NEW GAA'!V46</f>
        <v>0</v>
      </c>
      <c r="G45" s="64">
        <f>'[2]NEW GAA'!W46</f>
        <v>0</v>
      </c>
      <c r="H45" s="64">
        <f>'[2]NEW GAA'!Z46</f>
        <v>0</v>
      </c>
      <c r="I45" s="35"/>
      <c r="J45" s="35">
        <f>'[2]NEW GAA'!AJ46</f>
        <v>0</v>
      </c>
      <c r="K45" s="64">
        <f t="shared" si="6"/>
        <v>0</v>
      </c>
    </row>
    <row r="46" spans="1:11" ht="15" hidden="1" customHeight="1">
      <c r="A46" s="65" t="s">
        <v>137</v>
      </c>
      <c r="B46" s="35">
        <f>'[2]NEW GAA'!H47</f>
        <v>0</v>
      </c>
      <c r="C46" s="35">
        <f>'[2]NEW GAA'!L47</f>
        <v>0</v>
      </c>
      <c r="D46" s="35">
        <f>'[2]NEW GAA'!O47</f>
        <v>0</v>
      </c>
      <c r="E46" s="64">
        <f>'[2]NEW GAA'!R47</f>
        <v>0</v>
      </c>
      <c r="F46" s="64">
        <f>'[2]NEW GAA'!V47</f>
        <v>0</v>
      </c>
      <c r="G46" s="64">
        <f>'[2]NEW GAA'!W47</f>
        <v>0</v>
      </c>
      <c r="H46" s="64">
        <f>'[2]NEW GAA'!Z47</f>
        <v>0</v>
      </c>
      <c r="I46" s="35"/>
      <c r="J46" s="35">
        <f>'[2]NEW GAA'!AJ47</f>
        <v>0</v>
      </c>
      <c r="K46" s="64">
        <f t="shared" si="6"/>
        <v>0</v>
      </c>
    </row>
    <row r="47" spans="1:11" ht="15" hidden="1" customHeight="1">
      <c r="A47" s="65"/>
      <c r="B47" s="35"/>
      <c r="C47" s="35"/>
      <c r="D47" s="35"/>
      <c r="E47" s="64"/>
      <c r="F47" s="64"/>
      <c r="G47" s="64"/>
      <c r="H47" s="64"/>
      <c r="I47" s="35"/>
      <c r="J47" s="35"/>
      <c r="K47" s="64"/>
    </row>
    <row r="48" spans="1:11" ht="15" customHeight="1">
      <c r="A48" s="65" t="s">
        <v>138</v>
      </c>
      <c r="B48" s="214">
        <f t="shared" ref="B48:H48" si="7">SUM(B49:B52)+SUM(B55:B67)+SUM(B72:B87)</f>
        <v>0</v>
      </c>
      <c r="C48" s="214">
        <f t="shared" si="7"/>
        <v>0</v>
      </c>
      <c r="D48" s="214">
        <f t="shared" si="7"/>
        <v>0</v>
      </c>
      <c r="E48" s="214">
        <f t="shared" si="7"/>
        <v>0</v>
      </c>
      <c r="F48" s="214">
        <f t="shared" si="7"/>
        <v>0</v>
      </c>
      <c r="G48" s="214">
        <f t="shared" si="7"/>
        <v>0</v>
      </c>
      <c r="H48" s="214">
        <f t="shared" si="7"/>
        <v>0</v>
      </c>
      <c r="I48" s="214"/>
      <c r="J48" s="214">
        <f>SUM(J49:J52)+SUM(J55:J67)+SUM(J72:J87)</f>
        <v>6660</v>
      </c>
      <c r="K48" s="137">
        <f>SUM(K49:K52)+SUM(K55:K67)+SUM(K72:K87)</f>
        <v>6660</v>
      </c>
    </row>
    <row r="49" spans="1:11" ht="15" hidden="1" customHeight="1">
      <c r="A49" s="65" t="s">
        <v>55</v>
      </c>
      <c r="B49" s="35">
        <f>'[2]NEW GAA'!H50</f>
        <v>0</v>
      </c>
      <c r="C49" s="35">
        <f>'[2]NEW GAA'!L50</f>
        <v>0</v>
      </c>
      <c r="D49" s="35">
        <f>'[2]NEW GAA'!O50</f>
        <v>0</v>
      </c>
      <c r="E49" s="64">
        <f>'[2]NEW GAA'!R50</f>
        <v>0</v>
      </c>
      <c r="F49" s="64">
        <f>'[2]NEW GAA'!V50</f>
        <v>0</v>
      </c>
      <c r="G49" s="64">
        <f>'[2]NEW GAA'!W50</f>
        <v>0</v>
      </c>
      <c r="H49" s="64">
        <f>'[2]NEW GAA'!Z50</f>
        <v>0</v>
      </c>
      <c r="I49" s="35"/>
      <c r="J49" s="35">
        <f>'[2]NEW GAA'!AJ50</f>
        <v>0</v>
      </c>
      <c r="K49" s="64">
        <f>SUM(B49:J49)</f>
        <v>0</v>
      </c>
    </row>
    <row r="50" spans="1:11" ht="15" hidden="1" customHeight="1">
      <c r="A50" s="65" t="s">
        <v>56</v>
      </c>
      <c r="B50" s="35">
        <f>'[2]NEW GAA'!H51</f>
        <v>0</v>
      </c>
      <c r="C50" s="35">
        <f>'[2]NEW GAA'!L51</f>
        <v>0</v>
      </c>
      <c r="D50" s="35">
        <f>'[2]NEW GAA'!O51</f>
        <v>0</v>
      </c>
      <c r="E50" s="64">
        <f>'[2]NEW GAA'!R51</f>
        <v>0</v>
      </c>
      <c r="F50" s="64">
        <f>'[2]NEW GAA'!V51</f>
        <v>0</v>
      </c>
      <c r="G50" s="64">
        <f>'[2]NEW GAA'!W51</f>
        <v>0</v>
      </c>
      <c r="H50" s="64">
        <f>'[2]NEW GAA'!Z51</f>
        <v>0</v>
      </c>
      <c r="I50" s="35"/>
      <c r="J50" s="35">
        <f>'[2]NEW GAA'!AJ51</f>
        <v>0</v>
      </c>
      <c r="K50" s="64">
        <f>SUM(B50:J50)</f>
        <v>0</v>
      </c>
    </row>
    <row r="51" spans="1:11" ht="15" hidden="1" customHeight="1">
      <c r="A51" s="65" t="s">
        <v>57</v>
      </c>
      <c r="B51" s="35">
        <f>'[2]NEW GAA'!H52</f>
        <v>0</v>
      </c>
      <c r="C51" s="35">
        <f>'[2]NEW GAA'!L52</f>
        <v>0</v>
      </c>
      <c r="D51" s="35">
        <f>'[2]NEW GAA'!O52</f>
        <v>0</v>
      </c>
      <c r="E51" s="64">
        <f>'[2]NEW GAA'!R52</f>
        <v>0</v>
      </c>
      <c r="F51" s="64">
        <f>'[2]NEW GAA'!V52</f>
        <v>0</v>
      </c>
      <c r="G51" s="64">
        <f>'[2]NEW GAA'!W52</f>
        <v>0</v>
      </c>
      <c r="H51" s="64">
        <f>'[2]NEW GAA'!Z52</f>
        <v>0</v>
      </c>
      <c r="I51" s="35"/>
      <c r="J51" s="35">
        <f>'[2]NEW GAA'!AJ52</f>
        <v>0</v>
      </c>
      <c r="K51" s="64">
        <f>SUM(B51:J51)</f>
        <v>0</v>
      </c>
    </row>
    <row r="52" spans="1:11" ht="15" hidden="1" customHeight="1">
      <c r="A52" s="65" t="s">
        <v>58</v>
      </c>
      <c r="B52" s="35">
        <f t="shared" ref="B52:H52" si="8">+B53+B54</f>
        <v>0</v>
      </c>
      <c r="C52" s="35">
        <f t="shared" si="8"/>
        <v>0</v>
      </c>
      <c r="D52" s="35">
        <f t="shared" si="8"/>
        <v>0</v>
      </c>
      <c r="E52" s="64">
        <f t="shared" si="8"/>
        <v>0</v>
      </c>
      <c r="F52" s="64">
        <f t="shared" si="8"/>
        <v>0</v>
      </c>
      <c r="G52" s="35">
        <f t="shared" si="8"/>
        <v>0</v>
      </c>
      <c r="H52" s="35">
        <f t="shared" si="8"/>
        <v>0</v>
      </c>
      <c r="I52" s="35"/>
      <c r="J52" s="35">
        <f>+J53+J54</f>
        <v>0</v>
      </c>
      <c r="K52" s="64">
        <f>+K53+K54</f>
        <v>0</v>
      </c>
    </row>
    <row r="53" spans="1:11" ht="15" hidden="1" customHeight="1">
      <c r="A53" s="65" t="s">
        <v>139</v>
      </c>
      <c r="B53" s="35">
        <f>'[2]NEW GAA'!H54</f>
        <v>0</v>
      </c>
      <c r="C53" s="35">
        <f>'[2]NEW GAA'!L54</f>
        <v>0</v>
      </c>
      <c r="D53" s="35">
        <f>'[2]NEW GAA'!O54</f>
        <v>0</v>
      </c>
      <c r="E53" s="64">
        <f>'[2]NEW GAA'!R54</f>
        <v>0</v>
      </c>
      <c r="F53" s="64">
        <f>'[2]NEW GAA'!V54</f>
        <v>0</v>
      </c>
      <c r="G53" s="64">
        <f>'[2]NEW GAA'!W54</f>
        <v>0</v>
      </c>
      <c r="H53" s="64">
        <f>'[2]NEW GAA'!Z54</f>
        <v>0</v>
      </c>
      <c r="I53" s="35"/>
      <c r="J53" s="35">
        <f>'[2]NEW GAA'!AJ54</f>
        <v>0</v>
      </c>
      <c r="K53" s="64">
        <f t="shared" ref="K53:K66" si="9">SUM(B53:J53)</f>
        <v>0</v>
      </c>
    </row>
    <row r="54" spans="1:11" ht="15" hidden="1" customHeight="1">
      <c r="A54" s="65" t="s">
        <v>140</v>
      </c>
      <c r="B54" s="35">
        <f>'[2]NEW GAA'!H55</f>
        <v>0</v>
      </c>
      <c r="C54" s="35">
        <f>'[2]NEW GAA'!L55</f>
        <v>0</v>
      </c>
      <c r="D54" s="35">
        <f>'[2]NEW GAA'!O55</f>
        <v>0</v>
      </c>
      <c r="E54" s="64">
        <f>'[2]NEW GAA'!R55</f>
        <v>0</v>
      </c>
      <c r="F54" s="64">
        <f>'[2]NEW GAA'!V55</f>
        <v>0</v>
      </c>
      <c r="G54" s="64">
        <f>'[2]NEW GAA'!W55</f>
        <v>0</v>
      </c>
      <c r="H54" s="64">
        <f>'[2]NEW GAA'!Z55</f>
        <v>0</v>
      </c>
      <c r="I54" s="35"/>
      <c r="J54" s="35">
        <f>'[2]NEW GAA'!AJ55</f>
        <v>0</v>
      </c>
      <c r="K54" s="64">
        <f t="shared" si="9"/>
        <v>0</v>
      </c>
    </row>
    <row r="55" spans="1:11" ht="15" hidden="1" customHeight="1">
      <c r="A55" s="65" t="s">
        <v>61</v>
      </c>
      <c r="B55" s="35">
        <f>'[2]NEW GAA'!H56</f>
        <v>0</v>
      </c>
      <c r="C55" s="35">
        <f>'[2]NEW GAA'!L56</f>
        <v>0</v>
      </c>
      <c r="D55" s="35">
        <f>'[2]NEW GAA'!O56</f>
        <v>0</v>
      </c>
      <c r="E55" s="64">
        <f>'[2]NEW GAA'!R56</f>
        <v>0</v>
      </c>
      <c r="F55" s="64">
        <f>'[2]NEW GAA'!V56</f>
        <v>0</v>
      </c>
      <c r="G55" s="64">
        <f>'[2]NEW GAA'!W56</f>
        <v>0</v>
      </c>
      <c r="H55" s="64">
        <f>'[2]NEW GAA'!Z56</f>
        <v>0</v>
      </c>
      <c r="I55" s="35"/>
      <c r="J55" s="35">
        <f>'[2]NEW GAA'!AJ56</f>
        <v>0</v>
      </c>
      <c r="K55" s="64">
        <f t="shared" si="9"/>
        <v>0</v>
      </c>
    </row>
    <row r="56" spans="1:11" ht="15" customHeight="1">
      <c r="A56" s="65" t="s">
        <v>62</v>
      </c>
      <c r="B56" s="35">
        <f>'[2]NEW GAA'!H57</f>
        <v>0</v>
      </c>
      <c r="C56" s="35">
        <f>'[2]NEW GAA'!L57</f>
        <v>0</v>
      </c>
      <c r="D56" s="35">
        <f>'[2]NEW GAA'!O57</f>
        <v>0</v>
      </c>
      <c r="E56" s="64">
        <f>'[2]NEW GAA'!R57</f>
        <v>0</v>
      </c>
      <c r="F56" s="64">
        <f>'[2]NEW GAA'!V57</f>
        <v>0</v>
      </c>
      <c r="G56" s="64">
        <f>'[2]NEW GAA'!W57</f>
        <v>0</v>
      </c>
      <c r="H56" s="64">
        <f>'[2]NEW GAA'!Z57</f>
        <v>0</v>
      </c>
      <c r="I56" s="35"/>
      <c r="J56" s="35">
        <f>'[2]NEW GAA'!AJ57</f>
        <v>487</v>
      </c>
      <c r="K56" s="64">
        <f t="shared" si="9"/>
        <v>487</v>
      </c>
    </row>
    <row r="57" spans="1:11" ht="15" customHeight="1">
      <c r="A57" s="65" t="s">
        <v>63</v>
      </c>
      <c r="B57" s="35">
        <f>'[2]NEW GAA'!H58</f>
        <v>0</v>
      </c>
      <c r="C57" s="35">
        <f>'[2]NEW GAA'!L58</f>
        <v>0</v>
      </c>
      <c r="D57" s="35">
        <f>'[2]NEW GAA'!O58</f>
        <v>0</v>
      </c>
      <c r="E57" s="64">
        <f>'[2]NEW GAA'!R58</f>
        <v>0</v>
      </c>
      <c r="F57" s="64">
        <f>'[2]NEW GAA'!V58</f>
        <v>0</v>
      </c>
      <c r="G57" s="64">
        <f>'[2]NEW GAA'!W58</f>
        <v>0</v>
      </c>
      <c r="H57" s="64">
        <f>'[2]NEW GAA'!Z58</f>
        <v>0</v>
      </c>
      <c r="I57" s="35"/>
      <c r="J57" s="35">
        <f>'[2]NEW GAA'!AJ58</f>
        <v>5880</v>
      </c>
      <c r="K57" s="64">
        <f t="shared" si="9"/>
        <v>5880</v>
      </c>
    </row>
    <row r="58" spans="1:11" ht="15" hidden="1" customHeight="1">
      <c r="A58" s="65" t="s">
        <v>64</v>
      </c>
      <c r="B58" s="35">
        <f>'[2]NEW GAA'!H59</f>
        <v>0</v>
      </c>
      <c r="C58" s="35">
        <f>'[2]NEW GAA'!L59</f>
        <v>0</v>
      </c>
      <c r="D58" s="35">
        <f>'[2]NEW GAA'!O59</f>
        <v>0</v>
      </c>
      <c r="E58" s="64">
        <f>'[2]NEW GAA'!R59</f>
        <v>0</v>
      </c>
      <c r="F58" s="64">
        <f>'[2]NEW GAA'!V59</f>
        <v>0</v>
      </c>
      <c r="G58" s="64">
        <f>'[2]NEW GAA'!W59</f>
        <v>0</v>
      </c>
      <c r="H58" s="64">
        <f>'[2]NEW GAA'!Z59</f>
        <v>0</v>
      </c>
      <c r="I58" s="35"/>
      <c r="J58" s="35">
        <f>'[2]NEW GAA'!AJ59</f>
        <v>0</v>
      </c>
      <c r="K58" s="64">
        <f t="shared" si="9"/>
        <v>0</v>
      </c>
    </row>
    <row r="59" spans="1:11" ht="15" hidden="1" customHeight="1">
      <c r="A59" s="65" t="s">
        <v>234</v>
      </c>
      <c r="B59" s="35">
        <f>'[2]NEW GAA'!H60</f>
        <v>0</v>
      </c>
      <c r="C59" s="35">
        <f>'[2]NEW GAA'!L60</f>
        <v>0</v>
      </c>
      <c r="D59" s="35">
        <f>'[2]NEW GAA'!O60</f>
        <v>0</v>
      </c>
      <c r="E59" s="64">
        <f>'[2]NEW GAA'!R60</f>
        <v>0</v>
      </c>
      <c r="F59" s="64">
        <f>'[2]NEW GAA'!V60</f>
        <v>0</v>
      </c>
      <c r="G59" s="64">
        <f>'[2]NEW GAA'!W60</f>
        <v>0</v>
      </c>
      <c r="H59" s="64">
        <f>'[2]NEW GAA'!Z60</f>
        <v>0</v>
      </c>
      <c r="I59" s="35"/>
      <c r="J59" s="35">
        <f>'[2]NEW GAA'!AJ60</f>
        <v>0</v>
      </c>
      <c r="K59" s="64">
        <f t="shared" si="9"/>
        <v>0</v>
      </c>
    </row>
    <row r="60" spans="1:11" ht="15" hidden="1" customHeight="1">
      <c r="A60" s="65" t="s">
        <v>65</v>
      </c>
      <c r="B60" s="35">
        <f>'[2]NEW GAA'!H61</f>
        <v>0</v>
      </c>
      <c r="C60" s="35">
        <f>'[2]NEW GAA'!L61</f>
        <v>0</v>
      </c>
      <c r="D60" s="35">
        <f>'[2]NEW GAA'!O61</f>
        <v>0</v>
      </c>
      <c r="E60" s="64">
        <f>'[2]NEW GAA'!R61</f>
        <v>0</v>
      </c>
      <c r="F60" s="64">
        <f>'[2]NEW GAA'!V61</f>
        <v>0</v>
      </c>
      <c r="G60" s="64">
        <f>'[2]NEW GAA'!W61</f>
        <v>0</v>
      </c>
      <c r="H60" s="64">
        <f>'[2]NEW GAA'!Z61</f>
        <v>0</v>
      </c>
      <c r="I60" s="35"/>
      <c r="J60" s="35">
        <f>'[2]NEW GAA'!AJ61</f>
        <v>0</v>
      </c>
      <c r="K60" s="64">
        <f t="shared" si="9"/>
        <v>0</v>
      </c>
    </row>
    <row r="61" spans="1:11" ht="15" hidden="1" customHeight="1">
      <c r="A61" s="65" t="s">
        <v>183</v>
      </c>
      <c r="B61" s="35">
        <f>'[2]NEW GAA'!H62</f>
        <v>0</v>
      </c>
      <c r="C61" s="35">
        <f>'[2]NEW GAA'!L62</f>
        <v>0</v>
      </c>
      <c r="D61" s="35">
        <f>'[2]NEW GAA'!O62</f>
        <v>0</v>
      </c>
      <c r="E61" s="64">
        <f>'[2]NEW GAA'!R62</f>
        <v>0</v>
      </c>
      <c r="F61" s="64">
        <f>'[2]NEW GAA'!V62</f>
        <v>0</v>
      </c>
      <c r="G61" s="64">
        <f>'[2]NEW GAA'!W62</f>
        <v>0</v>
      </c>
      <c r="H61" s="64">
        <f>'[2]NEW GAA'!Z62</f>
        <v>0</v>
      </c>
      <c r="I61" s="35"/>
      <c r="J61" s="35">
        <f>'[2]NEW GAA'!AJ62</f>
        <v>0</v>
      </c>
      <c r="K61" s="64">
        <f t="shared" si="9"/>
        <v>0</v>
      </c>
    </row>
    <row r="62" spans="1:11" ht="15" hidden="1" customHeight="1">
      <c r="A62" s="65" t="s">
        <v>66</v>
      </c>
      <c r="B62" s="35">
        <f>'[2]NEW GAA'!H63</f>
        <v>0</v>
      </c>
      <c r="C62" s="35">
        <f>'[2]NEW GAA'!L63</f>
        <v>0</v>
      </c>
      <c r="D62" s="35">
        <f>'[2]NEW GAA'!O63</f>
        <v>0</v>
      </c>
      <c r="E62" s="64">
        <f>'[2]NEW GAA'!R63</f>
        <v>0</v>
      </c>
      <c r="F62" s="64">
        <f>'[2]NEW GAA'!V63</f>
        <v>0</v>
      </c>
      <c r="G62" s="64">
        <f>'[2]NEW GAA'!W63</f>
        <v>0</v>
      </c>
      <c r="H62" s="64">
        <f>'[2]NEW GAA'!Z63</f>
        <v>0</v>
      </c>
      <c r="I62" s="35"/>
      <c r="J62" s="35">
        <f>'[2]NEW GAA'!AJ63</f>
        <v>0</v>
      </c>
      <c r="K62" s="64">
        <f t="shared" si="9"/>
        <v>0</v>
      </c>
    </row>
    <row r="63" spans="1:11" ht="15" hidden="1" customHeight="1">
      <c r="A63" s="65" t="s">
        <v>67</v>
      </c>
      <c r="B63" s="35">
        <f>'[2]NEW GAA'!H64</f>
        <v>0</v>
      </c>
      <c r="C63" s="35">
        <f>'[2]NEW GAA'!L64</f>
        <v>0</v>
      </c>
      <c r="D63" s="35">
        <f>'[2]NEW GAA'!O64</f>
        <v>0</v>
      </c>
      <c r="E63" s="64">
        <f>'[2]NEW GAA'!R64</f>
        <v>0</v>
      </c>
      <c r="F63" s="64">
        <f>'[2]NEW GAA'!V64</f>
        <v>0</v>
      </c>
      <c r="G63" s="64">
        <f>'[2]NEW GAA'!W64</f>
        <v>0</v>
      </c>
      <c r="H63" s="64">
        <f>'[2]NEW GAA'!Z64</f>
        <v>0</v>
      </c>
      <c r="I63" s="35"/>
      <c r="J63" s="35">
        <f>'[2]NEW GAA'!AJ64</f>
        <v>0</v>
      </c>
      <c r="K63" s="64">
        <f t="shared" si="9"/>
        <v>0</v>
      </c>
    </row>
    <row r="64" spans="1:11" ht="15" hidden="1" customHeight="1">
      <c r="A64" s="65" t="s">
        <v>68</v>
      </c>
      <c r="B64" s="35">
        <f>'[2]NEW GAA'!H65</f>
        <v>0</v>
      </c>
      <c r="C64" s="35">
        <f>'[2]NEW GAA'!L65</f>
        <v>0</v>
      </c>
      <c r="D64" s="35">
        <f>'[2]NEW GAA'!O65</f>
        <v>0</v>
      </c>
      <c r="E64" s="64">
        <f>'[2]NEW GAA'!R65</f>
        <v>0</v>
      </c>
      <c r="F64" s="64">
        <f>'[2]NEW GAA'!V65</f>
        <v>0</v>
      </c>
      <c r="G64" s="64">
        <f>'[2]NEW GAA'!W65</f>
        <v>0</v>
      </c>
      <c r="H64" s="64">
        <f>'[2]NEW GAA'!Z65</f>
        <v>0</v>
      </c>
      <c r="I64" s="35"/>
      <c r="J64" s="35">
        <f>'[2]NEW GAA'!AJ65</f>
        <v>0</v>
      </c>
      <c r="K64" s="64">
        <f t="shared" si="9"/>
        <v>0</v>
      </c>
    </row>
    <row r="65" spans="1:11" ht="15" hidden="1" customHeight="1">
      <c r="A65" s="65" t="s">
        <v>69</v>
      </c>
      <c r="B65" s="35">
        <f>'[2]NEW GAA'!H66</f>
        <v>0</v>
      </c>
      <c r="C65" s="35">
        <f>'[2]NEW GAA'!L66</f>
        <v>0</v>
      </c>
      <c r="D65" s="35">
        <f>'[2]NEW GAA'!O66</f>
        <v>0</v>
      </c>
      <c r="E65" s="64">
        <f>'[2]NEW GAA'!R66</f>
        <v>0</v>
      </c>
      <c r="F65" s="64">
        <f>'[2]NEW GAA'!V66</f>
        <v>0</v>
      </c>
      <c r="G65" s="64">
        <f>'[2]NEW GAA'!W66</f>
        <v>0</v>
      </c>
      <c r="H65" s="64">
        <f>'[2]NEW GAA'!Z66</f>
        <v>0</v>
      </c>
      <c r="I65" s="35"/>
      <c r="J65" s="35">
        <f>'[2]NEW GAA'!AJ66</f>
        <v>0</v>
      </c>
      <c r="K65" s="64">
        <f t="shared" si="9"/>
        <v>0</v>
      </c>
    </row>
    <row r="66" spans="1:11" ht="15" hidden="1" customHeight="1">
      <c r="A66" s="65" t="s">
        <v>70</v>
      </c>
      <c r="B66" s="35">
        <f>'[2]NEW GAA'!H67</f>
        <v>0</v>
      </c>
      <c r="C66" s="35">
        <f>'[2]NEW GAA'!L67</f>
        <v>0</v>
      </c>
      <c r="D66" s="35">
        <f>'[2]NEW GAA'!O67</f>
        <v>0</v>
      </c>
      <c r="E66" s="64">
        <f>'[2]NEW GAA'!R67</f>
        <v>0</v>
      </c>
      <c r="F66" s="64">
        <f>'[2]NEW GAA'!V67</f>
        <v>0</v>
      </c>
      <c r="G66" s="64">
        <f>'[2]NEW GAA'!W67</f>
        <v>0</v>
      </c>
      <c r="H66" s="64">
        <f>'[2]NEW GAA'!Z67</f>
        <v>0</v>
      </c>
      <c r="I66" s="35"/>
      <c r="J66" s="35">
        <f>'[2]NEW GAA'!AJ67</f>
        <v>0</v>
      </c>
      <c r="K66" s="64">
        <f t="shared" si="9"/>
        <v>0</v>
      </c>
    </row>
    <row r="67" spans="1:11" ht="15" hidden="1" customHeight="1">
      <c r="A67" s="114" t="s">
        <v>71</v>
      </c>
      <c r="B67" s="214">
        <f t="shared" ref="B67:H67" si="10">SUM(B68:B71)</f>
        <v>0</v>
      </c>
      <c r="C67" s="214">
        <f t="shared" si="10"/>
        <v>0</v>
      </c>
      <c r="D67" s="214">
        <f t="shared" si="10"/>
        <v>0</v>
      </c>
      <c r="E67" s="137">
        <f t="shared" si="10"/>
        <v>0</v>
      </c>
      <c r="F67" s="137">
        <f t="shared" si="10"/>
        <v>0</v>
      </c>
      <c r="G67" s="214">
        <f t="shared" si="10"/>
        <v>0</v>
      </c>
      <c r="H67" s="214">
        <f t="shared" si="10"/>
        <v>0</v>
      </c>
      <c r="I67" s="214"/>
      <c r="J67" s="214">
        <f>SUM(J68:J71)</f>
        <v>0</v>
      </c>
      <c r="K67" s="137">
        <f>SUM(K68:K71)</f>
        <v>0</v>
      </c>
    </row>
    <row r="68" spans="1:11" ht="15" hidden="1" customHeight="1">
      <c r="A68" s="114" t="s">
        <v>72</v>
      </c>
      <c r="B68" s="35">
        <f>'[2]NEW GAA'!H69</f>
        <v>0</v>
      </c>
      <c r="C68" s="35">
        <f>'[2]NEW GAA'!L69</f>
        <v>0</v>
      </c>
      <c r="D68" s="35">
        <f>'[2]NEW GAA'!O69</f>
        <v>0</v>
      </c>
      <c r="E68" s="64">
        <f>'[2]NEW GAA'!R69</f>
        <v>0</v>
      </c>
      <c r="F68" s="64">
        <f>'[2]NEW GAA'!V69</f>
        <v>0</v>
      </c>
      <c r="G68" s="64">
        <f>'[2]NEW GAA'!W69</f>
        <v>0</v>
      </c>
      <c r="H68" s="64">
        <f>'[2]NEW GAA'!Z69</f>
        <v>0</v>
      </c>
      <c r="I68" s="35"/>
      <c r="J68" s="35">
        <f>'[2]NEW GAA'!AJ69</f>
        <v>0</v>
      </c>
      <c r="K68" s="64">
        <f t="shared" ref="K68:K87" si="11">SUM(B68:J68)</f>
        <v>0</v>
      </c>
    </row>
    <row r="69" spans="1:11" ht="15" hidden="1" customHeight="1">
      <c r="A69" s="114" t="s">
        <v>73</v>
      </c>
      <c r="B69" s="35">
        <f>'[2]NEW GAA'!H70</f>
        <v>0</v>
      </c>
      <c r="C69" s="35">
        <f>'[2]NEW GAA'!L70</f>
        <v>0</v>
      </c>
      <c r="D69" s="35">
        <f>'[2]NEW GAA'!O70</f>
        <v>0</v>
      </c>
      <c r="E69" s="64">
        <f>'[2]NEW GAA'!R70</f>
        <v>0</v>
      </c>
      <c r="F69" s="64">
        <f>'[2]NEW GAA'!V70</f>
        <v>0</v>
      </c>
      <c r="G69" s="64">
        <f>'[2]NEW GAA'!W70</f>
        <v>0</v>
      </c>
      <c r="H69" s="64">
        <f>'[2]NEW GAA'!Z70</f>
        <v>0</v>
      </c>
      <c r="I69" s="35"/>
      <c r="J69" s="35">
        <f>'[2]NEW GAA'!AJ70</f>
        <v>0</v>
      </c>
      <c r="K69" s="64">
        <f t="shared" si="11"/>
        <v>0</v>
      </c>
    </row>
    <row r="70" spans="1:11" ht="15" hidden="1" customHeight="1">
      <c r="A70" s="114" t="s">
        <v>74</v>
      </c>
      <c r="B70" s="35">
        <f>'[2]NEW GAA'!H71</f>
        <v>0</v>
      </c>
      <c r="C70" s="35">
        <f>'[2]NEW GAA'!L71</f>
        <v>0</v>
      </c>
      <c r="D70" s="35">
        <f>'[2]NEW GAA'!O71</f>
        <v>0</v>
      </c>
      <c r="E70" s="64">
        <f>'[2]NEW GAA'!R71</f>
        <v>0</v>
      </c>
      <c r="F70" s="64">
        <f>'[2]NEW GAA'!V71</f>
        <v>0</v>
      </c>
      <c r="G70" s="64">
        <f>'[2]NEW GAA'!W71</f>
        <v>0</v>
      </c>
      <c r="H70" s="64">
        <f>'[2]NEW GAA'!Z71</f>
        <v>0</v>
      </c>
      <c r="I70" s="35"/>
      <c r="J70" s="35">
        <f>'[2]NEW GAA'!AJ71</f>
        <v>0</v>
      </c>
      <c r="K70" s="64">
        <f t="shared" si="11"/>
        <v>0</v>
      </c>
    </row>
    <row r="71" spans="1:11" ht="15" hidden="1" customHeight="1">
      <c r="A71" s="114" t="s">
        <v>75</v>
      </c>
      <c r="B71" s="35">
        <f>'[2]NEW GAA'!H72</f>
        <v>0</v>
      </c>
      <c r="C71" s="35">
        <f>'[2]NEW GAA'!L72</f>
        <v>0</v>
      </c>
      <c r="D71" s="35">
        <f>'[2]NEW GAA'!O72</f>
        <v>0</v>
      </c>
      <c r="E71" s="64">
        <f>'[2]NEW GAA'!R72</f>
        <v>0</v>
      </c>
      <c r="F71" s="64">
        <f>'[2]NEW GAA'!V72</f>
        <v>0</v>
      </c>
      <c r="G71" s="64">
        <f>'[2]NEW GAA'!W72</f>
        <v>0</v>
      </c>
      <c r="H71" s="64">
        <f>'[2]NEW GAA'!Z72</f>
        <v>0</v>
      </c>
      <c r="I71" s="35"/>
      <c r="J71" s="35">
        <f>'[2]NEW GAA'!AJ72</f>
        <v>0</v>
      </c>
      <c r="K71" s="64">
        <f t="shared" si="11"/>
        <v>0</v>
      </c>
    </row>
    <row r="72" spans="1:11" ht="15" hidden="1" customHeight="1">
      <c r="A72" s="114" t="s">
        <v>76</v>
      </c>
      <c r="B72" s="35">
        <f>'[2]NEW GAA'!H73</f>
        <v>0</v>
      </c>
      <c r="C72" s="35">
        <f>'[2]NEW GAA'!L73</f>
        <v>0</v>
      </c>
      <c r="D72" s="35">
        <f>'[2]NEW GAA'!O73</f>
        <v>0</v>
      </c>
      <c r="E72" s="64">
        <f>'[2]NEW GAA'!R73</f>
        <v>0</v>
      </c>
      <c r="F72" s="64">
        <f>'[2]NEW GAA'!V73</f>
        <v>0</v>
      </c>
      <c r="G72" s="64">
        <f>'[2]NEW GAA'!W73</f>
        <v>0</v>
      </c>
      <c r="H72" s="64">
        <f>'[2]NEW GAA'!Z73</f>
        <v>0</v>
      </c>
      <c r="I72" s="35"/>
      <c r="J72" s="35">
        <f>'[2]NEW GAA'!AJ73</f>
        <v>0</v>
      </c>
      <c r="K72" s="64">
        <f t="shared" si="11"/>
        <v>0</v>
      </c>
    </row>
    <row r="73" spans="1:11" ht="15" hidden="1" customHeight="1">
      <c r="A73" s="114" t="s">
        <v>141</v>
      </c>
      <c r="B73" s="35">
        <f>'[2]NEW GAA'!H74</f>
        <v>0</v>
      </c>
      <c r="C73" s="35">
        <f>'[2]NEW GAA'!L74</f>
        <v>0</v>
      </c>
      <c r="D73" s="35">
        <f>'[2]NEW GAA'!O74</f>
        <v>0</v>
      </c>
      <c r="E73" s="64">
        <f>'[2]NEW GAA'!R74</f>
        <v>0</v>
      </c>
      <c r="F73" s="64">
        <f>'[2]NEW GAA'!V74</f>
        <v>0</v>
      </c>
      <c r="G73" s="64">
        <f>'[2]NEW GAA'!W74</f>
        <v>0</v>
      </c>
      <c r="H73" s="64">
        <f>'[2]NEW GAA'!Z74</f>
        <v>0</v>
      </c>
      <c r="I73" s="35"/>
      <c r="J73" s="35">
        <f>'[2]NEW GAA'!AJ74</f>
        <v>0</v>
      </c>
      <c r="K73" s="64">
        <f t="shared" si="11"/>
        <v>0</v>
      </c>
    </row>
    <row r="74" spans="1:11" ht="15" customHeight="1">
      <c r="A74" s="114" t="s">
        <v>77</v>
      </c>
      <c r="B74" s="35">
        <f>'[2]NEW GAA'!H75</f>
        <v>0</v>
      </c>
      <c r="C74" s="35">
        <f>'[2]NEW GAA'!L75</f>
        <v>0</v>
      </c>
      <c r="D74" s="35">
        <f>'[2]NEW GAA'!O75</f>
        <v>0</v>
      </c>
      <c r="E74" s="64">
        <f>'[2]NEW GAA'!R75</f>
        <v>0</v>
      </c>
      <c r="F74" s="64">
        <f>'[2]NEW GAA'!V75</f>
        <v>0</v>
      </c>
      <c r="G74" s="64">
        <f>'[2]NEW GAA'!W75</f>
        <v>0</v>
      </c>
      <c r="H74" s="64">
        <f>'[2]NEW GAA'!Z75</f>
        <v>0</v>
      </c>
      <c r="I74" s="35"/>
      <c r="J74" s="35">
        <f>'[2]NEW GAA'!AJ75</f>
        <v>293</v>
      </c>
      <c r="K74" s="64">
        <f t="shared" si="11"/>
        <v>293</v>
      </c>
    </row>
    <row r="75" spans="1:11" ht="15" hidden="1" customHeight="1">
      <c r="A75" s="114" t="s">
        <v>78</v>
      </c>
      <c r="B75" s="35">
        <f>'[2]NEW GAA'!H76</f>
        <v>0</v>
      </c>
      <c r="C75" s="35">
        <f>'[2]NEW GAA'!L76</f>
        <v>0</v>
      </c>
      <c r="D75" s="35">
        <f>'[2]NEW GAA'!O76</f>
        <v>0</v>
      </c>
      <c r="E75" s="64">
        <f>'[2]NEW GAA'!R76</f>
        <v>0</v>
      </c>
      <c r="F75" s="64">
        <f>'[2]NEW GAA'!V76</f>
        <v>0</v>
      </c>
      <c r="G75" s="64">
        <f>'[2]NEW GAA'!W76</f>
        <v>0</v>
      </c>
      <c r="H75" s="64">
        <f>'[2]NEW GAA'!Z76</f>
        <v>0</v>
      </c>
      <c r="I75" s="35"/>
      <c r="J75" s="35">
        <f>'[2]NEW GAA'!AJ76</f>
        <v>0</v>
      </c>
      <c r="K75" s="64">
        <f t="shared" si="11"/>
        <v>0</v>
      </c>
    </row>
    <row r="76" spans="1:11" ht="15" hidden="1" customHeight="1">
      <c r="A76" s="114" t="s">
        <v>79</v>
      </c>
      <c r="B76" s="35">
        <f>'[2]NEW GAA'!H77</f>
        <v>0</v>
      </c>
      <c r="C76" s="35">
        <f>'[2]NEW GAA'!L77</f>
        <v>0</v>
      </c>
      <c r="D76" s="35">
        <f>'[2]NEW GAA'!O77</f>
        <v>0</v>
      </c>
      <c r="E76" s="64">
        <f>'[2]NEW GAA'!R77</f>
        <v>0</v>
      </c>
      <c r="F76" s="64">
        <f>'[2]NEW GAA'!V77</f>
        <v>0</v>
      </c>
      <c r="G76" s="64">
        <f>'[2]NEW GAA'!W77</f>
        <v>0</v>
      </c>
      <c r="H76" s="64">
        <f>'[2]NEW GAA'!Z77</f>
        <v>0</v>
      </c>
      <c r="I76" s="35"/>
      <c r="J76" s="35">
        <f>'[2]NEW GAA'!AJ77</f>
        <v>0</v>
      </c>
      <c r="K76" s="64">
        <f t="shared" si="11"/>
        <v>0</v>
      </c>
    </row>
    <row r="77" spans="1:11" ht="15" hidden="1" customHeight="1">
      <c r="A77" s="114" t="s">
        <v>80</v>
      </c>
      <c r="B77" s="35">
        <f>'[2]NEW GAA'!H78</f>
        <v>0</v>
      </c>
      <c r="C77" s="35">
        <f>'[2]NEW GAA'!L78</f>
        <v>0</v>
      </c>
      <c r="D77" s="35">
        <f>'[2]NEW GAA'!O78</f>
        <v>0</v>
      </c>
      <c r="E77" s="64">
        <f>'[2]NEW GAA'!R78</f>
        <v>0</v>
      </c>
      <c r="F77" s="64">
        <f>'[2]NEW GAA'!V78</f>
        <v>0</v>
      </c>
      <c r="G77" s="64">
        <f>'[2]NEW GAA'!W78</f>
        <v>0</v>
      </c>
      <c r="H77" s="64">
        <f>'[2]NEW GAA'!Z78</f>
        <v>0</v>
      </c>
      <c r="I77" s="35"/>
      <c r="J77" s="35">
        <f>'[2]NEW GAA'!AJ78</f>
        <v>0</v>
      </c>
      <c r="K77" s="64">
        <f t="shared" si="11"/>
        <v>0</v>
      </c>
    </row>
    <row r="78" spans="1:11" ht="15" hidden="1" customHeight="1">
      <c r="A78" s="114" t="s">
        <v>184</v>
      </c>
      <c r="B78" s="35">
        <f>'[2]NEW GAA'!H79</f>
        <v>0</v>
      </c>
      <c r="C78" s="35">
        <f>'[2]NEW GAA'!L79</f>
        <v>0</v>
      </c>
      <c r="D78" s="35">
        <f>'[2]NEW GAA'!O79</f>
        <v>0</v>
      </c>
      <c r="E78" s="64">
        <f>'[2]NEW GAA'!R79</f>
        <v>0</v>
      </c>
      <c r="F78" s="64">
        <f>'[2]NEW GAA'!V79</f>
        <v>0</v>
      </c>
      <c r="G78" s="64">
        <f>'[2]NEW GAA'!W79</f>
        <v>0</v>
      </c>
      <c r="H78" s="64">
        <f>'[2]NEW GAA'!Z79</f>
        <v>0</v>
      </c>
      <c r="I78" s="35"/>
      <c r="J78" s="35">
        <f>'[2]NEW GAA'!AJ79</f>
        <v>0</v>
      </c>
      <c r="K78" s="64">
        <f t="shared" si="11"/>
        <v>0</v>
      </c>
    </row>
    <row r="79" spans="1:11" ht="15" hidden="1" customHeight="1">
      <c r="A79" s="114" t="s">
        <v>83</v>
      </c>
      <c r="B79" s="35">
        <f>'[2]NEW GAA'!H80</f>
        <v>0</v>
      </c>
      <c r="C79" s="35">
        <f>'[2]NEW GAA'!L80</f>
        <v>0</v>
      </c>
      <c r="D79" s="35">
        <f>'[2]NEW GAA'!O80</f>
        <v>0</v>
      </c>
      <c r="E79" s="64">
        <f>'[2]NEW GAA'!R80</f>
        <v>0</v>
      </c>
      <c r="F79" s="64">
        <f>'[2]NEW GAA'!V80</f>
        <v>0</v>
      </c>
      <c r="G79" s="64">
        <f>'[2]NEW GAA'!W80</f>
        <v>0</v>
      </c>
      <c r="H79" s="64">
        <f>'[2]NEW GAA'!Z80</f>
        <v>0</v>
      </c>
      <c r="I79" s="35"/>
      <c r="J79" s="35">
        <f>'[2]NEW GAA'!AJ80</f>
        <v>0</v>
      </c>
      <c r="K79" s="64">
        <f t="shared" si="11"/>
        <v>0</v>
      </c>
    </row>
    <row r="80" spans="1:11" ht="15" hidden="1" customHeight="1">
      <c r="A80" s="114" t="s">
        <v>142</v>
      </c>
      <c r="B80" s="35">
        <f>'[2]NEW GAA'!H81</f>
        <v>0</v>
      </c>
      <c r="C80" s="35">
        <f>'[2]NEW GAA'!L81</f>
        <v>0</v>
      </c>
      <c r="D80" s="35">
        <f>'[2]NEW GAA'!O81</f>
        <v>0</v>
      </c>
      <c r="E80" s="64">
        <f>'[2]NEW GAA'!R81</f>
        <v>0</v>
      </c>
      <c r="F80" s="64">
        <f>'[2]NEW GAA'!V81</f>
        <v>0</v>
      </c>
      <c r="G80" s="64">
        <f>'[2]NEW GAA'!W81</f>
        <v>0</v>
      </c>
      <c r="H80" s="64">
        <f>'[2]NEW GAA'!Z81</f>
        <v>0</v>
      </c>
      <c r="I80" s="35"/>
      <c r="J80" s="35">
        <f>'[2]NEW GAA'!AJ81</f>
        <v>0</v>
      </c>
      <c r="K80" s="64">
        <f t="shared" si="11"/>
        <v>0</v>
      </c>
    </row>
    <row r="81" spans="1:11" ht="15" hidden="1" customHeight="1">
      <c r="A81" s="114" t="s">
        <v>81</v>
      </c>
      <c r="B81" s="35">
        <f>'[2]NEW GAA'!H82</f>
        <v>0</v>
      </c>
      <c r="C81" s="35">
        <f>'[2]NEW GAA'!L82</f>
        <v>0</v>
      </c>
      <c r="D81" s="35">
        <f>'[2]NEW GAA'!O82</f>
        <v>0</v>
      </c>
      <c r="E81" s="64">
        <f>'[2]NEW GAA'!R82</f>
        <v>0</v>
      </c>
      <c r="F81" s="64">
        <f>'[2]NEW GAA'!V82</f>
        <v>0</v>
      </c>
      <c r="G81" s="64">
        <f>'[2]NEW GAA'!W82</f>
        <v>0</v>
      </c>
      <c r="H81" s="64">
        <f>'[2]NEW GAA'!Z82</f>
        <v>0</v>
      </c>
      <c r="I81" s="35"/>
      <c r="J81" s="35">
        <f>'[2]NEW GAA'!AJ82</f>
        <v>0</v>
      </c>
      <c r="K81" s="64">
        <f t="shared" si="11"/>
        <v>0</v>
      </c>
    </row>
    <row r="82" spans="1:11" ht="15" hidden="1" customHeight="1">
      <c r="A82" s="114" t="s">
        <v>82</v>
      </c>
      <c r="B82" s="35">
        <f>'[2]NEW GAA'!H83</f>
        <v>0</v>
      </c>
      <c r="C82" s="35">
        <f>'[2]NEW GAA'!L83</f>
        <v>0</v>
      </c>
      <c r="D82" s="35">
        <f>'[2]NEW GAA'!O83</f>
        <v>0</v>
      </c>
      <c r="E82" s="64">
        <f>'[2]NEW GAA'!R83</f>
        <v>0</v>
      </c>
      <c r="F82" s="64">
        <f>'[2]NEW GAA'!V83</f>
        <v>0</v>
      </c>
      <c r="G82" s="64">
        <f>'[2]NEW GAA'!W83</f>
        <v>0</v>
      </c>
      <c r="H82" s="64">
        <f>'[2]NEW GAA'!Z83</f>
        <v>0</v>
      </c>
      <c r="I82" s="35"/>
      <c r="J82" s="35">
        <f>'[2]NEW GAA'!AJ83</f>
        <v>0</v>
      </c>
      <c r="K82" s="64">
        <f t="shared" si="11"/>
        <v>0</v>
      </c>
    </row>
    <row r="83" spans="1:11" ht="15" hidden="1" customHeight="1">
      <c r="A83" s="114" t="s">
        <v>84</v>
      </c>
      <c r="B83" s="35">
        <f>'[2]NEW GAA'!H84</f>
        <v>0</v>
      </c>
      <c r="C83" s="35">
        <f>'[2]NEW GAA'!L84</f>
        <v>0</v>
      </c>
      <c r="D83" s="35">
        <f>'[2]NEW GAA'!O84</f>
        <v>0</v>
      </c>
      <c r="E83" s="64">
        <f>'[2]NEW GAA'!R84</f>
        <v>0</v>
      </c>
      <c r="F83" s="64">
        <f>'[2]NEW GAA'!V84</f>
        <v>0</v>
      </c>
      <c r="G83" s="64">
        <f>'[2]NEW GAA'!W84</f>
        <v>0</v>
      </c>
      <c r="H83" s="64">
        <f>'[2]NEW GAA'!Z84</f>
        <v>0</v>
      </c>
      <c r="I83" s="35"/>
      <c r="J83" s="35">
        <f>'[2]NEW GAA'!AJ84</f>
        <v>0</v>
      </c>
      <c r="K83" s="64">
        <f t="shared" si="11"/>
        <v>0</v>
      </c>
    </row>
    <row r="84" spans="1:11" ht="15" hidden="1" customHeight="1">
      <c r="A84" s="114" t="s">
        <v>85</v>
      </c>
      <c r="B84" s="35">
        <f>'[2]NEW GAA'!H85</f>
        <v>0</v>
      </c>
      <c r="C84" s="35">
        <f>'[2]NEW GAA'!L85</f>
        <v>0</v>
      </c>
      <c r="D84" s="35">
        <f>'[2]NEW GAA'!O85</f>
        <v>0</v>
      </c>
      <c r="E84" s="64">
        <f>'[2]NEW GAA'!R85</f>
        <v>0</v>
      </c>
      <c r="F84" s="64">
        <f>'[2]NEW GAA'!V85</f>
        <v>0</v>
      </c>
      <c r="G84" s="64">
        <f>'[2]NEW GAA'!W85</f>
        <v>0</v>
      </c>
      <c r="H84" s="64">
        <f>'[2]NEW GAA'!Z85</f>
        <v>0</v>
      </c>
      <c r="I84" s="35"/>
      <c r="J84" s="35">
        <f>'[2]NEW GAA'!AJ85</f>
        <v>0</v>
      </c>
      <c r="K84" s="64">
        <f t="shared" si="11"/>
        <v>0</v>
      </c>
    </row>
    <row r="85" spans="1:11" ht="15" hidden="1" customHeight="1">
      <c r="A85" s="114" t="s">
        <v>219</v>
      </c>
      <c r="B85" s="35">
        <f>'[2]NEW GAA'!H86</f>
        <v>0</v>
      </c>
      <c r="C85" s="35">
        <f>'[2]NEW GAA'!L86</f>
        <v>0</v>
      </c>
      <c r="D85" s="35">
        <f>'[2]NEW GAA'!O86</f>
        <v>0</v>
      </c>
      <c r="E85" s="64">
        <f>'[2]NEW GAA'!R86</f>
        <v>0</v>
      </c>
      <c r="F85" s="64">
        <f>'[2]NEW GAA'!V86</f>
        <v>0</v>
      </c>
      <c r="G85" s="64">
        <f>'[2]NEW GAA'!W86</f>
        <v>0</v>
      </c>
      <c r="H85" s="64">
        <f>'[2]NEW GAA'!Z86</f>
        <v>0</v>
      </c>
      <c r="I85" s="35"/>
      <c r="J85" s="35">
        <f>'[2]NEW GAA'!AJ86</f>
        <v>0</v>
      </c>
      <c r="K85" s="64">
        <f t="shared" si="11"/>
        <v>0</v>
      </c>
    </row>
    <row r="86" spans="1:11" ht="15" hidden="1" customHeight="1">
      <c r="A86" s="114" t="s">
        <v>86</v>
      </c>
      <c r="B86" s="35">
        <f>'[2]NEW GAA'!H87</f>
        <v>0</v>
      </c>
      <c r="C86" s="35">
        <f>'[2]NEW GAA'!L87</f>
        <v>0</v>
      </c>
      <c r="D86" s="35">
        <f>'[2]NEW GAA'!O87</f>
        <v>0</v>
      </c>
      <c r="E86" s="64">
        <f>'[2]NEW GAA'!R87</f>
        <v>0</v>
      </c>
      <c r="F86" s="64">
        <f>'[2]NEW GAA'!V87</f>
        <v>0</v>
      </c>
      <c r="G86" s="64">
        <f>'[2]NEW GAA'!W87</f>
        <v>0</v>
      </c>
      <c r="H86" s="64">
        <f>'[2]NEW GAA'!Z87</f>
        <v>0</v>
      </c>
      <c r="I86" s="35"/>
      <c r="J86" s="35">
        <f>'[2]NEW GAA'!AJ87</f>
        <v>0</v>
      </c>
      <c r="K86" s="64">
        <f t="shared" si="11"/>
        <v>0</v>
      </c>
    </row>
    <row r="87" spans="1:11" ht="15" hidden="1" customHeight="1">
      <c r="A87" s="114" t="s">
        <v>87</v>
      </c>
      <c r="B87" s="35">
        <f>'[2]NEW GAA'!H88</f>
        <v>0</v>
      </c>
      <c r="C87" s="35">
        <f>'[2]NEW GAA'!L88</f>
        <v>0</v>
      </c>
      <c r="D87" s="35">
        <f>'[2]NEW GAA'!O88</f>
        <v>0</v>
      </c>
      <c r="E87" s="64">
        <f>'[2]NEW GAA'!R88</f>
        <v>0</v>
      </c>
      <c r="F87" s="64">
        <f>'[2]NEW GAA'!V88</f>
        <v>0</v>
      </c>
      <c r="G87" s="64">
        <f>'[2]NEW GAA'!W88</f>
        <v>0</v>
      </c>
      <c r="H87" s="64">
        <f>'[2]NEW GAA'!Z88</f>
        <v>0</v>
      </c>
      <c r="I87" s="35"/>
      <c r="J87" s="35">
        <f>'[2]NEW GAA'!AJ88</f>
        <v>0</v>
      </c>
      <c r="K87" s="64">
        <f t="shared" si="11"/>
        <v>0</v>
      </c>
    </row>
    <row r="88" spans="1:11" ht="15" hidden="1" customHeight="1">
      <c r="A88" s="215"/>
      <c r="B88" s="35"/>
      <c r="C88" s="35"/>
      <c r="D88" s="35"/>
      <c r="E88" s="64"/>
      <c r="F88" s="64"/>
      <c r="G88" s="64"/>
      <c r="H88" s="64"/>
      <c r="I88" s="35"/>
      <c r="J88" s="35"/>
      <c r="K88" s="64"/>
    </row>
    <row r="89" spans="1:11" ht="15" hidden="1" customHeight="1">
      <c r="A89" s="65" t="s">
        <v>150</v>
      </c>
      <c r="B89" s="35">
        <f>'[2]NEW GAA'!H90</f>
        <v>0</v>
      </c>
      <c r="C89" s="35">
        <f>'[2]NEW GAA'!L90</f>
        <v>0</v>
      </c>
      <c r="D89" s="35">
        <f>'[2]NEW GAA'!O90</f>
        <v>0</v>
      </c>
      <c r="E89" s="64">
        <f>'[2]NEW GAA'!R90</f>
        <v>0</v>
      </c>
      <c r="F89" s="64">
        <f>'[2]NEW GAA'!V90</f>
        <v>0</v>
      </c>
      <c r="G89" s="64">
        <f>'[2]NEW GAA'!W90</f>
        <v>0</v>
      </c>
      <c r="H89" s="64">
        <f>'[2]NEW GAA'!Z90</f>
        <v>0</v>
      </c>
      <c r="I89" s="35">
        <f>'[2]NEW GAA'!AD90</f>
        <v>0</v>
      </c>
      <c r="J89" s="35">
        <f>'[2]NEW GAA'!AJ90</f>
        <v>0</v>
      </c>
      <c r="K89" s="64">
        <f>SUM(B89:J89)</f>
        <v>0</v>
      </c>
    </row>
    <row r="90" spans="1:11" ht="15" customHeight="1">
      <c r="A90" s="216" t="s">
        <v>151</v>
      </c>
      <c r="B90" s="35">
        <f t="shared" ref="B90:H90" si="12">SUM(B91:B92)</f>
        <v>0</v>
      </c>
      <c r="C90" s="35">
        <f t="shared" si="12"/>
        <v>0</v>
      </c>
      <c r="D90" s="35">
        <f t="shared" si="12"/>
        <v>0</v>
      </c>
      <c r="E90" s="64">
        <f t="shared" si="12"/>
        <v>0</v>
      </c>
      <c r="F90" s="64">
        <f t="shared" si="12"/>
        <v>0</v>
      </c>
      <c r="G90" s="64">
        <f t="shared" si="12"/>
        <v>0</v>
      </c>
      <c r="H90" s="64">
        <f t="shared" si="12"/>
        <v>0</v>
      </c>
      <c r="I90" s="35"/>
      <c r="J90" s="35">
        <f>SUM(J91:J92)</f>
        <v>3397</v>
      </c>
      <c r="K90" s="64">
        <f>SUM(K91:K92)</f>
        <v>3397</v>
      </c>
    </row>
    <row r="91" spans="1:11" ht="15" hidden="1" customHeight="1">
      <c r="A91" s="216" t="s">
        <v>152</v>
      </c>
      <c r="B91" s="35">
        <f>'[2]NEW GAA'!H92</f>
        <v>0</v>
      </c>
      <c r="C91" s="35">
        <f>'[2]NEW GAA'!L92</f>
        <v>0</v>
      </c>
      <c r="D91" s="35">
        <f>'[2]NEW GAA'!O92</f>
        <v>0</v>
      </c>
      <c r="E91" s="64">
        <f>'[2]NEW GAA'!R92</f>
        <v>0</v>
      </c>
      <c r="F91" s="64">
        <f>'[2]NEW GAA'!V92</f>
        <v>0</v>
      </c>
      <c r="G91" s="64">
        <f>'[2]NEW GAA'!W92</f>
        <v>0</v>
      </c>
      <c r="H91" s="64">
        <f>'[2]NEW GAA'!Z92</f>
        <v>0</v>
      </c>
      <c r="I91" s="35"/>
      <c r="J91" s="35">
        <f>'[2]NEW GAA'!AJ92</f>
        <v>0</v>
      </c>
      <c r="K91" s="64">
        <f>SUM(B91:J91)</f>
        <v>0</v>
      </c>
    </row>
    <row r="92" spans="1:11" ht="15" hidden="1" customHeight="1">
      <c r="A92" s="216" t="s">
        <v>153</v>
      </c>
      <c r="B92" s="35">
        <f>'[2]NEW GAA'!H93</f>
        <v>0</v>
      </c>
      <c r="C92" s="35">
        <f>'[2]NEW GAA'!L93</f>
        <v>0</v>
      </c>
      <c r="D92" s="35">
        <f>'[2]NEW GAA'!O93</f>
        <v>0</v>
      </c>
      <c r="E92" s="64">
        <f>'[2]NEW GAA'!R93</f>
        <v>0</v>
      </c>
      <c r="F92" s="64">
        <f>'[2]NEW GAA'!V93</f>
        <v>0</v>
      </c>
      <c r="G92" s="64">
        <f>'[2]NEW GAA'!W93</f>
        <v>0</v>
      </c>
      <c r="H92" s="64">
        <f>'[2]NEW GAA'!Z93</f>
        <v>0</v>
      </c>
      <c r="I92" s="35"/>
      <c r="J92" s="35">
        <f>'[2]NEW GAA'!AJ93</f>
        <v>3397</v>
      </c>
      <c r="K92" s="64">
        <f>SUM(B92:J92)</f>
        <v>3397</v>
      </c>
    </row>
    <row r="93" spans="1:11" ht="15" customHeight="1">
      <c r="A93" s="65" t="s">
        <v>154</v>
      </c>
      <c r="B93" s="35">
        <f>'[2]NEW GAA'!H94</f>
        <v>0</v>
      </c>
      <c r="C93" s="35">
        <f>'[2]NEW GAA'!L94</f>
        <v>0</v>
      </c>
      <c r="D93" s="35">
        <f>'[2]NEW GAA'!O94</f>
        <v>0</v>
      </c>
      <c r="E93" s="64">
        <f>'[2]NEW GAA'!R94</f>
        <v>0</v>
      </c>
      <c r="F93" s="64">
        <f>'[2]NEW GAA'!V94</f>
        <v>0</v>
      </c>
      <c r="G93" s="64">
        <f>'[2]NEW GAA'!W94</f>
        <v>0</v>
      </c>
      <c r="H93" s="64">
        <f>'[2]NEW GAA'!Z94</f>
        <v>0</v>
      </c>
      <c r="I93" s="35"/>
      <c r="J93" s="35">
        <f>'[2]NEW GAA'!AJ94</f>
        <v>371</v>
      </c>
      <c r="K93" s="64">
        <f>SUM(B93:J93)</f>
        <v>371</v>
      </c>
    </row>
    <row r="94" spans="1:11" ht="15" hidden="1" customHeight="1">
      <c r="A94" s="215"/>
      <c r="B94" s="35"/>
      <c r="C94" s="35"/>
      <c r="D94" s="35"/>
      <c r="E94" s="64"/>
      <c r="F94" s="64"/>
      <c r="G94" s="64"/>
      <c r="H94" s="64"/>
      <c r="I94" s="35"/>
      <c r="J94" s="35"/>
      <c r="K94" s="64"/>
    </row>
    <row r="95" spans="1:11" ht="18.75" customHeight="1" thickBot="1">
      <c r="A95" s="217" t="s">
        <v>14</v>
      </c>
      <c r="B95" s="68">
        <f t="shared" ref="B95:K95" si="13">SUM(B6:B12)+SUM(B15:B20)+SUM(B23:B25)+SUM(B28:B29)+SUM(B32:B48)+B90+B94+B89+B93</f>
        <v>0</v>
      </c>
      <c r="C95" s="68">
        <f t="shared" si="13"/>
        <v>0</v>
      </c>
      <c r="D95" s="68">
        <f t="shared" si="13"/>
        <v>0</v>
      </c>
      <c r="E95" s="68">
        <f t="shared" si="13"/>
        <v>153424</v>
      </c>
      <c r="F95" s="68">
        <f t="shared" si="13"/>
        <v>0</v>
      </c>
      <c r="G95" s="68">
        <f t="shared" si="13"/>
        <v>7912781</v>
      </c>
      <c r="H95" s="68">
        <f t="shared" si="13"/>
        <v>143121</v>
      </c>
      <c r="I95" s="68">
        <f t="shared" si="13"/>
        <v>0</v>
      </c>
      <c r="J95" s="68">
        <f t="shared" si="13"/>
        <v>18016503</v>
      </c>
      <c r="K95" s="68">
        <f t="shared" si="13"/>
        <v>26225829</v>
      </c>
    </row>
    <row r="96" spans="1:11" ht="18" customHeight="1" thickTop="1"/>
    <row r="97" ht="18" customHeight="1"/>
  </sheetData>
  <phoneticPr fontId="17" type="noConversion"/>
  <printOptions gridLines="1"/>
  <pageMargins left="1.49" right="0.21" top="1" bottom="0.28000000000000003" header="0.19" footer="0.2"/>
  <pageSetup paperSize="9" scale="90" orientation="portrait" horizontalDpi="1200" verticalDpi="1200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O97"/>
  <sheetViews>
    <sheetView zoomScale="118" zoomScaleNormal="118" zoomScaleSheetLayoutView="80" workbookViewId="0">
      <pane xSplit="1" ySplit="5" topLeftCell="B86" activePane="bottomRight" state="frozen"/>
      <selection pane="topRight" activeCell="B1" sqref="B1"/>
      <selection pane="bottomLeft" activeCell="A7" sqref="A7"/>
      <selection pane="bottomRight" activeCell="E107" sqref="E107"/>
    </sheetView>
  </sheetViews>
  <sheetFormatPr defaultRowHeight="12.75"/>
  <cols>
    <col min="1" max="1" width="18.7109375" style="196" customWidth="1"/>
    <col min="2" max="2" width="12.42578125" style="196" customWidth="1"/>
    <col min="3" max="3" width="9" style="196" hidden="1" customWidth="1"/>
    <col min="4" max="4" width="11.7109375" style="196" customWidth="1"/>
    <col min="5" max="5" width="12.28515625" style="196" customWidth="1"/>
    <col min="6" max="6" width="11.85546875" style="196" customWidth="1"/>
    <col min="7" max="7" width="10" style="196" hidden="1" customWidth="1"/>
    <col min="8" max="8" width="8.28515625" style="196" hidden="1" customWidth="1"/>
    <col min="9" max="9" width="10.42578125" style="196" hidden="1" customWidth="1"/>
    <col min="10" max="10" width="10" style="196" hidden="1" customWidth="1"/>
    <col min="11" max="11" width="8.42578125" style="196" hidden="1" customWidth="1"/>
    <col min="12" max="12" width="10.5703125" style="196" hidden="1" customWidth="1"/>
    <col min="13" max="13" width="12.85546875" style="196" customWidth="1"/>
    <col min="14" max="14" width="8.85546875" style="196" hidden="1" customWidth="1"/>
    <col min="15" max="15" width="14.42578125" style="196" customWidth="1"/>
    <col min="16" max="16384" width="9.140625" style="5"/>
  </cols>
  <sheetData>
    <row r="1" spans="1:15" s="200" customFormat="1" ht="16.5" customHeight="1">
      <c r="A1" s="199" t="str">
        <f>[2]SUM!A1</f>
        <v>CY 2015 ALLOTMENT RELEASES</v>
      </c>
      <c r="B1" s="199"/>
      <c r="C1" s="199"/>
      <c r="O1" s="201"/>
    </row>
    <row r="2" spans="1:15" s="200" customFormat="1">
      <c r="A2" s="202" t="s">
        <v>192</v>
      </c>
      <c r="B2" s="202"/>
      <c r="C2" s="202"/>
    </row>
    <row r="3" spans="1:15" s="200" customFormat="1" ht="15" customHeight="1">
      <c r="A3" s="199" t="str">
        <f>[2]SUM!A3</f>
        <v>January 1-31, 2015</v>
      </c>
      <c r="B3" s="199"/>
      <c r="C3" s="199"/>
      <c r="E3" s="1"/>
      <c r="F3" s="1"/>
    </row>
    <row r="4" spans="1:15" s="200" customFormat="1">
      <c r="A4" s="199" t="s">
        <v>0</v>
      </c>
      <c r="B4" s="199"/>
      <c r="C4" s="199"/>
      <c r="E4" s="1"/>
      <c r="F4" s="1"/>
    </row>
    <row r="5" spans="1:15" s="250" customFormat="1" ht="53.25" customHeight="1">
      <c r="A5" s="248" t="s">
        <v>1</v>
      </c>
      <c r="B5" s="209" t="s">
        <v>274</v>
      </c>
      <c r="C5" s="209" t="s">
        <v>193</v>
      </c>
      <c r="D5" s="209" t="s">
        <v>194</v>
      </c>
      <c r="E5" s="209" t="s">
        <v>195</v>
      </c>
      <c r="F5" s="209" t="s">
        <v>196</v>
      </c>
      <c r="G5" s="209" t="s">
        <v>197</v>
      </c>
      <c r="H5" s="209" t="s">
        <v>198</v>
      </c>
      <c r="I5" s="248" t="s">
        <v>199</v>
      </c>
      <c r="J5" s="248" t="s">
        <v>200</v>
      </c>
      <c r="K5" s="209" t="s">
        <v>201</v>
      </c>
      <c r="L5" s="209" t="s">
        <v>202</v>
      </c>
      <c r="M5" s="249" t="s">
        <v>203</v>
      </c>
      <c r="N5" s="209" t="s">
        <v>204</v>
      </c>
      <c r="O5" s="209" t="s">
        <v>14</v>
      </c>
    </row>
    <row r="6" spans="1:15" ht="15" customHeight="1">
      <c r="A6" s="212" t="s">
        <v>104</v>
      </c>
      <c r="B6" s="64">
        <f>[2]AUTOMATIC!F7</f>
        <v>324783</v>
      </c>
      <c r="C6" s="64">
        <f>[2]AUTOMATIC!J7</f>
        <v>0</v>
      </c>
      <c r="D6" s="64">
        <f>[2]AUTOMATIC!M7</f>
        <v>0</v>
      </c>
      <c r="E6" s="64">
        <f>[2]AUTOMATIC!R7</f>
        <v>0</v>
      </c>
      <c r="F6" s="64"/>
      <c r="G6" s="64">
        <f>[2]AUTOMATIC!AC7</f>
        <v>0</v>
      </c>
      <c r="H6" s="64">
        <f>[2]AUTOMATIC!AD7</f>
        <v>0</v>
      </c>
      <c r="I6" s="64">
        <f>[2]AUTOMATIC!AE7</f>
        <v>0</v>
      </c>
      <c r="J6" s="64">
        <f>[2]AUTOMATIC!AF7</f>
        <v>0</v>
      </c>
      <c r="K6" s="64">
        <f>[2]AUTOMATIC!AI7</f>
        <v>0</v>
      </c>
      <c r="L6" s="64">
        <f>[2]AUTOMATIC!AL7</f>
        <v>0</v>
      </c>
      <c r="M6" s="64">
        <f>[2]AUTOMATIC!AP7</f>
        <v>0</v>
      </c>
      <c r="N6" s="64">
        <f>[2]AUTOMATIC!AQ7</f>
        <v>0</v>
      </c>
      <c r="O6" s="64">
        <f t="shared" ref="O6:O11" si="0">SUM(B6:N6)</f>
        <v>324783</v>
      </c>
    </row>
    <row r="7" spans="1:15" ht="15" customHeight="1">
      <c r="A7" s="18" t="s">
        <v>105</v>
      </c>
      <c r="B7" s="64">
        <f>[2]AUTOMATIC!F8</f>
        <v>34489</v>
      </c>
      <c r="C7" s="64">
        <f>[2]AUTOMATIC!J8</f>
        <v>0</v>
      </c>
      <c r="D7" s="64">
        <f>[2]AUTOMATIC!M8</f>
        <v>0</v>
      </c>
      <c r="E7" s="64">
        <f>[2]AUTOMATIC!R8</f>
        <v>0</v>
      </c>
      <c r="F7" s="64"/>
      <c r="G7" s="64">
        <f>[2]AUTOMATIC!AC8</f>
        <v>0</v>
      </c>
      <c r="H7" s="64">
        <f>[2]AUTOMATIC!AD8</f>
        <v>0</v>
      </c>
      <c r="I7" s="64">
        <f>[2]AUTOMATIC!AE8</f>
        <v>0</v>
      </c>
      <c r="J7" s="64">
        <f>[2]AUTOMATIC!AF8</f>
        <v>0</v>
      </c>
      <c r="K7" s="64">
        <f>[2]AUTOMATIC!AI8</f>
        <v>0</v>
      </c>
      <c r="L7" s="64">
        <f>[2]AUTOMATIC!AL8</f>
        <v>0</v>
      </c>
      <c r="M7" s="64">
        <f>[2]AUTOMATIC!AP8</f>
        <v>0</v>
      </c>
      <c r="N7" s="64">
        <f>[2]AUTOMATIC!AQ8</f>
        <v>0</v>
      </c>
      <c r="O7" s="64">
        <f t="shared" si="0"/>
        <v>34489</v>
      </c>
    </row>
    <row r="8" spans="1:15" ht="15" customHeight="1">
      <c r="A8" s="18" t="s">
        <v>106</v>
      </c>
      <c r="B8" s="64">
        <f>[2]AUTOMATIC!F9</f>
        <v>3885</v>
      </c>
      <c r="C8" s="64">
        <f>[2]AUTOMATIC!J9</f>
        <v>0</v>
      </c>
      <c r="D8" s="64">
        <f>[2]AUTOMATIC!M9</f>
        <v>0</v>
      </c>
      <c r="E8" s="64">
        <f>[2]AUTOMATIC!R9</f>
        <v>0</v>
      </c>
      <c r="F8" s="64"/>
      <c r="G8" s="64">
        <f>[2]AUTOMATIC!AC9</f>
        <v>0</v>
      </c>
      <c r="H8" s="64">
        <f>[2]AUTOMATIC!AD9</f>
        <v>0</v>
      </c>
      <c r="I8" s="64">
        <f>[2]AUTOMATIC!AE9</f>
        <v>0</v>
      </c>
      <c r="J8" s="64">
        <f>[2]AUTOMATIC!AF9</f>
        <v>0</v>
      </c>
      <c r="K8" s="64">
        <f>[2]AUTOMATIC!AI9</f>
        <v>0</v>
      </c>
      <c r="L8" s="64">
        <f>[2]AUTOMATIC!AL9</f>
        <v>0</v>
      </c>
      <c r="M8" s="64">
        <f>[2]AUTOMATIC!AP9</f>
        <v>0</v>
      </c>
      <c r="N8" s="64">
        <f>[2]AUTOMATIC!AQ9</f>
        <v>0</v>
      </c>
      <c r="O8" s="64">
        <f t="shared" si="0"/>
        <v>3885</v>
      </c>
    </row>
    <row r="9" spans="1:15" ht="15" customHeight="1">
      <c r="A9" s="18" t="s">
        <v>107</v>
      </c>
      <c r="B9" s="64">
        <f>[2]AUTOMATIC!F10</f>
        <v>323711</v>
      </c>
      <c r="C9" s="64">
        <f>[2]AUTOMATIC!J10</f>
        <v>0</v>
      </c>
      <c r="D9" s="64">
        <f>[2]AUTOMATIC!M10</f>
        <v>0</v>
      </c>
      <c r="E9" s="64">
        <f>[2]AUTOMATIC!R10</f>
        <v>0</v>
      </c>
      <c r="F9" s="64"/>
      <c r="G9" s="64">
        <f>[2]AUTOMATIC!AC10</f>
        <v>0</v>
      </c>
      <c r="H9" s="64">
        <f>[2]AUTOMATIC!AD10</f>
        <v>0</v>
      </c>
      <c r="I9" s="64">
        <f>[2]AUTOMATIC!AE10</f>
        <v>0</v>
      </c>
      <c r="J9" s="64">
        <f>[2]AUTOMATIC!AF10</f>
        <v>0</v>
      </c>
      <c r="K9" s="64">
        <f>[2]AUTOMATIC!AI10</f>
        <v>0</v>
      </c>
      <c r="L9" s="64">
        <f>[2]AUTOMATIC!AL10</f>
        <v>0</v>
      </c>
      <c r="M9" s="64">
        <f>[2]AUTOMATIC!AP10</f>
        <v>0</v>
      </c>
      <c r="N9" s="64">
        <f>[2]AUTOMATIC!AQ10</f>
        <v>0</v>
      </c>
      <c r="O9" s="64">
        <f t="shared" si="0"/>
        <v>323711</v>
      </c>
    </row>
    <row r="10" spans="1:15" ht="15" customHeight="1">
      <c r="A10" s="18" t="s">
        <v>108</v>
      </c>
      <c r="B10" s="64">
        <f>[2]AUTOMATIC!F11</f>
        <v>216563</v>
      </c>
      <c r="C10" s="64">
        <f>[2]AUTOMATIC!J11</f>
        <v>0</v>
      </c>
      <c r="D10" s="64">
        <f>[2]AUTOMATIC!M11</f>
        <v>0</v>
      </c>
      <c r="E10" s="64">
        <f>[2]AUTOMATIC!R11</f>
        <v>0</v>
      </c>
      <c r="F10" s="64"/>
      <c r="G10" s="64">
        <f>[2]AUTOMATIC!AC11</f>
        <v>0</v>
      </c>
      <c r="H10" s="64">
        <f>[2]AUTOMATIC!AD11</f>
        <v>0</v>
      </c>
      <c r="I10" s="64">
        <f>[2]AUTOMATIC!AE11</f>
        <v>0</v>
      </c>
      <c r="J10" s="64">
        <f>[2]AUTOMATIC!AF11</f>
        <v>0</v>
      </c>
      <c r="K10" s="64">
        <f>[2]AUTOMATIC!AI11</f>
        <v>0</v>
      </c>
      <c r="L10" s="64">
        <f>[2]AUTOMATIC!AL11</f>
        <v>0</v>
      </c>
      <c r="M10" s="64">
        <f>[2]AUTOMATIC!AP11</f>
        <v>0</v>
      </c>
      <c r="N10" s="64">
        <f>[2]AUTOMATIC!AQ11</f>
        <v>0</v>
      </c>
      <c r="O10" s="64">
        <f t="shared" si="0"/>
        <v>216563</v>
      </c>
    </row>
    <row r="11" spans="1:15" ht="15" customHeight="1">
      <c r="A11" s="18" t="s">
        <v>109</v>
      </c>
      <c r="B11" s="64">
        <f>[2]AUTOMATIC!F12</f>
        <v>37171</v>
      </c>
      <c r="C11" s="64">
        <f>[2]AUTOMATIC!J12</f>
        <v>0</v>
      </c>
      <c r="D11" s="64">
        <f>[2]AUTOMATIC!M12</f>
        <v>0</v>
      </c>
      <c r="E11" s="64">
        <f>[2]AUTOMATIC!R12</f>
        <v>0</v>
      </c>
      <c r="F11" s="64"/>
      <c r="G11" s="64">
        <f>[2]AUTOMATIC!AC12</f>
        <v>0</v>
      </c>
      <c r="H11" s="64">
        <f>[2]AUTOMATIC!AD12</f>
        <v>0</v>
      </c>
      <c r="I11" s="64">
        <f>[2]AUTOMATIC!AE12</f>
        <v>0</v>
      </c>
      <c r="J11" s="64">
        <f>[2]AUTOMATIC!AF12</f>
        <v>0</v>
      </c>
      <c r="K11" s="64">
        <f>[2]AUTOMATIC!AI12</f>
        <v>0</v>
      </c>
      <c r="L11" s="64">
        <f>[2]AUTOMATIC!AL12</f>
        <v>0</v>
      </c>
      <c r="M11" s="64">
        <f>[2]AUTOMATIC!AP12</f>
        <v>0</v>
      </c>
      <c r="N11" s="64">
        <f>[2]AUTOMATIC!AQ12</f>
        <v>0</v>
      </c>
      <c r="O11" s="64">
        <f t="shared" si="0"/>
        <v>37171</v>
      </c>
    </row>
    <row r="12" spans="1:15" ht="15" customHeight="1">
      <c r="A12" s="65" t="s">
        <v>110</v>
      </c>
      <c r="B12" s="64">
        <f>+B13+B14</f>
        <v>19759363</v>
      </c>
      <c r="C12" s="64">
        <f>+C13+C14</f>
        <v>0</v>
      </c>
      <c r="D12" s="64">
        <f>+D13+D14</f>
        <v>0</v>
      </c>
      <c r="E12" s="64">
        <f>+E13+E14</f>
        <v>308983</v>
      </c>
      <c r="F12" s="64"/>
      <c r="G12" s="64">
        <f t="shared" ref="G12:O12" si="1">+G13+G14</f>
        <v>0</v>
      </c>
      <c r="H12" s="64">
        <f t="shared" si="1"/>
        <v>0</v>
      </c>
      <c r="I12" s="64">
        <f t="shared" si="1"/>
        <v>0</v>
      </c>
      <c r="J12" s="64">
        <f t="shared" si="1"/>
        <v>0</v>
      </c>
      <c r="K12" s="64">
        <f t="shared" si="1"/>
        <v>0</v>
      </c>
      <c r="L12" s="64">
        <f t="shared" si="1"/>
        <v>0</v>
      </c>
      <c r="M12" s="64">
        <f t="shared" si="1"/>
        <v>0</v>
      </c>
      <c r="N12" s="64">
        <f t="shared" si="1"/>
        <v>0</v>
      </c>
      <c r="O12" s="64">
        <f t="shared" si="1"/>
        <v>20068346</v>
      </c>
    </row>
    <row r="13" spans="1:15" ht="15" hidden="1" customHeight="1">
      <c r="A13" s="65" t="s">
        <v>111</v>
      </c>
      <c r="B13" s="64">
        <f>[2]AUTOMATIC!F14</f>
        <v>37697</v>
      </c>
      <c r="C13" s="64">
        <f>[2]AUTOMATIC!J14</f>
        <v>0</v>
      </c>
      <c r="D13" s="64">
        <f>[2]AUTOMATIC!M14</f>
        <v>0</v>
      </c>
      <c r="E13" s="64">
        <f>[2]AUTOMATIC!R14</f>
        <v>308983</v>
      </c>
      <c r="F13" s="64"/>
      <c r="G13" s="64">
        <f>[2]AUTOMATIC!AC14</f>
        <v>0</v>
      </c>
      <c r="H13" s="64">
        <f>[2]AUTOMATIC!AD14</f>
        <v>0</v>
      </c>
      <c r="I13" s="64">
        <f>[2]AUTOMATIC!AE14</f>
        <v>0</v>
      </c>
      <c r="J13" s="64">
        <f>[2]AUTOMATIC!AF14</f>
        <v>0</v>
      </c>
      <c r="K13" s="64">
        <f>[2]AUTOMATIC!AI14</f>
        <v>0</v>
      </c>
      <c r="L13" s="64">
        <f>[2]AUTOMATIC!AL14</f>
        <v>0</v>
      </c>
      <c r="M13" s="64">
        <f>[2]AUTOMATIC!AP14</f>
        <v>0</v>
      </c>
      <c r="N13" s="64">
        <f>[2]AUTOMATIC!AQ14</f>
        <v>0</v>
      </c>
      <c r="O13" s="64">
        <f t="shared" ref="O13:O19" si="2">SUM(B13:N13)</f>
        <v>346680</v>
      </c>
    </row>
    <row r="14" spans="1:15" ht="15" hidden="1" customHeight="1">
      <c r="A14" s="65" t="s">
        <v>112</v>
      </c>
      <c r="B14" s="64">
        <f>[2]AUTOMATIC!F15</f>
        <v>19721666</v>
      </c>
      <c r="C14" s="64">
        <f>[2]AUTOMATIC!J15</f>
        <v>0</v>
      </c>
      <c r="D14" s="64">
        <f>[2]AUTOMATIC!M15</f>
        <v>0</v>
      </c>
      <c r="E14" s="64">
        <f>[2]AUTOMATIC!R15</f>
        <v>0</v>
      </c>
      <c r="F14" s="64"/>
      <c r="G14" s="64">
        <f>[2]AUTOMATIC!AC15</f>
        <v>0</v>
      </c>
      <c r="H14" s="64">
        <f>[2]AUTOMATIC!AD15</f>
        <v>0</v>
      </c>
      <c r="I14" s="64">
        <f>[2]AUTOMATIC!AE15</f>
        <v>0</v>
      </c>
      <c r="J14" s="64">
        <f>[2]AUTOMATIC!AF15</f>
        <v>0</v>
      </c>
      <c r="K14" s="64">
        <f>[2]AUTOMATIC!AI15</f>
        <v>0</v>
      </c>
      <c r="L14" s="64">
        <f>[2]AUTOMATIC!AL15</f>
        <v>0</v>
      </c>
      <c r="M14" s="64">
        <f>[2]AUTOMATIC!AP15</f>
        <v>0</v>
      </c>
      <c r="N14" s="64">
        <f>[2]AUTOMATIC!AQ15</f>
        <v>0</v>
      </c>
      <c r="O14" s="64">
        <f t="shared" si="2"/>
        <v>19721666</v>
      </c>
    </row>
    <row r="15" spans="1:15" ht="15" customHeight="1">
      <c r="A15" s="65" t="s">
        <v>113</v>
      </c>
      <c r="B15" s="64">
        <f>[2]AUTOMATIC!F16</f>
        <v>2129907</v>
      </c>
      <c r="C15" s="64">
        <f>[2]AUTOMATIC!J16</f>
        <v>0</v>
      </c>
      <c r="D15" s="64">
        <f>[2]AUTOMATIC!M16</f>
        <v>0</v>
      </c>
      <c r="E15" s="64">
        <f>[2]AUTOMATIC!R16</f>
        <v>0</v>
      </c>
      <c r="F15" s="64"/>
      <c r="G15" s="64">
        <f>[2]AUTOMATIC!AC16</f>
        <v>0</v>
      </c>
      <c r="H15" s="64">
        <f>[2]AUTOMATIC!AD16</f>
        <v>0</v>
      </c>
      <c r="I15" s="64">
        <f>[2]AUTOMATIC!AE16</f>
        <v>0</v>
      </c>
      <c r="J15" s="64">
        <f>[2]AUTOMATIC!AF16</f>
        <v>0</v>
      </c>
      <c r="K15" s="64">
        <f>[2]AUTOMATIC!AI16</f>
        <v>0</v>
      </c>
      <c r="L15" s="64">
        <f>[2]AUTOMATIC!AL16</f>
        <v>0</v>
      </c>
      <c r="M15" s="64">
        <f>[2]AUTOMATIC!AP16</f>
        <v>0</v>
      </c>
      <c r="N15" s="64">
        <f>[2]AUTOMATIC!AQ16</f>
        <v>0</v>
      </c>
      <c r="O15" s="64">
        <f t="shared" si="2"/>
        <v>2129907</v>
      </c>
    </row>
    <row r="16" spans="1:15" ht="15" customHeight="1">
      <c r="A16" s="65" t="s">
        <v>114</v>
      </c>
      <c r="B16" s="64">
        <f>[2]AUTOMATIC!F17</f>
        <v>27949</v>
      </c>
      <c r="C16" s="64">
        <f>[2]AUTOMATIC!J17</f>
        <v>0</v>
      </c>
      <c r="D16" s="64">
        <f>[2]AUTOMATIC!M17</f>
        <v>3067</v>
      </c>
      <c r="E16" s="64">
        <f>[2]AUTOMATIC!R17</f>
        <v>0</v>
      </c>
      <c r="F16" s="64"/>
      <c r="G16" s="64">
        <f>[2]AUTOMATIC!AC17</f>
        <v>0</v>
      </c>
      <c r="H16" s="64">
        <f>[2]AUTOMATIC!AD17</f>
        <v>0</v>
      </c>
      <c r="I16" s="64">
        <f>[2]AUTOMATIC!AE17</f>
        <v>0</v>
      </c>
      <c r="J16" s="64">
        <f>[2]AUTOMATIC!AF17</f>
        <v>0</v>
      </c>
      <c r="K16" s="64">
        <f>[2]AUTOMATIC!AI17</f>
        <v>0</v>
      </c>
      <c r="L16" s="64">
        <f>[2]AUTOMATIC!AL17</f>
        <v>0</v>
      </c>
      <c r="M16" s="64">
        <f>[2]AUTOMATIC!AP17</f>
        <v>0</v>
      </c>
      <c r="N16" s="64">
        <f>[2]AUTOMATIC!AQ17</f>
        <v>0</v>
      </c>
      <c r="O16" s="64">
        <f t="shared" si="2"/>
        <v>31016</v>
      </c>
    </row>
    <row r="17" spans="1:15" ht="15" customHeight="1">
      <c r="A17" s="65" t="s">
        <v>115</v>
      </c>
      <c r="B17" s="64">
        <f>[2]AUTOMATIC!F18</f>
        <v>330326</v>
      </c>
      <c r="C17" s="64">
        <f>[2]AUTOMATIC!J18</f>
        <v>0</v>
      </c>
      <c r="D17" s="64">
        <f>[2]AUTOMATIC!M18</f>
        <v>0</v>
      </c>
      <c r="E17" s="64">
        <f>[2]AUTOMATIC!R18</f>
        <v>0</v>
      </c>
      <c r="F17" s="64"/>
      <c r="G17" s="64">
        <f>[2]AUTOMATIC!AC18</f>
        <v>0</v>
      </c>
      <c r="H17" s="64">
        <f>[2]AUTOMATIC!AD18</f>
        <v>0</v>
      </c>
      <c r="I17" s="64">
        <f>[2]AUTOMATIC!AE18</f>
        <v>0</v>
      </c>
      <c r="J17" s="64">
        <f>[2]AUTOMATIC!AF18</f>
        <v>0</v>
      </c>
      <c r="K17" s="64">
        <f>[2]AUTOMATIC!AI18</f>
        <v>0</v>
      </c>
      <c r="L17" s="64">
        <f>[2]AUTOMATIC!AL18</f>
        <v>0</v>
      </c>
      <c r="M17" s="64">
        <f>[2]AUTOMATIC!AP18</f>
        <v>0</v>
      </c>
      <c r="N17" s="64">
        <f>[2]AUTOMATIC!AQ18</f>
        <v>0</v>
      </c>
      <c r="O17" s="64">
        <f t="shared" si="2"/>
        <v>330326</v>
      </c>
    </row>
    <row r="18" spans="1:15" ht="15" customHeight="1">
      <c r="A18" s="65" t="s">
        <v>116</v>
      </c>
      <c r="B18" s="64">
        <f>[2]AUTOMATIC!F19</f>
        <v>527442</v>
      </c>
      <c r="C18" s="64">
        <f>[2]AUTOMATIC!J19</f>
        <v>0</v>
      </c>
      <c r="D18" s="64">
        <f>[2]AUTOMATIC!M19</f>
        <v>0</v>
      </c>
      <c r="E18" s="64">
        <f>[2]AUTOMATIC!R19</f>
        <v>201975</v>
      </c>
      <c r="F18" s="64"/>
      <c r="G18" s="64">
        <f>[2]AUTOMATIC!AC19</f>
        <v>0</v>
      </c>
      <c r="H18" s="64">
        <f>[2]AUTOMATIC!AD19</f>
        <v>0</v>
      </c>
      <c r="I18" s="64">
        <f>[2]AUTOMATIC!AE19</f>
        <v>0</v>
      </c>
      <c r="J18" s="64">
        <f>[2]AUTOMATIC!AF19</f>
        <v>0</v>
      </c>
      <c r="K18" s="64">
        <f>[2]AUTOMATIC!AI19</f>
        <v>0</v>
      </c>
      <c r="L18" s="64">
        <f>[2]AUTOMATIC!AL19</f>
        <v>0</v>
      </c>
      <c r="M18" s="64">
        <f>[2]AUTOMATIC!AP19</f>
        <v>0</v>
      </c>
      <c r="N18" s="64">
        <f>[2]AUTOMATIC!AQ19</f>
        <v>0</v>
      </c>
      <c r="O18" s="64">
        <f t="shared" si="2"/>
        <v>729417</v>
      </c>
    </row>
    <row r="19" spans="1:15" ht="15" customHeight="1">
      <c r="A19" s="65" t="s">
        <v>117</v>
      </c>
      <c r="B19" s="64">
        <f>[2]AUTOMATIC!F20</f>
        <v>99283</v>
      </c>
      <c r="C19" s="64">
        <f>[2]AUTOMATIC!J20</f>
        <v>0</v>
      </c>
      <c r="D19" s="64">
        <f>[2]AUTOMATIC!M20</f>
        <v>0</v>
      </c>
      <c r="E19" s="64">
        <f>[2]AUTOMATIC!R20</f>
        <v>0</v>
      </c>
      <c r="F19" s="64"/>
      <c r="G19" s="64">
        <f>[2]AUTOMATIC!AC20</f>
        <v>0</v>
      </c>
      <c r="H19" s="64">
        <f>[2]AUTOMATIC!AD20</f>
        <v>0</v>
      </c>
      <c r="I19" s="64">
        <f>[2]AUTOMATIC!AE20</f>
        <v>0</v>
      </c>
      <c r="J19" s="64">
        <f>[2]AUTOMATIC!AF20</f>
        <v>0</v>
      </c>
      <c r="K19" s="64">
        <f>[2]AUTOMATIC!AI20</f>
        <v>0</v>
      </c>
      <c r="L19" s="64">
        <f>[2]AUTOMATIC!AL20</f>
        <v>0</v>
      </c>
      <c r="M19" s="64">
        <f>[2]AUTOMATIC!AP20</f>
        <v>0</v>
      </c>
      <c r="N19" s="64">
        <f>[2]AUTOMATIC!AQ20</f>
        <v>0</v>
      </c>
      <c r="O19" s="64">
        <f t="shared" si="2"/>
        <v>99283</v>
      </c>
    </row>
    <row r="20" spans="1:15" ht="15" customHeight="1">
      <c r="A20" s="65" t="s">
        <v>118</v>
      </c>
      <c r="B20" s="64">
        <f>+B21+B22</f>
        <v>781963</v>
      </c>
      <c r="C20" s="64">
        <f>+C21+C22</f>
        <v>0</v>
      </c>
      <c r="D20" s="64">
        <f>+D21+D22</f>
        <v>0</v>
      </c>
      <c r="E20" s="64">
        <f>+E21+E22</f>
        <v>12690</v>
      </c>
      <c r="F20" s="64"/>
      <c r="G20" s="64">
        <f t="shared" ref="G20:O20" si="3">+G21+G22</f>
        <v>0</v>
      </c>
      <c r="H20" s="64">
        <f t="shared" si="3"/>
        <v>0</v>
      </c>
      <c r="I20" s="64">
        <f t="shared" si="3"/>
        <v>0</v>
      </c>
      <c r="J20" s="64">
        <f t="shared" si="3"/>
        <v>0</v>
      </c>
      <c r="K20" s="64">
        <f t="shared" si="3"/>
        <v>0</v>
      </c>
      <c r="L20" s="64">
        <f t="shared" si="3"/>
        <v>0</v>
      </c>
      <c r="M20" s="64">
        <f t="shared" si="3"/>
        <v>0</v>
      </c>
      <c r="N20" s="64">
        <f t="shared" si="3"/>
        <v>0</v>
      </c>
      <c r="O20" s="64">
        <f t="shared" si="3"/>
        <v>794653</v>
      </c>
    </row>
    <row r="21" spans="1:15" ht="15" hidden="1" customHeight="1">
      <c r="A21" s="65" t="s">
        <v>111</v>
      </c>
      <c r="B21" s="64">
        <f>[2]AUTOMATIC!F22</f>
        <v>324871</v>
      </c>
      <c r="C21" s="64">
        <f>[2]AUTOMATIC!J22</f>
        <v>0</v>
      </c>
      <c r="D21" s="64">
        <f>[2]AUTOMATIC!M22</f>
        <v>0</v>
      </c>
      <c r="E21" s="64">
        <f>[2]AUTOMATIC!R22</f>
        <v>12690</v>
      </c>
      <c r="F21" s="64"/>
      <c r="G21" s="64">
        <f>[2]AUTOMATIC!AC22</f>
        <v>0</v>
      </c>
      <c r="H21" s="64">
        <f>[2]AUTOMATIC!AD22</f>
        <v>0</v>
      </c>
      <c r="I21" s="64">
        <f>[2]AUTOMATIC!AE22</f>
        <v>0</v>
      </c>
      <c r="J21" s="64">
        <f>[2]AUTOMATIC!AF22</f>
        <v>0</v>
      </c>
      <c r="K21" s="64">
        <f>[2]AUTOMATIC!AI22</f>
        <v>0</v>
      </c>
      <c r="L21" s="64">
        <f>[2]AUTOMATIC!AL22</f>
        <v>0</v>
      </c>
      <c r="M21" s="64">
        <f>[2]AUTOMATIC!AP22</f>
        <v>0</v>
      </c>
      <c r="N21" s="64">
        <f>[2]AUTOMATIC!AQ22</f>
        <v>0</v>
      </c>
      <c r="O21" s="64">
        <f>SUM(B21:N21)</f>
        <v>337561</v>
      </c>
    </row>
    <row r="22" spans="1:15" ht="15" hidden="1" customHeight="1">
      <c r="A22" s="65" t="s">
        <v>112</v>
      </c>
      <c r="B22" s="64">
        <f>[2]AUTOMATIC!F23</f>
        <v>457092</v>
      </c>
      <c r="C22" s="64">
        <f>[2]AUTOMATIC!J23</f>
        <v>0</v>
      </c>
      <c r="D22" s="64">
        <f>[2]AUTOMATIC!M23</f>
        <v>0</v>
      </c>
      <c r="E22" s="64">
        <f>[2]AUTOMATIC!R23</f>
        <v>0</v>
      </c>
      <c r="F22" s="64"/>
      <c r="G22" s="64">
        <f>[2]AUTOMATIC!AC23</f>
        <v>0</v>
      </c>
      <c r="H22" s="64">
        <f>[2]AUTOMATIC!AD23</f>
        <v>0</v>
      </c>
      <c r="I22" s="64">
        <f>[2]AUTOMATIC!AE23</f>
        <v>0</v>
      </c>
      <c r="J22" s="64">
        <f>[2]AUTOMATIC!AF23</f>
        <v>0</v>
      </c>
      <c r="K22" s="64">
        <f>[2]AUTOMATIC!AI23</f>
        <v>0</v>
      </c>
      <c r="L22" s="64">
        <f>[2]AUTOMATIC!AL23</f>
        <v>0</v>
      </c>
      <c r="M22" s="64">
        <f>[2]AUTOMATIC!AP23</f>
        <v>0</v>
      </c>
      <c r="N22" s="64">
        <f>[2]AUTOMATIC!AQ23</f>
        <v>0</v>
      </c>
      <c r="O22" s="64">
        <f>SUM(B22:N22)</f>
        <v>457092</v>
      </c>
    </row>
    <row r="23" spans="1:15" ht="15" customHeight="1">
      <c r="A23" s="65" t="s">
        <v>119</v>
      </c>
      <c r="B23" s="64">
        <f>[2]AUTOMATIC!F24</f>
        <v>363744</v>
      </c>
      <c r="C23" s="64">
        <f>[2]AUTOMATIC!J24</f>
        <v>0</v>
      </c>
      <c r="D23" s="64">
        <f>[2]AUTOMATIC!M24</f>
        <v>0</v>
      </c>
      <c r="E23" s="64">
        <f>[2]AUTOMATIC!R24</f>
        <v>0</v>
      </c>
      <c r="F23" s="64"/>
      <c r="G23" s="64">
        <f>[2]AUTOMATIC!AC24</f>
        <v>0</v>
      </c>
      <c r="H23" s="64">
        <f>[2]AUTOMATIC!AD24</f>
        <v>0</v>
      </c>
      <c r="I23" s="64">
        <f>[2]AUTOMATIC!AE24</f>
        <v>0</v>
      </c>
      <c r="J23" s="64">
        <f>[2]AUTOMATIC!AF24</f>
        <v>0</v>
      </c>
      <c r="K23" s="64">
        <f>[2]AUTOMATIC!AI24</f>
        <v>0</v>
      </c>
      <c r="L23" s="64">
        <f>[2]AUTOMATIC!AL24</f>
        <v>0</v>
      </c>
      <c r="M23" s="64">
        <f>[2]AUTOMATIC!AP24</f>
        <v>0</v>
      </c>
      <c r="N23" s="64">
        <f>[2]AUTOMATIC!AQ24</f>
        <v>0</v>
      </c>
      <c r="O23" s="64">
        <f>SUM(B23:N23)</f>
        <v>363744</v>
      </c>
    </row>
    <row r="24" spans="1:15" ht="15" customHeight="1">
      <c r="A24" s="65" t="s">
        <v>120</v>
      </c>
      <c r="B24" s="64">
        <f>[2]AUTOMATIC!F25</f>
        <v>460292</v>
      </c>
      <c r="C24" s="64">
        <f>[2]AUTOMATIC!J25</f>
        <v>0</v>
      </c>
      <c r="D24" s="64">
        <f>[2]AUTOMATIC!M25</f>
        <v>0</v>
      </c>
      <c r="E24" s="64">
        <f>[2]AUTOMATIC!R25</f>
        <v>75951</v>
      </c>
      <c r="F24" s="64"/>
      <c r="G24" s="64">
        <f>[2]AUTOMATIC!AC25</f>
        <v>0</v>
      </c>
      <c r="H24" s="64">
        <f>[2]AUTOMATIC!AD25</f>
        <v>0</v>
      </c>
      <c r="I24" s="64">
        <f>[2]AUTOMATIC!AE25</f>
        <v>0</v>
      </c>
      <c r="J24" s="64">
        <f>[2]AUTOMATIC!AF25</f>
        <v>0</v>
      </c>
      <c r="K24" s="64">
        <f>[2]AUTOMATIC!AI25</f>
        <v>0</v>
      </c>
      <c r="L24" s="64">
        <f>[2]AUTOMATIC!AL25</f>
        <v>0</v>
      </c>
      <c r="M24" s="64">
        <f>[2]AUTOMATIC!AP25</f>
        <v>0</v>
      </c>
      <c r="N24" s="64">
        <f>[2]AUTOMATIC!AQ25</f>
        <v>0</v>
      </c>
      <c r="O24" s="64">
        <f>SUM(B24:N24)</f>
        <v>536243</v>
      </c>
    </row>
    <row r="25" spans="1:15" ht="15" customHeight="1">
      <c r="A25" s="65" t="s">
        <v>121</v>
      </c>
      <c r="B25" s="64">
        <f>+B26+B27</f>
        <v>289551</v>
      </c>
      <c r="C25" s="64">
        <f>+C26+C27</f>
        <v>0</v>
      </c>
      <c r="D25" s="64">
        <f>+D26+D27</f>
        <v>0</v>
      </c>
      <c r="E25" s="64">
        <f>+E26+E27</f>
        <v>0</v>
      </c>
      <c r="F25" s="64"/>
      <c r="G25" s="64">
        <f t="shared" ref="G25:O25" si="4">+G26+G27</f>
        <v>0</v>
      </c>
      <c r="H25" s="64">
        <f t="shared" si="4"/>
        <v>0</v>
      </c>
      <c r="I25" s="64">
        <f t="shared" si="4"/>
        <v>0</v>
      </c>
      <c r="J25" s="64">
        <f t="shared" si="4"/>
        <v>0</v>
      </c>
      <c r="K25" s="64">
        <f t="shared" si="4"/>
        <v>0</v>
      </c>
      <c r="L25" s="64">
        <f t="shared" si="4"/>
        <v>0</v>
      </c>
      <c r="M25" s="64">
        <f t="shared" si="4"/>
        <v>0</v>
      </c>
      <c r="N25" s="64">
        <f t="shared" si="4"/>
        <v>0</v>
      </c>
      <c r="O25" s="64">
        <f t="shared" si="4"/>
        <v>289551</v>
      </c>
    </row>
    <row r="26" spans="1:15" ht="15" hidden="1" customHeight="1">
      <c r="A26" s="65" t="s">
        <v>111</v>
      </c>
      <c r="B26" s="64">
        <f>[2]AUTOMATIC!F27</f>
        <v>180470</v>
      </c>
      <c r="C26" s="64">
        <f>[2]AUTOMATIC!J27</f>
        <v>0</v>
      </c>
      <c r="D26" s="64">
        <f>[2]AUTOMATIC!M27</f>
        <v>0</v>
      </c>
      <c r="E26" s="64">
        <f>[2]AUTOMATIC!R27</f>
        <v>0</v>
      </c>
      <c r="F26" s="64"/>
      <c r="G26" s="64">
        <f>[2]AUTOMATIC!AC27</f>
        <v>0</v>
      </c>
      <c r="H26" s="64">
        <f>[2]AUTOMATIC!AD27</f>
        <v>0</v>
      </c>
      <c r="I26" s="64">
        <f>[2]AUTOMATIC!AE27</f>
        <v>0</v>
      </c>
      <c r="J26" s="64">
        <f>[2]AUTOMATIC!AF27</f>
        <v>0</v>
      </c>
      <c r="K26" s="64">
        <f>[2]AUTOMATIC!AI27</f>
        <v>0</v>
      </c>
      <c r="L26" s="64">
        <f>[2]AUTOMATIC!AL27</f>
        <v>0</v>
      </c>
      <c r="M26" s="64">
        <f>[2]AUTOMATIC!AP27</f>
        <v>0</v>
      </c>
      <c r="N26" s="64">
        <f>[2]AUTOMATIC!AQ27</f>
        <v>0</v>
      </c>
      <c r="O26" s="64">
        <f>SUM(B26:N26)</f>
        <v>180470</v>
      </c>
    </row>
    <row r="27" spans="1:15" ht="15" hidden="1" customHeight="1">
      <c r="A27" s="65" t="s">
        <v>112</v>
      </c>
      <c r="B27" s="64">
        <f>[2]AUTOMATIC!F28</f>
        <v>109081</v>
      </c>
      <c r="C27" s="64">
        <f>[2]AUTOMATIC!J28</f>
        <v>0</v>
      </c>
      <c r="D27" s="64">
        <f>[2]AUTOMATIC!M28</f>
        <v>0</v>
      </c>
      <c r="E27" s="64">
        <f>[2]AUTOMATIC!R28</f>
        <v>0</v>
      </c>
      <c r="F27" s="64"/>
      <c r="G27" s="64">
        <f>[2]AUTOMATIC!AC28</f>
        <v>0</v>
      </c>
      <c r="H27" s="64">
        <f>[2]AUTOMATIC!AD28</f>
        <v>0</v>
      </c>
      <c r="I27" s="64">
        <f>[2]AUTOMATIC!AE28</f>
        <v>0</v>
      </c>
      <c r="J27" s="64">
        <f>[2]AUTOMATIC!AF28</f>
        <v>0</v>
      </c>
      <c r="K27" s="64">
        <f>[2]AUTOMATIC!AI28</f>
        <v>0</v>
      </c>
      <c r="L27" s="64">
        <f>[2]AUTOMATIC!AL28</f>
        <v>0</v>
      </c>
      <c r="M27" s="64">
        <f>[2]AUTOMATIC!AP28</f>
        <v>0</v>
      </c>
      <c r="N27" s="64">
        <f>[2]AUTOMATIC!AQ28</f>
        <v>0</v>
      </c>
      <c r="O27" s="64">
        <f>SUM(B27:N27)</f>
        <v>109081</v>
      </c>
    </row>
    <row r="28" spans="1:15" ht="15" customHeight="1">
      <c r="A28" s="65" t="s">
        <v>122</v>
      </c>
      <c r="B28" s="64">
        <f>[2]AUTOMATIC!F29</f>
        <v>170169</v>
      </c>
      <c r="C28" s="64">
        <f>[2]AUTOMATIC!J29</f>
        <v>0</v>
      </c>
      <c r="D28" s="64">
        <f>[2]AUTOMATIC!M29</f>
        <v>0</v>
      </c>
      <c r="E28" s="64">
        <f>[2]AUTOMATIC!R29</f>
        <v>0</v>
      </c>
      <c r="F28" s="64"/>
      <c r="G28" s="64">
        <f>[2]AUTOMATIC!AC29</f>
        <v>0</v>
      </c>
      <c r="H28" s="64">
        <f>[2]AUTOMATIC!AD29</f>
        <v>0</v>
      </c>
      <c r="I28" s="64">
        <f>[2]AUTOMATIC!AE29</f>
        <v>0</v>
      </c>
      <c r="J28" s="64">
        <f>[2]AUTOMATIC!AF29</f>
        <v>0</v>
      </c>
      <c r="K28" s="64">
        <f>[2]AUTOMATIC!AI29</f>
        <v>0</v>
      </c>
      <c r="L28" s="64">
        <f>[2]AUTOMATIC!AL29</f>
        <v>0</v>
      </c>
      <c r="M28" s="64">
        <f>[2]AUTOMATIC!AP29</f>
        <v>0</v>
      </c>
      <c r="N28" s="64">
        <f>[2]AUTOMATIC!AQ29</f>
        <v>0</v>
      </c>
      <c r="O28" s="64">
        <f>SUM(B28:N28)</f>
        <v>170169</v>
      </c>
    </row>
    <row r="29" spans="1:15" ht="15" customHeight="1">
      <c r="A29" s="65" t="s">
        <v>123</v>
      </c>
      <c r="B29" s="64">
        <f t="shared" ref="B29:O29" si="5">+B30+B31</f>
        <v>496699</v>
      </c>
      <c r="C29" s="64">
        <f t="shared" si="5"/>
        <v>0</v>
      </c>
      <c r="D29" s="64">
        <f t="shared" si="5"/>
        <v>0</v>
      </c>
      <c r="E29" s="64">
        <f t="shared" si="5"/>
        <v>0</v>
      </c>
      <c r="F29" s="64">
        <f t="shared" si="5"/>
        <v>69230</v>
      </c>
      <c r="G29" s="64">
        <f t="shared" si="5"/>
        <v>0</v>
      </c>
      <c r="H29" s="64">
        <f t="shared" si="5"/>
        <v>0</v>
      </c>
      <c r="I29" s="64">
        <f t="shared" si="5"/>
        <v>0</v>
      </c>
      <c r="J29" s="64">
        <f t="shared" si="5"/>
        <v>0</v>
      </c>
      <c r="K29" s="64">
        <f t="shared" si="5"/>
        <v>0</v>
      </c>
      <c r="L29" s="64">
        <f t="shared" si="5"/>
        <v>0</v>
      </c>
      <c r="M29" s="64">
        <f t="shared" si="5"/>
        <v>0</v>
      </c>
      <c r="N29" s="64">
        <f t="shared" si="5"/>
        <v>0</v>
      </c>
      <c r="O29" s="64">
        <f t="shared" si="5"/>
        <v>565929</v>
      </c>
    </row>
    <row r="30" spans="1:15" ht="15" hidden="1" customHeight="1">
      <c r="A30" s="65" t="s">
        <v>111</v>
      </c>
      <c r="B30" s="64">
        <f>[2]AUTOMATIC!F31</f>
        <v>57250</v>
      </c>
      <c r="C30" s="64">
        <f>[2]AUTOMATIC!J31</f>
        <v>0</v>
      </c>
      <c r="D30" s="64">
        <f>[2]AUTOMATIC!M31</f>
        <v>0</v>
      </c>
      <c r="E30" s="64">
        <f>[2]AUTOMATIC!R31</f>
        <v>0</v>
      </c>
      <c r="F30" s="64">
        <f>[2]AUTOMATIC!V31</f>
        <v>69230</v>
      </c>
      <c r="G30" s="64">
        <f>[2]AUTOMATIC!AC31</f>
        <v>0</v>
      </c>
      <c r="H30" s="64">
        <f>[2]AUTOMATIC!AD31</f>
        <v>0</v>
      </c>
      <c r="I30" s="64">
        <f>[2]AUTOMATIC!AE31</f>
        <v>0</v>
      </c>
      <c r="J30" s="64">
        <f>[2]AUTOMATIC!AF31</f>
        <v>0</v>
      </c>
      <c r="K30" s="64">
        <f>[2]AUTOMATIC!AI31</f>
        <v>0</v>
      </c>
      <c r="L30" s="64">
        <f>[2]AUTOMATIC!AL31</f>
        <v>0</v>
      </c>
      <c r="M30" s="64">
        <f>[2]AUTOMATIC!AP31</f>
        <v>0</v>
      </c>
      <c r="N30" s="64">
        <f>[2]AUTOMATIC!AQ31</f>
        <v>0</v>
      </c>
      <c r="O30" s="64">
        <f t="shared" ref="O30:O46" si="6">SUM(B30:N30)</f>
        <v>126480</v>
      </c>
    </row>
    <row r="31" spans="1:15" ht="15" hidden="1" customHeight="1">
      <c r="A31" s="65" t="s">
        <v>112</v>
      </c>
      <c r="B31" s="64">
        <f>[2]AUTOMATIC!F32</f>
        <v>439449</v>
      </c>
      <c r="C31" s="64">
        <f>[2]AUTOMATIC!J32</f>
        <v>0</v>
      </c>
      <c r="D31" s="64">
        <f>[2]AUTOMATIC!M32</f>
        <v>0</v>
      </c>
      <c r="E31" s="64">
        <f>[2]AUTOMATIC!R32</f>
        <v>0</v>
      </c>
      <c r="F31" s="64">
        <f>[2]AUTOMATIC!V32</f>
        <v>0</v>
      </c>
      <c r="G31" s="64">
        <f>[2]AUTOMATIC!AC32</f>
        <v>0</v>
      </c>
      <c r="H31" s="64">
        <f>[2]AUTOMATIC!AD32</f>
        <v>0</v>
      </c>
      <c r="I31" s="64">
        <f>[2]AUTOMATIC!AE32</f>
        <v>0</v>
      </c>
      <c r="J31" s="64">
        <f>[2]AUTOMATIC!AF32</f>
        <v>0</v>
      </c>
      <c r="K31" s="64">
        <f>[2]AUTOMATIC!AI32</f>
        <v>0</v>
      </c>
      <c r="L31" s="64">
        <f>[2]AUTOMATIC!AL32</f>
        <v>0</v>
      </c>
      <c r="M31" s="64">
        <f>[2]AUTOMATIC!AP32</f>
        <v>0</v>
      </c>
      <c r="N31" s="64">
        <f>[2]AUTOMATIC!AQ32</f>
        <v>0</v>
      </c>
      <c r="O31" s="64">
        <f t="shared" si="6"/>
        <v>439449</v>
      </c>
    </row>
    <row r="32" spans="1:15" ht="15" customHeight="1">
      <c r="A32" s="65" t="s">
        <v>124</v>
      </c>
      <c r="B32" s="64">
        <f>[2]AUTOMATIC!F33</f>
        <v>179102</v>
      </c>
      <c r="C32" s="64">
        <f>[2]AUTOMATIC!J33</f>
        <v>0</v>
      </c>
      <c r="D32" s="64">
        <f>[2]AUTOMATIC!M33</f>
        <v>0</v>
      </c>
      <c r="E32" s="64">
        <f>[2]AUTOMATIC!R33</f>
        <v>0</v>
      </c>
      <c r="F32" s="64"/>
      <c r="G32" s="64">
        <f>[2]AUTOMATIC!AC33</f>
        <v>0</v>
      </c>
      <c r="H32" s="64">
        <f>[2]AUTOMATIC!AD33</f>
        <v>0</v>
      </c>
      <c r="I32" s="64">
        <f>[2]AUTOMATIC!AE33</f>
        <v>0</v>
      </c>
      <c r="J32" s="64">
        <f>[2]AUTOMATIC!AF33</f>
        <v>0</v>
      </c>
      <c r="K32" s="64">
        <f>[2]AUTOMATIC!AI33</f>
        <v>0</v>
      </c>
      <c r="L32" s="64">
        <f>[2]AUTOMATIC!AL33</f>
        <v>0</v>
      </c>
      <c r="M32" s="64">
        <f>[2]AUTOMATIC!AP33</f>
        <v>0</v>
      </c>
      <c r="N32" s="64">
        <f>[2]AUTOMATIC!AQ33</f>
        <v>0</v>
      </c>
      <c r="O32" s="64">
        <f t="shared" si="6"/>
        <v>179102</v>
      </c>
    </row>
    <row r="33" spans="1:15" ht="15" customHeight="1">
      <c r="A33" s="65" t="s">
        <v>125</v>
      </c>
      <c r="B33" s="64">
        <f>[2]AUTOMATIC!F34</f>
        <v>88801</v>
      </c>
      <c r="C33" s="64">
        <f>[2]AUTOMATIC!J34</f>
        <v>0</v>
      </c>
      <c r="D33" s="64">
        <f>[2]AUTOMATIC!M34</f>
        <v>24569</v>
      </c>
      <c r="E33" s="64">
        <f>[2]AUTOMATIC!R34</f>
        <v>0</v>
      </c>
      <c r="F33" s="64"/>
      <c r="G33" s="64">
        <f>[2]AUTOMATIC!AC34</f>
        <v>0</v>
      </c>
      <c r="H33" s="64">
        <f>[2]AUTOMATIC!AD34</f>
        <v>0</v>
      </c>
      <c r="I33" s="64">
        <f>[2]AUTOMATIC!AE34</f>
        <v>0</v>
      </c>
      <c r="J33" s="64">
        <f>[2]AUTOMATIC!AF34</f>
        <v>0</v>
      </c>
      <c r="K33" s="64">
        <f>[2]AUTOMATIC!AI34</f>
        <v>0</v>
      </c>
      <c r="L33" s="64">
        <f>[2]AUTOMATIC!AL34</f>
        <v>0</v>
      </c>
      <c r="M33" s="64">
        <f>[2]AUTOMATIC!AP34</f>
        <v>0</v>
      </c>
      <c r="N33" s="64">
        <f>[2]AUTOMATIC!AQ34</f>
        <v>0</v>
      </c>
      <c r="O33" s="64">
        <f t="shared" si="6"/>
        <v>113370</v>
      </c>
    </row>
    <row r="34" spans="1:15" ht="15" customHeight="1">
      <c r="A34" s="65" t="s">
        <v>126</v>
      </c>
      <c r="B34" s="64">
        <f>[2]AUTOMATIC!F35</f>
        <v>25198</v>
      </c>
      <c r="C34" s="64">
        <f>[2]AUTOMATIC!J35</f>
        <v>0</v>
      </c>
      <c r="D34" s="64">
        <f>[2]AUTOMATIC!M35</f>
        <v>0</v>
      </c>
      <c r="E34" s="64">
        <f>[2]AUTOMATIC!R35</f>
        <v>0</v>
      </c>
      <c r="F34" s="64"/>
      <c r="G34" s="64">
        <f>[2]AUTOMATIC!AC35</f>
        <v>0</v>
      </c>
      <c r="H34" s="64">
        <f>[2]AUTOMATIC!AD35</f>
        <v>0</v>
      </c>
      <c r="I34" s="64">
        <f>[2]AUTOMATIC!AE35</f>
        <v>0</v>
      </c>
      <c r="J34" s="64">
        <f>[2]AUTOMATIC!AF35</f>
        <v>0</v>
      </c>
      <c r="K34" s="64">
        <f>[2]AUTOMATIC!AI35</f>
        <v>0</v>
      </c>
      <c r="L34" s="64">
        <f>[2]AUTOMATIC!AL35</f>
        <v>0</v>
      </c>
      <c r="M34" s="64">
        <f>[2]AUTOMATIC!AP35</f>
        <v>0</v>
      </c>
      <c r="N34" s="64">
        <f>[2]AUTOMATIC!AQ35</f>
        <v>0</v>
      </c>
      <c r="O34" s="64">
        <f t="shared" si="6"/>
        <v>25198</v>
      </c>
    </row>
    <row r="35" spans="1:15" ht="15" customHeight="1">
      <c r="A35" s="65" t="s">
        <v>127</v>
      </c>
      <c r="B35" s="64">
        <f>[2]AUTOMATIC!F36</f>
        <v>87802</v>
      </c>
      <c r="C35" s="64">
        <f>[2]AUTOMATIC!J36</f>
        <v>0</v>
      </c>
      <c r="D35" s="64">
        <f>[2]AUTOMATIC!M36</f>
        <v>0</v>
      </c>
      <c r="E35" s="64">
        <f>[2]AUTOMATIC!R36</f>
        <v>0</v>
      </c>
      <c r="F35" s="64"/>
      <c r="G35" s="64">
        <f>[2]AUTOMATIC!AC36</f>
        <v>0</v>
      </c>
      <c r="H35" s="64">
        <f>[2]AUTOMATIC!AD36</f>
        <v>0</v>
      </c>
      <c r="I35" s="64">
        <f>[2]AUTOMATIC!AE36</f>
        <v>0</v>
      </c>
      <c r="J35" s="64">
        <f>[2]AUTOMATIC!AF36</f>
        <v>0</v>
      </c>
      <c r="K35" s="64">
        <f>[2]AUTOMATIC!AI36</f>
        <v>0</v>
      </c>
      <c r="L35" s="64">
        <f>[2]AUTOMATIC!AL36</f>
        <v>0</v>
      </c>
      <c r="M35" s="64">
        <f>[2]AUTOMATIC!AP36</f>
        <v>0</v>
      </c>
      <c r="N35" s="64">
        <f>[2]AUTOMATIC!AQ36</f>
        <v>0</v>
      </c>
      <c r="O35" s="64">
        <f t="shared" si="6"/>
        <v>87802</v>
      </c>
    </row>
    <row r="36" spans="1:15" ht="15" customHeight="1">
      <c r="A36" s="65" t="s">
        <v>128</v>
      </c>
      <c r="B36" s="64">
        <f>[2]AUTOMATIC!F37</f>
        <v>126441</v>
      </c>
      <c r="C36" s="64">
        <f>[2]AUTOMATIC!J37</f>
        <v>0</v>
      </c>
      <c r="D36" s="64">
        <f>[2]AUTOMATIC!M37</f>
        <v>31005</v>
      </c>
      <c r="E36" s="64">
        <f>[2]AUTOMATIC!R37</f>
        <v>541734</v>
      </c>
      <c r="F36" s="64">
        <f>[2]AUTOMATIC!V37</f>
        <v>0</v>
      </c>
      <c r="G36" s="64">
        <f>[2]AUTOMATIC!AC37</f>
        <v>0</v>
      </c>
      <c r="H36" s="64">
        <f>[2]AUTOMATIC!AD37</f>
        <v>0</v>
      </c>
      <c r="I36" s="64">
        <f>[2]AUTOMATIC!AE37</f>
        <v>0</v>
      </c>
      <c r="J36" s="64">
        <f>[2]AUTOMATIC!AF37</f>
        <v>0</v>
      </c>
      <c r="K36" s="64">
        <f>[2]AUTOMATIC!AI37</f>
        <v>0</v>
      </c>
      <c r="L36" s="64">
        <f>[2]AUTOMATIC!AL37</f>
        <v>0</v>
      </c>
      <c r="M36" s="64">
        <f>[2]AUTOMATIC!AP37</f>
        <v>0</v>
      </c>
      <c r="N36" s="64">
        <f>[2]AUTOMATIC!AQ37</f>
        <v>0</v>
      </c>
      <c r="O36" s="64">
        <f t="shared" si="6"/>
        <v>699180</v>
      </c>
    </row>
    <row r="37" spans="1:15" ht="15" customHeight="1">
      <c r="A37" s="65" t="s">
        <v>129</v>
      </c>
      <c r="B37" s="64">
        <f>[2]AUTOMATIC!F38</f>
        <v>136783</v>
      </c>
      <c r="C37" s="64">
        <f>[2]AUTOMATIC!J38</f>
        <v>0</v>
      </c>
      <c r="D37" s="64">
        <f>[2]AUTOMATIC!M38</f>
        <v>0</v>
      </c>
      <c r="E37" s="64">
        <f>[2]AUTOMATIC!R38</f>
        <v>10901</v>
      </c>
      <c r="F37" s="64"/>
      <c r="G37" s="64">
        <f>[2]AUTOMATIC!AC38</f>
        <v>0</v>
      </c>
      <c r="H37" s="64">
        <f>[2]AUTOMATIC!AD38</f>
        <v>0</v>
      </c>
      <c r="I37" s="64">
        <f>[2]AUTOMATIC!AE38</f>
        <v>0</v>
      </c>
      <c r="J37" s="64">
        <f>[2]AUTOMATIC!AF38</f>
        <v>0</v>
      </c>
      <c r="K37" s="64">
        <f>[2]AUTOMATIC!AI38</f>
        <v>0</v>
      </c>
      <c r="L37" s="64">
        <f>[2]AUTOMATIC!AL38</f>
        <v>0</v>
      </c>
      <c r="M37" s="64">
        <f>[2]AUTOMATIC!AP38</f>
        <v>0</v>
      </c>
      <c r="N37" s="64">
        <f>[2]AUTOMATIC!AQ38</f>
        <v>0</v>
      </c>
      <c r="O37" s="64">
        <f t="shared" si="6"/>
        <v>147684</v>
      </c>
    </row>
    <row r="38" spans="1:15" ht="15" customHeight="1">
      <c r="A38" s="65" t="s">
        <v>130</v>
      </c>
      <c r="B38" s="64">
        <f>[2]AUTOMATIC!F39</f>
        <v>44650</v>
      </c>
      <c r="C38" s="64">
        <f>[2]AUTOMATIC!J39</f>
        <v>0</v>
      </c>
      <c r="D38" s="64">
        <f>[2]AUTOMATIC!M39</f>
        <v>0</v>
      </c>
      <c r="E38" s="64">
        <f>[2]AUTOMATIC!R39</f>
        <v>0</v>
      </c>
      <c r="F38" s="64"/>
      <c r="G38" s="64">
        <f>[2]AUTOMATIC!AC39</f>
        <v>0</v>
      </c>
      <c r="H38" s="64">
        <f>[2]AUTOMATIC!AD39</f>
        <v>0</v>
      </c>
      <c r="I38" s="64">
        <f>[2]AUTOMATIC!AE39</f>
        <v>0</v>
      </c>
      <c r="J38" s="64">
        <f>[2]AUTOMATIC!AF39</f>
        <v>0</v>
      </c>
      <c r="K38" s="64">
        <f>[2]AUTOMATIC!AI39</f>
        <v>0</v>
      </c>
      <c r="L38" s="64">
        <f>[2]AUTOMATIC!AL39</f>
        <v>0</v>
      </c>
      <c r="M38" s="64">
        <f>[2]AUTOMATIC!AP39</f>
        <v>0</v>
      </c>
      <c r="N38" s="64">
        <f>[2]AUTOMATIC!AQ39</f>
        <v>0</v>
      </c>
      <c r="O38" s="64">
        <f t="shared" si="6"/>
        <v>44650</v>
      </c>
    </row>
    <row r="39" spans="1:15" ht="15" customHeight="1">
      <c r="A39" s="65" t="s">
        <v>155</v>
      </c>
      <c r="B39" s="64">
        <f>[2]AUTOMATIC!F40</f>
        <v>202670</v>
      </c>
      <c r="C39" s="64">
        <f>[2]AUTOMATIC!J40</f>
        <v>0</v>
      </c>
      <c r="D39" s="64">
        <f>[2]AUTOMATIC!M40</f>
        <v>0</v>
      </c>
      <c r="E39" s="64">
        <f>[2]AUTOMATIC!R40</f>
        <v>0</v>
      </c>
      <c r="F39" s="64"/>
      <c r="G39" s="64">
        <f>[2]AUTOMATIC!AC40</f>
        <v>0</v>
      </c>
      <c r="H39" s="64">
        <f>[2]AUTOMATIC!AD40</f>
        <v>0</v>
      </c>
      <c r="I39" s="64">
        <f>[2]AUTOMATIC!AE40</f>
        <v>0</v>
      </c>
      <c r="J39" s="64">
        <f>[2]AUTOMATIC!AF40</f>
        <v>0</v>
      </c>
      <c r="K39" s="64">
        <f>[2]AUTOMATIC!AI40</f>
        <v>0</v>
      </c>
      <c r="L39" s="64">
        <f>[2]AUTOMATIC!AL40</f>
        <v>0</v>
      </c>
      <c r="M39" s="64">
        <f>[2]AUTOMATIC!AP40</f>
        <v>0</v>
      </c>
      <c r="N39" s="64">
        <f>[2]AUTOMATIC!AQ40</f>
        <v>0</v>
      </c>
      <c r="O39" s="64">
        <f t="shared" si="6"/>
        <v>202670</v>
      </c>
    </row>
    <row r="40" spans="1:15" ht="15" hidden="1" customHeight="1">
      <c r="A40" s="65" t="s">
        <v>131</v>
      </c>
      <c r="B40" s="64">
        <f>[2]AUTOMATIC!F41</f>
        <v>0</v>
      </c>
      <c r="C40" s="64">
        <f>[2]AUTOMATIC!J41</f>
        <v>0</v>
      </c>
      <c r="D40" s="64">
        <f>[2]AUTOMATIC!M41</f>
        <v>0</v>
      </c>
      <c r="E40" s="64">
        <f>[2]AUTOMATIC!R41</f>
        <v>0</v>
      </c>
      <c r="F40" s="64"/>
      <c r="G40" s="64">
        <f>[2]AUTOMATIC!AC41</f>
        <v>0</v>
      </c>
      <c r="H40" s="64">
        <f>[2]AUTOMATIC!AD41</f>
        <v>0</v>
      </c>
      <c r="I40" s="64">
        <f>[2]AUTOMATIC!AE41</f>
        <v>0</v>
      </c>
      <c r="J40" s="64">
        <f>[2]AUTOMATIC!AF41</f>
        <v>0</v>
      </c>
      <c r="K40" s="64">
        <f>[2]AUTOMATIC!AI41</f>
        <v>0</v>
      </c>
      <c r="L40" s="64">
        <f>[2]AUTOMATIC!AL41</f>
        <v>0</v>
      </c>
      <c r="M40" s="64">
        <f>[2]AUTOMATIC!AP41</f>
        <v>0</v>
      </c>
      <c r="N40" s="64">
        <f>[2]AUTOMATIC!AQ41</f>
        <v>0</v>
      </c>
      <c r="O40" s="64">
        <f t="shared" si="6"/>
        <v>0</v>
      </c>
    </row>
    <row r="41" spans="1:15" ht="15" customHeight="1">
      <c r="A41" s="65" t="s">
        <v>132</v>
      </c>
      <c r="B41" s="64">
        <f>[2]AUTOMATIC!F42</f>
        <v>785487</v>
      </c>
      <c r="C41" s="64">
        <f>[2]AUTOMATIC!J42</f>
        <v>0</v>
      </c>
      <c r="D41" s="64">
        <f>[2]AUTOMATIC!M42</f>
        <v>0</v>
      </c>
      <c r="E41" s="64">
        <f>[2]AUTOMATIC!R42</f>
        <v>0</v>
      </c>
      <c r="F41" s="64"/>
      <c r="G41" s="64">
        <f>[2]AUTOMATIC!AC42</f>
        <v>0</v>
      </c>
      <c r="H41" s="64">
        <f>[2]AUTOMATIC!AD42</f>
        <v>0</v>
      </c>
      <c r="I41" s="64">
        <f>[2]AUTOMATIC!AE42</f>
        <v>0</v>
      </c>
      <c r="J41" s="64">
        <f>[2]AUTOMATIC!AF42</f>
        <v>0</v>
      </c>
      <c r="K41" s="64">
        <f>[2]AUTOMATIC!AI42</f>
        <v>0</v>
      </c>
      <c r="L41" s="64">
        <f>[2]AUTOMATIC!AL42</f>
        <v>0</v>
      </c>
      <c r="M41" s="64">
        <f>[2]AUTOMATIC!AP42</f>
        <v>0</v>
      </c>
      <c r="N41" s="64">
        <f>[2]AUTOMATIC!AQ42</f>
        <v>0</v>
      </c>
      <c r="O41" s="64">
        <f t="shared" si="6"/>
        <v>785487</v>
      </c>
    </row>
    <row r="42" spans="1:15" ht="15" customHeight="1">
      <c r="A42" s="65" t="s">
        <v>133</v>
      </c>
      <c r="B42" s="64">
        <f>[2]AUTOMATIC!F43</f>
        <v>61651</v>
      </c>
      <c r="C42" s="64">
        <f>[2]AUTOMATIC!J43</f>
        <v>0</v>
      </c>
      <c r="D42" s="64">
        <f>[2]AUTOMATIC!M43</f>
        <v>0</v>
      </c>
      <c r="E42" s="64">
        <f>[2]AUTOMATIC!R43</f>
        <v>0</v>
      </c>
      <c r="F42" s="64"/>
      <c r="G42" s="64">
        <f>[2]AUTOMATIC!AC43</f>
        <v>0</v>
      </c>
      <c r="H42" s="64">
        <f>[2]AUTOMATIC!AD43</f>
        <v>0</v>
      </c>
      <c r="I42" s="64">
        <f>[2]AUTOMATIC!AE43</f>
        <v>0</v>
      </c>
      <c r="J42" s="64">
        <f>[2]AUTOMATIC!AF43</f>
        <v>0</v>
      </c>
      <c r="K42" s="64">
        <f>[2]AUTOMATIC!AI43</f>
        <v>0</v>
      </c>
      <c r="L42" s="64">
        <f>[2]AUTOMATIC!AL43</f>
        <v>0</v>
      </c>
      <c r="M42" s="64">
        <f>[2]AUTOMATIC!AP43</f>
        <v>0</v>
      </c>
      <c r="N42" s="64">
        <f>[2]AUTOMATIC!AQ43</f>
        <v>0</v>
      </c>
      <c r="O42" s="64">
        <f t="shared" si="6"/>
        <v>61651</v>
      </c>
    </row>
    <row r="43" spans="1:15" ht="15" customHeight="1">
      <c r="A43" s="65" t="s">
        <v>134</v>
      </c>
      <c r="B43" s="64">
        <f>[2]AUTOMATIC!F44</f>
        <v>756721</v>
      </c>
      <c r="C43" s="64">
        <f>[2]AUTOMATIC!J44</f>
        <v>0</v>
      </c>
      <c r="D43" s="64">
        <f>[2]AUTOMATIC!M44</f>
        <v>0</v>
      </c>
      <c r="E43" s="64">
        <f>[2]AUTOMATIC!R44</f>
        <v>0</v>
      </c>
      <c r="F43" s="64"/>
      <c r="G43" s="64">
        <f>[2]AUTOMATIC!AC44</f>
        <v>0</v>
      </c>
      <c r="H43" s="64">
        <f>[2]AUTOMATIC!AD44</f>
        <v>0</v>
      </c>
      <c r="I43" s="64">
        <f>[2]AUTOMATIC!AE44</f>
        <v>0</v>
      </c>
      <c r="J43" s="64">
        <f>[2]AUTOMATIC!AF44</f>
        <v>0</v>
      </c>
      <c r="K43" s="64">
        <f>[2]AUTOMATIC!AI44</f>
        <v>0</v>
      </c>
      <c r="L43" s="64">
        <f>[2]AUTOMATIC!AL44</f>
        <v>0</v>
      </c>
      <c r="M43" s="64">
        <f>[2]AUTOMATIC!AP44</f>
        <v>0</v>
      </c>
      <c r="N43" s="64">
        <f>[2]AUTOMATIC!AQ44</f>
        <v>0</v>
      </c>
      <c r="O43" s="64">
        <f t="shared" si="6"/>
        <v>756721</v>
      </c>
    </row>
    <row r="44" spans="1:15" ht="15" customHeight="1">
      <c r="A44" s="65" t="s">
        <v>135</v>
      </c>
      <c r="B44" s="64">
        <f>[2]AUTOMATIC!F45</f>
        <v>150190</v>
      </c>
      <c r="C44" s="64">
        <f>[2]AUTOMATIC!J45</f>
        <v>0</v>
      </c>
      <c r="D44" s="64">
        <f>[2]AUTOMATIC!M45</f>
        <v>0</v>
      </c>
      <c r="E44" s="64">
        <f>[2]AUTOMATIC!R45</f>
        <v>0</v>
      </c>
      <c r="F44" s="64"/>
      <c r="G44" s="64">
        <f>[2]AUTOMATIC!AC45</f>
        <v>0</v>
      </c>
      <c r="H44" s="64">
        <f>[2]AUTOMATIC!AD45</f>
        <v>0</v>
      </c>
      <c r="I44" s="64">
        <f>[2]AUTOMATIC!AE45</f>
        <v>0</v>
      </c>
      <c r="J44" s="64">
        <f>[2]AUTOMATIC!AF45</f>
        <v>0</v>
      </c>
      <c r="K44" s="64">
        <f>[2]AUTOMATIC!AI45</f>
        <v>0</v>
      </c>
      <c r="L44" s="64">
        <f>[2]AUTOMATIC!AL45</f>
        <v>0</v>
      </c>
      <c r="M44" s="64">
        <f>[2]AUTOMATIC!AP45</f>
        <v>0</v>
      </c>
      <c r="N44" s="64">
        <f>[2]AUTOMATIC!AQ45</f>
        <v>0</v>
      </c>
      <c r="O44" s="64">
        <f t="shared" si="6"/>
        <v>150190</v>
      </c>
    </row>
    <row r="45" spans="1:15" ht="15" customHeight="1">
      <c r="A45" s="65" t="s">
        <v>136</v>
      </c>
      <c r="B45" s="64">
        <f>[2]AUTOMATIC!F46</f>
        <v>60310</v>
      </c>
      <c r="C45" s="64">
        <f>[2]AUTOMATIC!J46</f>
        <v>0</v>
      </c>
      <c r="D45" s="64">
        <f>[2]AUTOMATIC!M46</f>
        <v>0</v>
      </c>
      <c r="E45" s="64">
        <f>[2]AUTOMATIC!R46</f>
        <v>0</v>
      </c>
      <c r="F45" s="64"/>
      <c r="G45" s="64">
        <f>[2]AUTOMATIC!AC46</f>
        <v>0</v>
      </c>
      <c r="H45" s="64">
        <f>[2]AUTOMATIC!AD46</f>
        <v>0</v>
      </c>
      <c r="I45" s="64">
        <f>[2]AUTOMATIC!AE46</f>
        <v>0</v>
      </c>
      <c r="J45" s="64">
        <f>[2]AUTOMATIC!AF46</f>
        <v>0</v>
      </c>
      <c r="K45" s="64">
        <f>[2]AUTOMATIC!AI46</f>
        <v>0</v>
      </c>
      <c r="L45" s="64">
        <f>[2]AUTOMATIC!AL46</f>
        <v>0</v>
      </c>
      <c r="M45" s="64">
        <f>[2]AUTOMATIC!AP46</f>
        <v>0</v>
      </c>
      <c r="N45" s="64">
        <f>[2]AUTOMATIC!AQ46</f>
        <v>0</v>
      </c>
      <c r="O45" s="64">
        <f t="shared" si="6"/>
        <v>60310</v>
      </c>
    </row>
    <row r="46" spans="1:15" ht="15" customHeight="1">
      <c r="A46" s="65" t="s">
        <v>137</v>
      </c>
      <c r="B46" s="64">
        <f>[2]AUTOMATIC!F47</f>
        <v>20349</v>
      </c>
      <c r="C46" s="64">
        <f>[2]AUTOMATIC!J47</f>
        <v>0</v>
      </c>
      <c r="D46" s="64">
        <f>[2]AUTOMATIC!M47</f>
        <v>0</v>
      </c>
      <c r="E46" s="64">
        <f>[2]AUTOMATIC!R47</f>
        <v>0</v>
      </c>
      <c r="F46" s="64"/>
      <c r="G46" s="64">
        <f>[2]AUTOMATIC!AC47</f>
        <v>0</v>
      </c>
      <c r="H46" s="64">
        <f>[2]AUTOMATIC!AD47</f>
        <v>0</v>
      </c>
      <c r="I46" s="64">
        <f>[2]AUTOMATIC!AE47</f>
        <v>0</v>
      </c>
      <c r="J46" s="64">
        <f>[2]AUTOMATIC!AF47</f>
        <v>0</v>
      </c>
      <c r="K46" s="64">
        <f>[2]AUTOMATIC!AI47</f>
        <v>0</v>
      </c>
      <c r="L46" s="64">
        <f>[2]AUTOMATIC!AL47</f>
        <v>0</v>
      </c>
      <c r="M46" s="64">
        <f>[2]AUTOMATIC!AP47</f>
        <v>0</v>
      </c>
      <c r="N46" s="64">
        <f>[2]AUTOMATIC!AQ47</f>
        <v>0</v>
      </c>
      <c r="O46" s="64">
        <f t="shared" si="6"/>
        <v>20349</v>
      </c>
    </row>
    <row r="47" spans="1:15" ht="15" hidden="1" customHeight="1">
      <c r="A47" s="65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</row>
    <row r="48" spans="1:15" ht="15" customHeight="1">
      <c r="A48" s="65" t="s">
        <v>138</v>
      </c>
      <c r="B48" s="137">
        <f t="shared" ref="B48:O48" si="7">SUM(B49:B52)+SUM(B55:B67)+SUM(B72:B87)</f>
        <v>320007</v>
      </c>
      <c r="C48" s="137">
        <f t="shared" si="7"/>
        <v>0</v>
      </c>
      <c r="D48" s="137">
        <f t="shared" si="7"/>
        <v>0</v>
      </c>
      <c r="E48" s="137">
        <f t="shared" si="7"/>
        <v>1438911</v>
      </c>
      <c r="F48" s="137">
        <f t="shared" si="7"/>
        <v>0</v>
      </c>
      <c r="G48" s="137">
        <f t="shared" si="7"/>
        <v>0</v>
      </c>
      <c r="H48" s="137">
        <f t="shared" si="7"/>
        <v>0</v>
      </c>
      <c r="I48" s="137">
        <f t="shared" si="7"/>
        <v>0</v>
      </c>
      <c r="J48" s="137">
        <f t="shared" si="7"/>
        <v>0</v>
      </c>
      <c r="K48" s="137">
        <f t="shared" si="7"/>
        <v>0</v>
      </c>
      <c r="L48" s="137">
        <f t="shared" si="7"/>
        <v>0</v>
      </c>
      <c r="M48" s="137">
        <f t="shared" si="7"/>
        <v>0</v>
      </c>
      <c r="N48" s="137">
        <f t="shared" si="7"/>
        <v>0</v>
      </c>
      <c r="O48" s="137">
        <f t="shared" si="7"/>
        <v>1758918</v>
      </c>
    </row>
    <row r="49" spans="1:15" ht="15" hidden="1" customHeight="1">
      <c r="A49" s="65" t="s">
        <v>55</v>
      </c>
      <c r="B49" s="64">
        <f>[2]AUTOMATIC!F50</f>
        <v>0</v>
      </c>
      <c r="C49" s="64">
        <f>[2]AUTOMATIC!J50</f>
        <v>0</v>
      </c>
      <c r="D49" s="64">
        <f>[2]AUTOMATIC!M50</f>
        <v>0</v>
      </c>
      <c r="E49" s="64">
        <f>[2]AUTOMATIC!R50</f>
        <v>0</v>
      </c>
      <c r="F49" s="64"/>
      <c r="G49" s="64">
        <f>[2]AUTOMATIC!AC50</f>
        <v>0</v>
      </c>
      <c r="H49" s="64">
        <f>[2]AUTOMATIC!AD50</f>
        <v>0</v>
      </c>
      <c r="I49" s="64">
        <f>[2]AUTOMATIC!AE50</f>
        <v>0</v>
      </c>
      <c r="J49" s="64">
        <f>[2]AUTOMATIC!AF50</f>
        <v>0</v>
      </c>
      <c r="K49" s="64">
        <f>[2]AUTOMATIC!AI50</f>
        <v>0</v>
      </c>
      <c r="L49" s="64">
        <f>[2]AUTOMATIC!AL50</f>
        <v>0</v>
      </c>
      <c r="M49" s="64">
        <f>[2]AUTOMATIC!AP50</f>
        <v>0</v>
      </c>
      <c r="N49" s="64">
        <f>[2]AUTOMATIC!AQ50</f>
        <v>0</v>
      </c>
      <c r="O49" s="64">
        <f>SUM(B49:N49)</f>
        <v>0</v>
      </c>
    </row>
    <row r="50" spans="1:15" ht="15" customHeight="1">
      <c r="A50" s="65" t="s">
        <v>56</v>
      </c>
      <c r="B50" s="64">
        <f>[2]AUTOMATIC!F51</f>
        <v>2005</v>
      </c>
      <c r="C50" s="64">
        <f>[2]AUTOMATIC!J51</f>
        <v>0</v>
      </c>
      <c r="D50" s="64">
        <f>[2]AUTOMATIC!M51</f>
        <v>0</v>
      </c>
      <c r="E50" s="64">
        <f>[2]AUTOMATIC!R51</f>
        <v>0</v>
      </c>
      <c r="F50" s="64"/>
      <c r="G50" s="64">
        <f>[2]AUTOMATIC!AC51</f>
        <v>0</v>
      </c>
      <c r="H50" s="64">
        <f>[2]AUTOMATIC!AD51</f>
        <v>0</v>
      </c>
      <c r="I50" s="64">
        <f>[2]AUTOMATIC!AE51</f>
        <v>0</v>
      </c>
      <c r="J50" s="64">
        <f>[2]AUTOMATIC!AF51</f>
        <v>0</v>
      </c>
      <c r="K50" s="64">
        <f>[2]AUTOMATIC!AI51</f>
        <v>0</v>
      </c>
      <c r="L50" s="64">
        <f>[2]AUTOMATIC!AL51</f>
        <v>0</v>
      </c>
      <c r="M50" s="64">
        <f>[2]AUTOMATIC!AP51</f>
        <v>0</v>
      </c>
      <c r="N50" s="64">
        <f>[2]AUTOMATIC!AQ51</f>
        <v>0</v>
      </c>
      <c r="O50" s="64">
        <f>SUM(B50:N50)</f>
        <v>2005</v>
      </c>
    </row>
    <row r="51" spans="1:15" ht="15" customHeight="1">
      <c r="A51" s="65" t="s">
        <v>57</v>
      </c>
      <c r="B51" s="64">
        <f>[2]AUTOMATIC!F52</f>
        <v>2520</v>
      </c>
      <c r="C51" s="64">
        <f>[2]AUTOMATIC!J52</f>
        <v>0</v>
      </c>
      <c r="D51" s="64">
        <f>[2]AUTOMATIC!M52</f>
        <v>0</v>
      </c>
      <c r="E51" s="64">
        <f>[2]AUTOMATIC!R52</f>
        <v>0</v>
      </c>
      <c r="F51" s="64"/>
      <c r="G51" s="64">
        <f>[2]AUTOMATIC!AC52</f>
        <v>0</v>
      </c>
      <c r="H51" s="64">
        <f>[2]AUTOMATIC!AD52</f>
        <v>0</v>
      </c>
      <c r="I51" s="64">
        <f>[2]AUTOMATIC!AE52</f>
        <v>0</v>
      </c>
      <c r="J51" s="64">
        <f>[2]AUTOMATIC!AF52</f>
        <v>0</v>
      </c>
      <c r="K51" s="64">
        <f>[2]AUTOMATIC!AI52</f>
        <v>0</v>
      </c>
      <c r="L51" s="64">
        <f>[2]AUTOMATIC!AL52</f>
        <v>0</v>
      </c>
      <c r="M51" s="64">
        <f>[2]AUTOMATIC!AP52</f>
        <v>0</v>
      </c>
      <c r="N51" s="64">
        <f>[2]AUTOMATIC!AQ52</f>
        <v>0</v>
      </c>
      <c r="O51" s="64">
        <f>SUM(B51:N51)</f>
        <v>2520</v>
      </c>
    </row>
    <row r="52" spans="1:15" ht="15" customHeight="1">
      <c r="A52" s="65" t="s">
        <v>58</v>
      </c>
      <c r="B52" s="64">
        <f>+B53+B54</f>
        <v>22229</v>
      </c>
      <c r="C52" s="64">
        <f>+C53+C54</f>
        <v>0</v>
      </c>
      <c r="D52" s="64">
        <f>+D53+D54</f>
        <v>0</v>
      </c>
      <c r="E52" s="64">
        <f>+E53+E54</f>
        <v>1011008</v>
      </c>
      <c r="F52" s="64"/>
      <c r="G52" s="64">
        <f t="shared" ref="G52:O52" si="8">+G53+G54</f>
        <v>0</v>
      </c>
      <c r="H52" s="64">
        <f t="shared" si="8"/>
        <v>0</v>
      </c>
      <c r="I52" s="64">
        <f t="shared" si="8"/>
        <v>0</v>
      </c>
      <c r="J52" s="64">
        <f t="shared" si="8"/>
        <v>0</v>
      </c>
      <c r="K52" s="64">
        <f t="shared" si="8"/>
        <v>0</v>
      </c>
      <c r="L52" s="64">
        <f t="shared" si="8"/>
        <v>0</v>
      </c>
      <c r="M52" s="64">
        <f t="shared" si="8"/>
        <v>0</v>
      </c>
      <c r="N52" s="64">
        <f t="shared" si="8"/>
        <v>0</v>
      </c>
      <c r="O52" s="64">
        <f t="shared" si="8"/>
        <v>1033237</v>
      </c>
    </row>
    <row r="53" spans="1:15" ht="15" hidden="1" customHeight="1">
      <c r="A53" s="65" t="s">
        <v>139</v>
      </c>
      <c r="B53" s="64">
        <f>[2]AUTOMATIC!F54</f>
        <v>8006</v>
      </c>
      <c r="C53" s="64">
        <f>[2]AUTOMATIC!J54</f>
        <v>0</v>
      </c>
      <c r="D53" s="64">
        <f>[2]AUTOMATIC!M54</f>
        <v>0</v>
      </c>
      <c r="E53" s="64">
        <f>[2]AUTOMATIC!R54</f>
        <v>1011008</v>
      </c>
      <c r="F53" s="64"/>
      <c r="G53" s="64">
        <f>[2]AUTOMATIC!AC54</f>
        <v>0</v>
      </c>
      <c r="H53" s="64">
        <f>[2]AUTOMATIC!AD54</f>
        <v>0</v>
      </c>
      <c r="I53" s="64">
        <f>[2]AUTOMATIC!AE54</f>
        <v>0</v>
      </c>
      <c r="J53" s="64">
        <f>[2]AUTOMATIC!AF54</f>
        <v>0</v>
      </c>
      <c r="K53" s="64">
        <f>[2]AUTOMATIC!AI54</f>
        <v>0</v>
      </c>
      <c r="L53" s="64">
        <f>[2]AUTOMATIC!AL54</f>
        <v>0</v>
      </c>
      <c r="M53" s="64">
        <f>[2]AUTOMATIC!AP54</f>
        <v>0</v>
      </c>
      <c r="N53" s="64">
        <f>[2]AUTOMATIC!AQ54</f>
        <v>0</v>
      </c>
      <c r="O53" s="64">
        <f t="shared" ref="O53:O66" si="9">SUM(B53:N53)</f>
        <v>1019014</v>
      </c>
    </row>
    <row r="54" spans="1:15" ht="15" hidden="1" customHeight="1">
      <c r="A54" s="65" t="s">
        <v>140</v>
      </c>
      <c r="B54" s="64">
        <f>[2]AUTOMATIC!F55</f>
        <v>14223</v>
      </c>
      <c r="C54" s="64">
        <f>[2]AUTOMATIC!J55</f>
        <v>0</v>
      </c>
      <c r="D54" s="64">
        <f>[2]AUTOMATIC!M55</f>
        <v>0</v>
      </c>
      <c r="E54" s="64">
        <f>[2]AUTOMATIC!R55</f>
        <v>0</v>
      </c>
      <c r="F54" s="64"/>
      <c r="G54" s="64">
        <f>[2]AUTOMATIC!AC55</f>
        <v>0</v>
      </c>
      <c r="H54" s="64">
        <f>[2]AUTOMATIC!AD55</f>
        <v>0</v>
      </c>
      <c r="I54" s="64">
        <f>[2]AUTOMATIC!AE55</f>
        <v>0</v>
      </c>
      <c r="J54" s="64">
        <f>[2]AUTOMATIC!AF55</f>
        <v>0</v>
      </c>
      <c r="K54" s="64">
        <f>[2]AUTOMATIC!AI55</f>
        <v>0</v>
      </c>
      <c r="L54" s="64">
        <f>[2]AUTOMATIC!AL55</f>
        <v>0</v>
      </c>
      <c r="M54" s="64">
        <f>[2]AUTOMATIC!AP55</f>
        <v>0</v>
      </c>
      <c r="N54" s="64">
        <f>[2]AUTOMATIC!AQ55</f>
        <v>0</v>
      </c>
      <c r="O54" s="64">
        <f t="shared" si="9"/>
        <v>14223</v>
      </c>
    </row>
    <row r="55" spans="1:15" ht="15" customHeight="1">
      <c r="A55" s="65" t="s">
        <v>61</v>
      </c>
      <c r="B55" s="64">
        <f>[2]AUTOMATIC!F56</f>
        <v>2269</v>
      </c>
      <c r="C55" s="64">
        <f>[2]AUTOMATIC!J56</f>
        <v>0</v>
      </c>
      <c r="D55" s="64">
        <f>[2]AUTOMATIC!M56</f>
        <v>0</v>
      </c>
      <c r="E55" s="64">
        <f>[2]AUTOMATIC!R56</f>
        <v>0</v>
      </c>
      <c r="F55" s="64"/>
      <c r="G55" s="64">
        <f>[2]AUTOMATIC!AC56</f>
        <v>0</v>
      </c>
      <c r="H55" s="64">
        <f>[2]AUTOMATIC!AD56</f>
        <v>0</v>
      </c>
      <c r="I55" s="64">
        <f>[2]AUTOMATIC!AE56</f>
        <v>0</v>
      </c>
      <c r="J55" s="64">
        <f>[2]AUTOMATIC!AF56</f>
        <v>0</v>
      </c>
      <c r="K55" s="64">
        <f>[2]AUTOMATIC!AI56</f>
        <v>0</v>
      </c>
      <c r="L55" s="64">
        <f>[2]AUTOMATIC!AL56</f>
        <v>0</v>
      </c>
      <c r="M55" s="64">
        <f>[2]AUTOMATIC!AP56</f>
        <v>0</v>
      </c>
      <c r="N55" s="64">
        <f>[2]AUTOMATIC!AQ56</f>
        <v>0</v>
      </c>
      <c r="O55" s="64">
        <f t="shared" si="9"/>
        <v>2269</v>
      </c>
    </row>
    <row r="56" spans="1:15" ht="15" customHeight="1">
      <c r="A56" s="65" t="s">
        <v>62</v>
      </c>
      <c r="B56" s="64">
        <f>[2]AUTOMATIC!F57</f>
        <v>3784</v>
      </c>
      <c r="C56" s="64">
        <f>[2]AUTOMATIC!J57</f>
        <v>0</v>
      </c>
      <c r="D56" s="64">
        <f>[2]AUTOMATIC!M57</f>
        <v>0</v>
      </c>
      <c r="E56" s="64">
        <f>[2]AUTOMATIC!R57</f>
        <v>0</v>
      </c>
      <c r="F56" s="64"/>
      <c r="G56" s="64">
        <f>[2]AUTOMATIC!AC57</f>
        <v>0</v>
      </c>
      <c r="H56" s="64">
        <f>[2]AUTOMATIC!AD57</f>
        <v>0</v>
      </c>
      <c r="I56" s="64">
        <f>[2]AUTOMATIC!AE57</f>
        <v>0</v>
      </c>
      <c r="J56" s="64">
        <f>[2]AUTOMATIC!AF57</f>
        <v>0</v>
      </c>
      <c r="K56" s="64">
        <f>[2]AUTOMATIC!AI57</f>
        <v>0</v>
      </c>
      <c r="L56" s="64">
        <f>[2]AUTOMATIC!AL57</f>
        <v>0</v>
      </c>
      <c r="M56" s="64">
        <f>[2]AUTOMATIC!AP57</f>
        <v>0</v>
      </c>
      <c r="N56" s="64">
        <f>[2]AUTOMATIC!AQ57</f>
        <v>0</v>
      </c>
      <c r="O56" s="64">
        <f t="shared" si="9"/>
        <v>3784</v>
      </c>
    </row>
    <row r="57" spans="1:15" ht="15" customHeight="1">
      <c r="A57" s="65" t="s">
        <v>63</v>
      </c>
      <c r="B57" s="64">
        <f>[2]AUTOMATIC!F58</f>
        <v>10245</v>
      </c>
      <c r="C57" s="64">
        <f>[2]AUTOMATIC!J58</f>
        <v>0</v>
      </c>
      <c r="D57" s="64">
        <f>[2]AUTOMATIC!M58</f>
        <v>0</v>
      </c>
      <c r="E57" s="64">
        <f>[2]AUTOMATIC!R58</f>
        <v>0</v>
      </c>
      <c r="F57" s="64"/>
      <c r="G57" s="64">
        <f>[2]AUTOMATIC!AC58</f>
        <v>0</v>
      </c>
      <c r="H57" s="64">
        <f>[2]AUTOMATIC!AD58</f>
        <v>0</v>
      </c>
      <c r="I57" s="64">
        <f>[2]AUTOMATIC!AE58</f>
        <v>0</v>
      </c>
      <c r="J57" s="64">
        <f>[2]AUTOMATIC!AF58</f>
        <v>0</v>
      </c>
      <c r="K57" s="64">
        <f>[2]AUTOMATIC!AI58</f>
        <v>0</v>
      </c>
      <c r="L57" s="64">
        <f>[2]AUTOMATIC!AL58</f>
        <v>0</v>
      </c>
      <c r="M57" s="64">
        <f>[2]AUTOMATIC!AP58</f>
        <v>0</v>
      </c>
      <c r="N57" s="64">
        <f>[2]AUTOMATIC!AQ58</f>
        <v>0</v>
      </c>
      <c r="O57" s="64">
        <f t="shared" si="9"/>
        <v>10245</v>
      </c>
    </row>
    <row r="58" spans="1:15" ht="15" customHeight="1">
      <c r="A58" s="65" t="s">
        <v>64</v>
      </c>
      <c r="B58" s="64">
        <f>[2]AUTOMATIC!F59</f>
        <v>796</v>
      </c>
      <c r="C58" s="64">
        <f>[2]AUTOMATIC!J59</f>
        <v>0</v>
      </c>
      <c r="D58" s="64">
        <f>[2]AUTOMATIC!M59</f>
        <v>0</v>
      </c>
      <c r="E58" s="64">
        <f>[2]AUTOMATIC!R59</f>
        <v>9530</v>
      </c>
      <c r="F58" s="64"/>
      <c r="G58" s="64">
        <f>[2]AUTOMATIC!AC59</f>
        <v>0</v>
      </c>
      <c r="H58" s="64">
        <f>[2]AUTOMATIC!AD59</f>
        <v>0</v>
      </c>
      <c r="I58" s="64">
        <f>[2]AUTOMATIC!AE59</f>
        <v>0</v>
      </c>
      <c r="J58" s="64">
        <f>[2]AUTOMATIC!AF59</f>
        <v>0</v>
      </c>
      <c r="K58" s="64">
        <f>[2]AUTOMATIC!AI59</f>
        <v>0</v>
      </c>
      <c r="L58" s="64">
        <f>[2]AUTOMATIC!AL59</f>
        <v>0</v>
      </c>
      <c r="M58" s="64">
        <f>[2]AUTOMATIC!AP59</f>
        <v>0</v>
      </c>
      <c r="N58" s="64">
        <f>[2]AUTOMATIC!AQ59</f>
        <v>0</v>
      </c>
      <c r="O58" s="64">
        <f t="shared" si="9"/>
        <v>10326</v>
      </c>
    </row>
    <row r="59" spans="1:15" ht="15" customHeight="1">
      <c r="A59" s="65" t="s">
        <v>234</v>
      </c>
      <c r="B59" s="64">
        <f>[2]AUTOMATIC!F60</f>
        <v>2881</v>
      </c>
      <c r="C59" s="64">
        <f>[2]AUTOMATIC!J60</f>
        <v>0</v>
      </c>
      <c r="D59" s="64">
        <f>[2]AUTOMATIC!M60</f>
        <v>0</v>
      </c>
      <c r="E59" s="64">
        <f>[2]AUTOMATIC!R60</f>
        <v>0</v>
      </c>
      <c r="F59" s="64"/>
      <c r="G59" s="64">
        <f>[2]AUTOMATIC!AC60</f>
        <v>0</v>
      </c>
      <c r="H59" s="64">
        <f>[2]AUTOMATIC!AD60</f>
        <v>0</v>
      </c>
      <c r="I59" s="64">
        <f>[2]AUTOMATIC!AE60</f>
        <v>0</v>
      </c>
      <c r="J59" s="64">
        <f>[2]AUTOMATIC!AF60</f>
        <v>0</v>
      </c>
      <c r="K59" s="64">
        <f>[2]AUTOMATIC!AI60</f>
        <v>0</v>
      </c>
      <c r="L59" s="64">
        <f>[2]AUTOMATIC!AL60</f>
        <v>0</v>
      </c>
      <c r="M59" s="64">
        <f>[2]AUTOMATIC!AP60</f>
        <v>0</v>
      </c>
      <c r="N59" s="64">
        <f>[2]AUTOMATIC!AQ60</f>
        <v>0</v>
      </c>
      <c r="O59" s="64">
        <f t="shared" si="9"/>
        <v>2881</v>
      </c>
    </row>
    <row r="60" spans="1:15" ht="15" customHeight="1">
      <c r="A60" s="65" t="s">
        <v>65</v>
      </c>
      <c r="B60" s="64">
        <f>[2]AUTOMATIC!F61</f>
        <v>4832</v>
      </c>
      <c r="C60" s="64">
        <f>[2]AUTOMATIC!J61</f>
        <v>0</v>
      </c>
      <c r="D60" s="64">
        <f>[2]AUTOMATIC!M61</f>
        <v>0</v>
      </c>
      <c r="E60" s="64">
        <f>[2]AUTOMATIC!R61</f>
        <v>0</v>
      </c>
      <c r="F60" s="64"/>
      <c r="G60" s="64">
        <f>[2]AUTOMATIC!AC61</f>
        <v>0</v>
      </c>
      <c r="H60" s="64">
        <f>[2]AUTOMATIC!AD61</f>
        <v>0</v>
      </c>
      <c r="I60" s="64">
        <f>[2]AUTOMATIC!AE61</f>
        <v>0</v>
      </c>
      <c r="J60" s="64">
        <f>[2]AUTOMATIC!AF61</f>
        <v>0</v>
      </c>
      <c r="K60" s="64">
        <f>[2]AUTOMATIC!AI61</f>
        <v>0</v>
      </c>
      <c r="L60" s="64">
        <f>[2]AUTOMATIC!AL61</f>
        <v>0</v>
      </c>
      <c r="M60" s="64">
        <f>[2]AUTOMATIC!AP61</f>
        <v>0</v>
      </c>
      <c r="N60" s="64">
        <f>[2]AUTOMATIC!AQ61</f>
        <v>0</v>
      </c>
      <c r="O60" s="64">
        <f t="shared" si="9"/>
        <v>4832</v>
      </c>
    </row>
    <row r="61" spans="1:15" ht="15" customHeight="1">
      <c r="A61" s="65" t="s">
        <v>183</v>
      </c>
      <c r="B61" s="64">
        <f>[2]AUTOMATIC!F62</f>
        <v>3236</v>
      </c>
      <c r="C61" s="64">
        <f>[2]AUTOMATIC!J62</f>
        <v>0</v>
      </c>
      <c r="D61" s="64">
        <f>[2]AUTOMATIC!M62</f>
        <v>0</v>
      </c>
      <c r="E61" s="64">
        <f>[2]AUTOMATIC!R62</f>
        <v>0</v>
      </c>
      <c r="F61" s="64"/>
      <c r="G61" s="64">
        <f>[2]AUTOMATIC!AC62</f>
        <v>0</v>
      </c>
      <c r="H61" s="64">
        <f>[2]AUTOMATIC!AD62</f>
        <v>0</v>
      </c>
      <c r="I61" s="64">
        <f>[2]AUTOMATIC!AE62</f>
        <v>0</v>
      </c>
      <c r="J61" s="64">
        <f>[2]AUTOMATIC!AF62</f>
        <v>0</v>
      </c>
      <c r="K61" s="64">
        <f>[2]AUTOMATIC!AI62</f>
        <v>0</v>
      </c>
      <c r="L61" s="64">
        <f>[2]AUTOMATIC!AL62</f>
        <v>0</v>
      </c>
      <c r="M61" s="64">
        <f>[2]AUTOMATIC!AP62</f>
        <v>0</v>
      </c>
      <c r="N61" s="64">
        <f>[2]AUTOMATIC!AQ62</f>
        <v>0</v>
      </c>
      <c r="O61" s="64">
        <f t="shared" si="9"/>
        <v>3236</v>
      </c>
    </row>
    <row r="62" spans="1:15" ht="15" customHeight="1">
      <c r="A62" s="65" t="s">
        <v>66</v>
      </c>
      <c r="B62" s="64">
        <f>[2]AUTOMATIC!F63</f>
        <v>18028</v>
      </c>
      <c r="C62" s="64">
        <f>[2]AUTOMATIC!J63</f>
        <v>0</v>
      </c>
      <c r="D62" s="64">
        <f>[2]AUTOMATIC!M63</f>
        <v>0</v>
      </c>
      <c r="E62" s="64">
        <f>[2]AUTOMATIC!R63</f>
        <v>0</v>
      </c>
      <c r="F62" s="64"/>
      <c r="G62" s="64">
        <f>[2]AUTOMATIC!AC63</f>
        <v>0</v>
      </c>
      <c r="H62" s="64">
        <f>[2]AUTOMATIC!AD63</f>
        <v>0</v>
      </c>
      <c r="I62" s="64">
        <f>[2]AUTOMATIC!AE63</f>
        <v>0</v>
      </c>
      <c r="J62" s="64">
        <f>[2]AUTOMATIC!AF63</f>
        <v>0</v>
      </c>
      <c r="K62" s="64">
        <f>[2]AUTOMATIC!AI63</f>
        <v>0</v>
      </c>
      <c r="L62" s="64">
        <f>[2]AUTOMATIC!AL63</f>
        <v>0</v>
      </c>
      <c r="M62" s="64">
        <f>[2]AUTOMATIC!AP63</f>
        <v>0</v>
      </c>
      <c r="N62" s="64">
        <f>[2]AUTOMATIC!AQ63</f>
        <v>0</v>
      </c>
      <c r="O62" s="64">
        <f t="shared" si="9"/>
        <v>18028</v>
      </c>
    </row>
    <row r="63" spans="1:15" ht="15" customHeight="1">
      <c r="A63" s="65" t="s">
        <v>67</v>
      </c>
      <c r="B63" s="64">
        <f>[2]AUTOMATIC!F64</f>
        <v>3356</v>
      </c>
      <c r="C63" s="64">
        <f>[2]AUTOMATIC!J64</f>
        <v>0</v>
      </c>
      <c r="D63" s="64">
        <f>[2]AUTOMATIC!M64</f>
        <v>0</v>
      </c>
      <c r="E63" s="64">
        <f>[2]AUTOMATIC!R64</f>
        <v>0</v>
      </c>
      <c r="F63" s="64"/>
      <c r="G63" s="64">
        <f>[2]AUTOMATIC!AC64</f>
        <v>0</v>
      </c>
      <c r="H63" s="64">
        <f>[2]AUTOMATIC!AD64</f>
        <v>0</v>
      </c>
      <c r="I63" s="64">
        <f>[2]AUTOMATIC!AE64</f>
        <v>0</v>
      </c>
      <c r="J63" s="64">
        <f>[2]AUTOMATIC!AF64</f>
        <v>0</v>
      </c>
      <c r="K63" s="64">
        <f>[2]AUTOMATIC!AI64</f>
        <v>0</v>
      </c>
      <c r="L63" s="64">
        <f>[2]AUTOMATIC!AL64</f>
        <v>0</v>
      </c>
      <c r="M63" s="64">
        <f>[2]AUTOMATIC!AP64</f>
        <v>0</v>
      </c>
      <c r="N63" s="64">
        <f>[2]AUTOMATIC!AQ64</f>
        <v>0</v>
      </c>
      <c r="O63" s="64">
        <f t="shared" si="9"/>
        <v>3356</v>
      </c>
    </row>
    <row r="64" spans="1:15" ht="15" customHeight="1">
      <c r="A64" s="65" t="s">
        <v>68</v>
      </c>
      <c r="B64" s="64">
        <f>[2]AUTOMATIC!F65</f>
        <v>3386</v>
      </c>
      <c r="C64" s="64">
        <f>[2]AUTOMATIC!J65</f>
        <v>0</v>
      </c>
      <c r="D64" s="64">
        <f>[2]AUTOMATIC!M65</f>
        <v>0</v>
      </c>
      <c r="E64" s="64">
        <f>[2]AUTOMATIC!R65</f>
        <v>0</v>
      </c>
      <c r="F64" s="64"/>
      <c r="G64" s="64">
        <f>[2]AUTOMATIC!AC65</f>
        <v>0</v>
      </c>
      <c r="H64" s="64">
        <f>[2]AUTOMATIC!AD65</f>
        <v>0</v>
      </c>
      <c r="I64" s="64">
        <f>[2]AUTOMATIC!AE65</f>
        <v>0</v>
      </c>
      <c r="J64" s="64">
        <f>[2]AUTOMATIC!AF65</f>
        <v>0</v>
      </c>
      <c r="K64" s="64">
        <f>[2]AUTOMATIC!AI65</f>
        <v>0</v>
      </c>
      <c r="L64" s="64">
        <f>[2]AUTOMATIC!AL65</f>
        <v>0</v>
      </c>
      <c r="M64" s="64">
        <f>[2]AUTOMATIC!AP65</f>
        <v>0</v>
      </c>
      <c r="N64" s="64">
        <f>[2]AUTOMATIC!AQ65</f>
        <v>0</v>
      </c>
      <c r="O64" s="64">
        <f t="shared" si="9"/>
        <v>3386</v>
      </c>
    </row>
    <row r="65" spans="1:15" ht="15" customHeight="1">
      <c r="A65" s="65" t="s">
        <v>69</v>
      </c>
      <c r="B65" s="64">
        <f>[2]AUTOMATIC!F66</f>
        <v>1588</v>
      </c>
      <c r="C65" s="64">
        <f>[2]AUTOMATIC!J66</f>
        <v>0</v>
      </c>
      <c r="D65" s="64">
        <f>[2]AUTOMATIC!M66</f>
        <v>0</v>
      </c>
      <c r="E65" s="64">
        <f>[2]AUTOMATIC!R66</f>
        <v>30399</v>
      </c>
      <c r="F65" s="64"/>
      <c r="G65" s="64">
        <f>[2]AUTOMATIC!AC66</f>
        <v>0</v>
      </c>
      <c r="H65" s="64">
        <f>[2]AUTOMATIC!AD66</f>
        <v>0</v>
      </c>
      <c r="I65" s="64">
        <f>[2]AUTOMATIC!AE66</f>
        <v>0</v>
      </c>
      <c r="J65" s="64">
        <f>[2]AUTOMATIC!AF66</f>
        <v>0</v>
      </c>
      <c r="K65" s="64">
        <f>[2]AUTOMATIC!AI66</f>
        <v>0</v>
      </c>
      <c r="L65" s="64">
        <f>[2]AUTOMATIC!AL66</f>
        <v>0</v>
      </c>
      <c r="M65" s="64">
        <f>[2]AUTOMATIC!AP66</f>
        <v>0</v>
      </c>
      <c r="N65" s="64">
        <f>[2]AUTOMATIC!AQ66</f>
        <v>0</v>
      </c>
      <c r="O65" s="64">
        <f t="shared" si="9"/>
        <v>31987</v>
      </c>
    </row>
    <row r="66" spans="1:15" ht="15" customHeight="1">
      <c r="A66" s="65" t="s">
        <v>70</v>
      </c>
      <c r="B66" s="64">
        <f>[2]AUTOMATIC!F67</f>
        <v>1419</v>
      </c>
      <c r="C66" s="64">
        <f>[2]AUTOMATIC!J67</f>
        <v>0</v>
      </c>
      <c r="D66" s="64">
        <f>[2]AUTOMATIC!M67</f>
        <v>0</v>
      </c>
      <c r="E66" s="64">
        <f>[2]AUTOMATIC!R67</f>
        <v>0</v>
      </c>
      <c r="F66" s="64"/>
      <c r="G66" s="64">
        <f>[2]AUTOMATIC!AC67</f>
        <v>0</v>
      </c>
      <c r="H66" s="64">
        <f>[2]AUTOMATIC!AD67</f>
        <v>0</v>
      </c>
      <c r="I66" s="64">
        <f>[2]AUTOMATIC!AE67</f>
        <v>0</v>
      </c>
      <c r="J66" s="64">
        <f>[2]AUTOMATIC!AF67</f>
        <v>0</v>
      </c>
      <c r="K66" s="64">
        <f>[2]AUTOMATIC!AI67</f>
        <v>0</v>
      </c>
      <c r="L66" s="64">
        <f>[2]AUTOMATIC!AL67</f>
        <v>0</v>
      </c>
      <c r="M66" s="64">
        <f>[2]AUTOMATIC!AP67</f>
        <v>0</v>
      </c>
      <c r="N66" s="64">
        <f>[2]AUTOMATIC!AQ67</f>
        <v>0</v>
      </c>
      <c r="O66" s="64">
        <f t="shared" si="9"/>
        <v>1419</v>
      </c>
    </row>
    <row r="67" spans="1:15" ht="15" customHeight="1">
      <c r="A67" s="114" t="s">
        <v>71</v>
      </c>
      <c r="B67" s="137">
        <f>SUM(B68:B71)</f>
        <v>15332</v>
      </c>
      <c r="C67" s="137">
        <f>SUM(C68:C71)</f>
        <v>0</v>
      </c>
      <c r="D67" s="137">
        <f>SUM(D68:D71)</f>
        <v>0</v>
      </c>
      <c r="E67" s="137">
        <f>SUM(E68:E71)</f>
        <v>387974</v>
      </c>
      <c r="F67" s="137"/>
      <c r="G67" s="137">
        <f t="shared" ref="G67:O67" si="10">SUM(G68:G71)</f>
        <v>0</v>
      </c>
      <c r="H67" s="137">
        <f t="shared" si="10"/>
        <v>0</v>
      </c>
      <c r="I67" s="137">
        <f t="shared" si="10"/>
        <v>0</v>
      </c>
      <c r="J67" s="137">
        <f t="shared" si="10"/>
        <v>0</v>
      </c>
      <c r="K67" s="137">
        <f t="shared" si="10"/>
        <v>0</v>
      </c>
      <c r="L67" s="137">
        <f t="shared" si="10"/>
        <v>0</v>
      </c>
      <c r="M67" s="137">
        <f t="shared" si="10"/>
        <v>0</v>
      </c>
      <c r="N67" s="137">
        <f t="shared" si="10"/>
        <v>0</v>
      </c>
      <c r="O67" s="137">
        <f t="shared" si="10"/>
        <v>403306</v>
      </c>
    </row>
    <row r="68" spans="1:15" ht="15" customHeight="1">
      <c r="A68" s="114" t="s">
        <v>72</v>
      </c>
      <c r="B68" s="64">
        <f>[2]AUTOMATIC!F69</f>
        <v>1540</v>
      </c>
      <c r="C68" s="64">
        <f>[2]AUTOMATIC!J69</f>
        <v>0</v>
      </c>
      <c r="D68" s="64">
        <f>[2]AUTOMATIC!M69</f>
        <v>0</v>
      </c>
      <c r="E68" s="64">
        <f>[2]AUTOMATIC!R69</f>
        <v>387974</v>
      </c>
      <c r="F68" s="64"/>
      <c r="G68" s="64">
        <f>[2]AUTOMATIC!AC69</f>
        <v>0</v>
      </c>
      <c r="H68" s="64">
        <f>[2]AUTOMATIC!AD69</f>
        <v>0</v>
      </c>
      <c r="I68" s="64">
        <f>[2]AUTOMATIC!AE69</f>
        <v>0</v>
      </c>
      <c r="J68" s="64">
        <f>[2]AUTOMATIC!AF69</f>
        <v>0</v>
      </c>
      <c r="K68" s="64">
        <f>[2]AUTOMATIC!AI69</f>
        <v>0</v>
      </c>
      <c r="L68" s="64">
        <f>[2]AUTOMATIC!AL69</f>
        <v>0</v>
      </c>
      <c r="M68" s="64">
        <f>[2]AUTOMATIC!AP69</f>
        <v>0</v>
      </c>
      <c r="N68" s="64">
        <f>[2]AUTOMATIC!AQ69</f>
        <v>0</v>
      </c>
      <c r="O68" s="64">
        <f t="shared" ref="O68:O87" si="11">SUM(B68:N68)</f>
        <v>389514</v>
      </c>
    </row>
    <row r="69" spans="1:15" ht="15" customHeight="1">
      <c r="A69" s="114" t="s">
        <v>73</v>
      </c>
      <c r="B69" s="64">
        <f>[2]AUTOMATIC!F70</f>
        <v>4660</v>
      </c>
      <c r="C69" s="64">
        <f>[2]AUTOMATIC!J70</f>
        <v>0</v>
      </c>
      <c r="D69" s="64">
        <f>[2]AUTOMATIC!M70</f>
        <v>0</v>
      </c>
      <c r="E69" s="64">
        <f>[2]AUTOMATIC!R70</f>
        <v>0</v>
      </c>
      <c r="F69" s="64"/>
      <c r="G69" s="64">
        <f>[2]AUTOMATIC!AC70</f>
        <v>0</v>
      </c>
      <c r="H69" s="64">
        <f>[2]AUTOMATIC!AD70</f>
        <v>0</v>
      </c>
      <c r="I69" s="64">
        <f>[2]AUTOMATIC!AE70</f>
        <v>0</v>
      </c>
      <c r="J69" s="64">
        <f>[2]AUTOMATIC!AF70</f>
        <v>0</v>
      </c>
      <c r="K69" s="64">
        <f>[2]AUTOMATIC!AI70</f>
        <v>0</v>
      </c>
      <c r="L69" s="64">
        <f>[2]AUTOMATIC!AL70</f>
        <v>0</v>
      </c>
      <c r="M69" s="64">
        <f>[2]AUTOMATIC!AP70</f>
        <v>0</v>
      </c>
      <c r="N69" s="64">
        <f>[2]AUTOMATIC!AQ70</f>
        <v>0</v>
      </c>
      <c r="O69" s="64">
        <f t="shared" si="11"/>
        <v>4660</v>
      </c>
    </row>
    <row r="70" spans="1:15" ht="15" customHeight="1">
      <c r="A70" s="114" t="s">
        <v>74</v>
      </c>
      <c r="B70" s="64">
        <f>[2]AUTOMATIC!F71</f>
        <v>4872</v>
      </c>
      <c r="C70" s="64">
        <f>[2]AUTOMATIC!J71</f>
        <v>0</v>
      </c>
      <c r="D70" s="64">
        <f>[2]AUTOMATIC!M71</f>
        <v>0</v>
      </c>
      <c r="E70" s="64">
        <f>[2]AUTOMATIC!R71</f>
        <v>0</v>
      </c>
      <c r="F70" s="64"/>
      <c r="G70" s="64">
        <f>[2]AUTOMATIC!AC71</f>
        <v>0</v>
      </c>
      <c r="H70" s="64">
        <f>[2]AUTOMATIC!AD71</f>
        <v>0</v>
      </c>
      <c r="I70" s="64">
        <f>[2]AUTOMATIC!AE71</f>
        <v>0</v>
      </c>
      <c r="J70" s="64">
        <f>[2]AUTOMATIC!AF71</f>
        <v>0</v>
      </c>
      <c r="K70" s="64">
        <f>[2]AUTOMATIC!AI71</f>
        <v>0</v>
      </c>
      <c r="L70" s="64">
        <f>[2]AUTOMATIC!AL71</f>
        <v>0</v>
      </c>
      <c r="M70" s="64">
        <f>[2]AUTOMATIC!AP71</f>
        <v>0</v>
      </c>
      <c r="N70" s="64">
        <f>[2]AUTOMATIC!AQ71</f>
        <v>0</v>
      </c>
      <c r="O70" s="64">
        <f t="shared" si="11"/>
        <v>4872</v>
      </c>
    </row>
    <row r="71" spans="1:15" ht="15" customHeight="1">
      <c r="A71" s="114" t="s">
        <v>75</v>
      </c>
      <c r="B71" s="64">
        <f>[2]AUTOMATIC!F72</f>
        <v>4260</v>
      </c>
      <c r="C71" s="64">
        <f>[2]AUTOMATIC!J72</f>
        <v>0</v>
      </c>
      <c r="D71" s="64">
        <f>[2]AUTOMATIC!M72</f>
        <v>0</v>
      </c>
      <c r="E71" s="64">
        <f>[2]AUTOMATIC!R72</f>
        <v>0</v>
      </c>
      <c r="F71" s="64"/>
      <c r="G71" s="64">
        <f>[2]AUTOMATIC!AC72</f>
        <v>0</v>
      </c>
      <c r="H71" s="64">
        <f>[2]AUTOMATIC!AD72</f>
        <v>0</v>
      </c>
      <c r="I71" s="64">
        <f>[2]AUTOMATIC!AE72</f>
        <v>0</v>
      </c>
      <c r="J71" s="64">
        <f>[2]AUTOMATIC!AF72</f>
        <v>0</v>
      </c>
      <c r="K71" s="64">
        <f>[2]AUTOMATIC!AI72</f>
        <v>0</v>
      </c>
      <c r="L71" s="64">
        <f>[2]AUTOMATIC!AL72</f>
        <v>0</v>
      </c>
      <c r="M71" s="64">
        <f>[2]AUTOMATIC!AP72</f>
        <v>0</v>
      </c>
      <c r="N71" s="64">
        <f>[2]AUTOMATIC!AQ72</f>
        <v>0</v>
      </c>
      <c r="O71" s="64">
        <f t="shared" si="11"/>
        <v>4260</v>
      </c>
    </row>
    <row r="72" spans="1:15" ht="15" customHeight="1">
      <c r="A72" s="114" t="s">
        <v>76</v>
      </c>
      <c r="B72" s="64">
        <f>[2]AUTOMATIC!F73</f>
        <v>47467</v>
      </c>
      <c r="C72" s="64">
        <f>[2]AUTOMATIC!J73</f>
        <v>0</v>
      </c>
      <c r="D72" s="64">
        <f>[2]AUTOMATIC!M73</f>
        <v>0</v>
      </c>
      <c r="E72" s="64">
        <f>[2]AUTOMATIC!R73</f>
        <v>0</v>
      </c>
      <c r="F72" s="64"/>
      <c r="G72" s="64">
        <f>[2]AUTOMATIC!AC73</f>
        <v>0</v>
      </c>
      <c r="H72" s="64">
        <f>[2]AUTOMATIC!AD73</f>
        <v>0</v>
      </c>
      <c r="I72" s="64">
        <f>[2]AUTOMATIC!AE73</f>
        <v>0</v>
      </c>
      <c r="J72" s="64">
        <f>[2]AUTOMATIC!AF73</f>
        <v>0</v>
      </c>
      <c r="K72" s="64">
        <f>[2]AUTOMATIC!AI73</f>
        <v>0</v>
      </c>
      <c r="L72" s="64">
        <f>[2]AUTOMATIC!AL73</f>
        <v>0</v>
      </c>
      <c r="M72" s="64">
        <f>[2]AUTOMATIC!AP73</f>
        <v>0</v>
      </c>
      <c r="N72" s="64">
        <f>[2]AUTOMATIC!AQ73</f>
        <v>0</v>
      </c>
      <c r="O72" s="64">
        <f t="shared" si="11"/>
        <v>47467</v>
      </c>
    </row>
    <row r="73" spans="1:15" ht="15" customHeight="1">
      <c r="A73" s="114" t="s">
        <v>141</v>
      </c>
      <c r="B73" s="64">
        <f>[2]AUTOMATIC!F74</f>
        <v>32895</v>
      </c>
      <c r="C73" s="64">
        <f>[2]AUTOMATIC!J74</f>
        <v>0</v>
      </c>
      <c r="D73" s="64">
        <f>[2]AUTOMATIC!M74</f>
        <v>0</v>
      </c>
      <c r="E73" s="64">
        <f>[2]AUTOMATIC!R74</f>
        <v>0</v>
      </c>
      <c r="F73" s="64"/>
      <c r="G73" s="64">
        <f>[2]AUTOMATIC!AC74</f>
        <v>0</v>
      </c>
      <c r="H73" s="64">
        <f>[2]AUTOMATIC!AD74</f>
        <v>0</v>
      </c>
      <c r="I73" s="64">
        <f>[2]AUTOMATIC!AE74</f>
        <v>0</v>
      </c>
      <c r="J73" s="64">
        <f>[2]AUTOMATIC!AF74</f>
        <v>0</v>
      </c>
      <c r="K73" s="64">
        <f>[2]AUTOMATIC!AI74</f>
        <v>0</v>
      </c>
      <c r="L73" s="64">
        <f>[2]AUTOMATIC!AL74</f>
        <v>0</v>
      </c>
      <c r="M73" s="64">
        <f>[2]AUTOMATIC!AP74</f>
        <v>0</v>
      </c>
      <c r="N73" s="64">
        <f>[2]AUTOMATIC!AQ74</f>
        <v>0</v>
      </c>
      <c r="O73" s="64">
        <f t="shared" si="11"/>
        <v>32895</v>
      </c>
    </row>
    <row r="74" spans="1:15" ht="15" customHeight="1">
      <c r="A74" s="114" t="s">
        <v>77</v>
      </c>
      <c r="B74" s="64">
        <f>[2]AUTOMATIC!F75</f>
        <v>32338</v>
      </c>
      <c r="C74" s="64">
        <f>[2]AUTOMATIC!J75</f>
        <v>0</v>
      </c>
      <c r="D74" s="64">
        <f>[2]AUTOMATIC!M75</f>
        <v>0</v>
      </c>
      <c r="E74" s="64">
        <f>[2]AUTOMATIC!R75</f>
        <v>0</v>
      </c>
      <c r="F74" s="64"/>
      <c r="G74" s="64">
        <f>[2]AUTOMATIC!AC75</f>
        <v>0</v>
      </c>
      <c r="H74" s="64">
        <f>[2]AUTOMATIC!AD75</f>
        <v>0</v>
      </c>
      <c r="I74" s="64">
        <f>[2]AUTOMATIC!AE75</f>
        <v>0</v>
      </c>
      <c r="J74" s="64">
        <f>[2]AUTOMATIC!AF75</f>
        <v>0</v>
      </c>
      <c r="K74" s="64">
        <f>[2]AUTOMATIC!AI75</f>
        <v>0</v>
      </c>
      <c r="L74" s="64">
        <f>[2]AUTOMATIC!AL75</f>
        <v>0</v>
      </c>
      <c r="M74" s="64">
        <f>[2]AUTOMATIC!AP75</f>
        <v>0</v>
      </c>
      <c r="N74" s="64">
        <f>[2]AUTOMATIC!AQ75</f>
        <v>0</v>
      </c>
      <c r="O74" s="64">
        <f t="shared" si="11"/>
        <v>32338</v>
      </c>
    </row>
    <row r="75" spans="1:15" ht="15" customHeight="1">
      <c r="A75" s="114" t="s">
        <v>78</v>
      </c>
      <c r="B75" s="64">
        <f>[2]AUTOMATIC!F76</f>
        <v>3767</v>
      </c>
      <c r="C75" s="64">
        <f>[2]AUTOMATIC!J76</f>
        <v>0</v>
      </c>
      <c r="D75" s="64">
        <f>[2]AUTOMATIC!M76</f>
        <v>0</v>
      </c>
      <c r="E75" s="64">
        <f>[2]AUTOMATIC!R76</f>
        <v>0</v>
      </c>
      <c r="F75" s="64"/>
      <c r="G75" s="64">
        <f>[2]AUTOMATIC!AC76</f>
        <v>0</v>
      </c>
      <c r="H75" s="64">
        <f>[2]AUTOMATIC!AD76</f>
        <v>0</v>
      </c>
      <c r="I75" s="64">
        <f>[2]AUTOMATIC!AE76</f>
        <v>0</v>
      </c>
      <c r="J75" s="64">
        <f>[2]AUTOMATIC!AF76</f>
        <v>0</v>
      </c>
      <c r="K75" s="64">
        <f>[2]AUTOMATIC!AI76</f>
        <v>0</v>
      </c>
      <c r="L75" s="64">
        <f>[2]AUTOMATIC!AL76</f>
        <v>0</v>
      </c>
      <c r="M75" s="64">
        <f>[2]AUTOMATIC!AP76</f>
        <v>0</v>
      </c>
      <c r="N75" s="64">
        <f>[2]AUTOMATIC!AQ76</f>
        <v>0</v>
      </c>
      <c r="O75" s="64">
        <f t="shared" si="11"/>
        <v>3767</v>
      </c>
    </row>
    <row r="76" spans="1:15" ht="15" customHeight="1">
      <c r="A76" s="114" t="s">
        <v>79</v>
      </c>
      <c r="B76" s="64">
        <f>[2]AUTOMATIC!F77</f>
        <v>16825</v>
      </c>
      <c r="C76" s="64">
        <f>[2]AUTOMATIC!J77</f>
        <v>0</v>
      </c>
      <c r="D76" s="64">
        <f>[2]AUTOMATIC!M77</f>
        <v>0</v>
      </c>
      <c r="E76" s="64">
        <f>[2]AUTOMATIC!R77</f>
        <v>0</v>
      </c>
      <c r="F76" s="64"/>
      <c r="G76" s="64">
        <f>[2]AUTOMATIC!AC77</f>
        <v>0</v>
      </c>
      <c r="H76" s="64">
        <f>[2]AUTOMATIC!AD77</f>
        <v>0</v>
      </c>
      <c r="I76" s="64">
        <f>[2]AUTOMATIC!AE77</f>
        <v>0</v>
      </c>
      <c r="J76" s="64">
        <f>[2]AUTOMATIC!AF77</f>
        <v>0</v>
      </c>
      <c r="K76" s="64">
        <f>[2]AUTOMATIC!AI77</f>
        <v>0</v>
      </c>
      <c r="L76" s="64">
        <f>[2]AUTOMATIC!AL77</f>
        <v>0</v>
      </c>
      <c r="M76" s="64">
        <f>[2]AUTOMATIC!AP77</f>
        <v>0</v>
      </c>
      <c r="N76" s="64">
        <f>[2]AUTOMATIC!AQ77</f>
        <v>0</v>
      </c>
      <c r="O76" s="64">
        <f t="shared" si="11"/>
        <v>16825</v>
      </c>
    </row>
    <row r="77" spans="1:15" ht="15" hidden="1" customHeight="1">
      <c r="A77" s="114" t="s">
        <v>80</v>
      </c>
      <c r="B77" s="64">
        <f>[2]AUTOMATIC!F78</f>
        <v>0</v>
      </c>
      <c r="C77" s="64">
        <f>[2]AUTOMATIC!J78</f>
        <v>0</v>
      </c>
      <c r="D77" s="64">
        <f>[2]AUTOMATIC!M78</f>
        <v>0</v>
      </c>
      <c r="E77" s="64">
        <f>[2]AUTOMATIC!R78</f>
        <v>0</v>
      </c>
      <c r="F77" s="64"/>
      <c r="G77" s="64">
        <f>[2]AUTOMATIC!AC78</f>
        <v>0</v>
      </c>
      <c r="H77" s="64">
        <f>[2]AUTOMATIC!AD78</f>
        <v>0</v>
      </c>
      <c r="I77" s="64">
        <f>[2]AUTOMATIC!AE78</f>
        <v>0</v>
      </c>
      <c r="J77" s="64">
        <f>[2]AUTOMATIC!AF78</f>
        <v>0</v>
      </c>
      <c r="K77" s="64">
        <f>[2]AUTOMATIC!AI78</f>
        <v>0</v>
      </c>
      <c r="L77" s="64">
        <f>[2]AUTOMATIC!AL78</f>
        <v>0</v>
      </c>
      <c r="M77" s="64">
        <f>[2]AUTOMATIC!AP78</f>
        <v>0</v>
      </c>
      <c r="N77" s="64">
        <f>[2]AUTOMATIC!AQ78</f>
        <v>0</v>
      </c>
      <c r="O77" s="64">
        <f t="shared" si="11"/>
        <v>0</v>
      </c>
    </row>
    <row r="78" spans="1:15" ht="15" customHeight="1">
      <c r="A78" s="114" t="s">
        <v>184</v>
      </c>
      <c r="B78" s="64">
        <f>[2]AUTOMATIC!F79</f>
        <v>2284</v>
      </c>
      <c r="C78" s="64">
        <f>[2]AUTOMATIC!J79</f>
        <v>0</v>
      </c>
      <c r="D78" s="64">
        <f>[2]AUTOMATIC!M79</f>
        <v>0</v>
      </c>
      <c r="E78" s="64">
        <f>[2]AUTOMATIC!R79</f>
        <v>0</v>
      </c>
      <c r="F78" s="64"/>
      <c r="G78" s="64">
        <f>[2]AUTOMATIC!AC79</f>
        <v>0</v>
      </c>
      <c r="H78" s="64">
        <f>[2]AUTOMATIC!AD79</f>
        <v>0</v>
      </c>
      <c r="I78" s="64">
        <f>[2]AUTOMATIC!AE79</f>
        <v>0</v>
      </c>
      <c r="J78" s="64">
        <f>[2]AUTOMATIC!AF79</f>
        <v>0</v>
      </c>
      <c r="K78" s="64">
        <f>[2]AUTOMATIC!AI79</f>
        <v>0</v>
      </c>
      <c r="L78" s="64">
        <f>[2]AUTOMATIC!AL79</f>
        <v>0</v>
      </c>
      <c r="M78" s="64">
        <f>[2]AUTOMATIC!AP79</f>
        <v>0</v>
      </c>
      <c r="N78" s="64">
        <f>[2]AUTOMATIC!AQ79</f>
        <v>0</v>
      </c>
      <c r="O78" s="64">
        <f t="shared" si="11"/>
        <v>2284</v>
      </c>
    </row>
    <row r="79" spans="1:15" ht="15" customHeight="1">
      <c r="A79" s="114" t="s">
        <v>83</v>
      </c>
      <c r="B79" s="64">
        <f>[2]AUTOMATIC!F80</f>
        <v>837</v>
      </c>
      <c r="C79" s="64">
        <f>[2]AUTOMATIC!J80</f>
        <v>0</v>
      </c>
      <c r="D79" s="64">
        <f>[2]AUTOMATIC!M80</f>
        <v>0</v>
      </c>
      <c r="E79" s="64">
        <f>[2]AUTOMATIC!R80</f>
        <v>0</v>
      </c>
      <c r="F79" s="64"/>
      <c r="G79" s="64">
        <f>[2]AUTOMATIC!AC80</f>
        <v>0</v>
      </c>
      <c r="H79" s="64">
        <f>[2]AUTOMATIC!AD80</f>
        <v>0</v>
      </c>
      <c r="I79" s="64">
        <f>[2]AUTOMATIC!AE80</f>
        <v>0</v>
      </c>
      <c r="J79" s="64">
        <f>[2]AUTOMATIC!AF80</f>
        <v>0</v>
      </c>
      <c r="K79" s="64">
        <f>[2]AUTOMATIC!AI80</f>
        <v>0</v>
      </c>
      <c r="L79" s="64">
        <f>[2]AUTOMATIC!AL80</f>
        <v>0</v>
      </c>
      <c r="M79" s="64">
        <f>[2]AUTOMATIC!AP80</f>
        <v>0</v>
      </c>
      <c r="N79" s="64">
        <f>[2]AUTOMATIC!AQ80</f>
        <v>0</v>
      </c>
      <c r="O79" s="64">
        <f t="shared" si="11"/>
        <v>837</v>
      </c>
    </row>
    <row r="80" spans="1:15" ht="15" customHeight="1">
      <c r="A80" s="114" t="s">
        <v>142</v>
      </c>
      <c r="B80" s="64">
        <f>[2]AUTOMATIC!F81</f>
        <v>2244</v>
      </c>
      <c r="C80" s="64">
        <f>[2]AUTOMATIC!J81</f>
        <v>0</v>
      </c>
      <c r="D80" s="64">
        <f>[2]AUTOMATIC!M81</f>
        <v>0</v>
      </c>
      <c r="E80" s="64">
        <f>[2]AUTOMATIC!R81</f>
        <v>0</v>
      </c>
      <c r="F80" s="64"/>
      <c r="G80" s="64">
        <f>[2]AUTOMATIC!AC81</f>
        <v>0</v>
      </c>
      <c r="H80" s="64">
        <f>[2]AUTOMATIC!AD81</f>
        <v>0</v>
      </c>
      <c r="I80" s="64">
        <f>[2]AUTOMATIC!AE81</f>
        <v>0</v>
      </c>
      <c r="J80" s="64">
        <f>[2]AUTOMATIC!AF81</f>
        <v>0</v>
      </c>
      <c r="K80" s="64">
        <f>[2]AUTOMATIC!AI81</f>
        <v>0</v>
      </c>
      <c r="L80" s="64">
        <f>[2]AUTOMATIC!AL81</f>
        <v>0</v>
      </c>
      <c r="M80" s="64">
        <f>[2]AUTOMATIC!AP81</f>
        <v>0</v>
      </c>
      <c r="N80" s="64">
        <f>[2]AUTOMATIC!AQ81</f>
        <v>0</v>
      </c>
      <c r="O80" s="64">
        <f t="shared" si="11"/>
        <v>2244</v>
      </c>
    </row>
    <row r="81" spans="1:15" ht="15" customHeight="1">
      <c r="A81" s="114" t="s">
        <v>81</v>
      </c>
      <c r="B81" s="64">
        <f>[2]AUTOMATIC!F82</f>
        <v>54305</v>
      </c>
      <c r="C81" s="64">
        <f>[2]AUTOMATIC!J82</f>
        <v>0</v>
      </c>
      <c r="D81" s="64">
        <f>[2]AUTOMATIC!M82</f>
        <v>0</v>
      </c>
      <c r="E81" s="64">
        <f>[2]AUTOMATIC!R82</f>
        <v>0</v>
      </c>
      <c r="F81" s="64"/>
      <c r="G81" s="64">
        <f>[2]AUTOMATIC!AC82</f>
        <v>0</v>
      </c>
      <c r="H81" s="64">
        <f>[2]AUTOMATIC!AD82</f>
        <v>0</v>
      </c>
      <c r="I81" s="64">
        <f>[2]AUTOMATIC!AE82</f>
        <v>0</v>
      </c>
      <c r="J81" s="64">
        <f>[2]AUTOMATIC!AF82</f>
        <v>0</v>
      </c>
      <c r="K81" s="64">
        <f>[2]AUTOMATIC!AI82</f>
        <v>0</v>
      </c>
      <c r="L81" s="64">
        <f>[2]AUTOMATIC!AL82</f>
        <v>0</v>
      </c>
      <c r="M81" s="64">
        <f>[2]AUTOMATIC!AP82</f>
        <v>0</v>
      </c>
      <c r="N81" s="64">
        <f>[2]AUTOMATIC!AQ82</f>
        <v>0</v>
      </c>
      <c r="O81" s="64">
        <f t="shared" si="11"/>
        <v>54305</v>
      </c>
    </row>
    <row r="82" spans="1:15" ht="15" customHeight="1">
      <c r="A82" s="114" t="s">
        <v>82</v>
      </c>
      <c r="B82" s="64">
        <f>[2]AUTOMATIC!F83</f>
        <v>2484</v>
      </c>
      <c r="C82" s="64">
        <f>[2]AUTOMATIC!J83</f>
        <v>0</v>
      </c>
      <c r="D82" s="64">
        <f>[2]AUTOMATIC!M83</f>
        <v>0</v>
      </c>
      <c r="E82" s="64">
        <f>[2]AUTOMATIC!R83</f>
        <v>0</v>
      </c>
      <c r="F82" s="64"/>
      <c r="G82" s="64">
        <f>[2]AUTOMATIC!AC83</f>
        <v>0</v>
      </c>
      <c r="H82" s="64">
        <f>[2]AUTOMATIC!AD83</f>
        <v>0</v>
      </c>
      <c r="I82" s="64">
        <f>[2]AUTOMATIC!AE83</f>
        <v>0</v>
      </c>
      <c r="J82" s="64">
        <f>[2]AUTOMATIC!AF83</f>
        <v>0</v>
      </c>
      <c r="K82" s="64">
        <f>[2]AUTOMATIC!AI83</f>
        <v>0</v>
      </c>
      <c r="L82" s="64">
        <f>[2]AUTOMATIC!AL83</f>
        <v>0</v>
      </c>
      <c r="M82" s="64">
        <f>[2]AUTOMATIC!AP83</f>
        <v>0</v>
      </c>
      <c r="N82" s="64">
        <f>[2]AUTOMATIC!AQ83</f>
        <v>0</v>
      </c>
      <c r="O82" s="64">
        <f t="shared" si="11"/>
        <v>2484</v>
      </c>
    </row>
    <row r="83" spans="1:15" ht="15" customHeight="1">
      <c r="A83" s="114" t="s">
        <v>84</v>
      </c>
      <c r="B83" s="64">
        <f>[2]AUTOMATIC!F84</f>
        <v>4082</v>
      </c>
      <c r="C83" s="64">
        <f>[2]AUTOMATIC!J84</f>
        <v>0</v>
      </c>
      <c r="D83" s="64">
        <f>[2]AUTOMATIC!M84</f>
        <v>0</v>
      </c>
      <c r="E83" s="64">
        <f>[2]AUTOMATIC!R84</f>
        <v>0</v>
      </c>
      <c r="F83" s="64"/>
      <c r="G83" s="64">
        <f>[2]AUTOMATIC!AC84</f>
        <v>0</v>
      </c>
      <c r="H83" s="64">
        <f>[2]AUTOMATIC!AD84</f>
        <v>0</v>
      </c>
      <c r="I83" s="64">
        <f>[2]AUTOMATIC!AE84</f>
        <v>0</v>
      </c>
      <c r="J83" s="64">
        <f>[2]AUTOMATIC!AF84</f>
        <v>0</v>
      </c>
      <c r="K83" s="64">
        <f>[2]AUTOMATIC!AI84</f>
        <v>0</v>
      </c>
      <c r="L83" s="64">
        <f>[2]AUTOMATIC!AL84</f>
        <v>0</v>
      </c>
      <c r="M83" s="64">
        <f>[2]AUTOMATIC!AP84</f>
        <v>0</v>
      </c>
      <c r="N83" s="64">
        <f>[2]AUTOMATIC!AQ84</f>
        <v>0</v>
      </c>
      <c r="O83" s="64">
        <f t="shared" si="11"/>
        <v>4082</v>
      </c>
    </row>
    <row r="84" spans="1:15" ht="15" customHeight="1">
      <c r="A84" s="114" t="s">
        <v>85</v>
      </c>
      <c r="B84" s="64">
        <f>[2]AUTOMATIC!F85</f>
        <v>4911</v>
      </c>
      <c r="C84" s="64">
        <f>[2]AUTOMATIC!J85</f>
        <v>0</v>
      </c>
      <c r="D84" s="64">
        <f>[2]AUTOMATIC!M85</f>
        <v>0</v>
      </c>
      <c r="E84" s="64">
        <f>[2]AUTOMATIC!R85</f>
        <v>0</v>
      </c>
      <c r="F84" s="64"/>
      <c r="G84" s="64">
        <f>[2]AUTOMATIC!AC85</f>
        <v>0</v>
      </c>
      <c r="H84" s="64">
        <f>[2]AUTOMATIC!AD85</f>
        <v>0</v>
      </c>
      <c r="I84" s="64">
        <f>[2]AUTOMATIC!AE85</f>
        <v>0</v>
      </c>
      <c r="J84" s="64">
        <f>[2]AUTOMATIC!AF85</f>
        <v>0</v>
      </c>
      <c r="K84" s="64">
        <f>[2]AUTOMATIC!AI85</f>
        <v>0</v>
      </c>
      <c r="L84" s="64">
        <f>[2]AUTOMATIC!AL85</f>
        <v>0</v>
      </c>
      <c r="M84" s="64">
        <f>[2]AUTOMATIC!AP85</f>
        <v>0</v>
      </c>
      <c r="N84" s="64">
        <f>[2]AUTOMATIC!AQ85</f>
        <v>0</v>
      </c>
      <c r="O84" s="64">
        <f t="shared" si="11"/>
        <v>4911</v>
      </c>
    </row>
    <row r="85" spans="1:15" ht="15" hidden="1" customHeight="1">
      <c r="A85" s="114" t="s">
        <v>219</v>
      </c>
      <c r="B85" s="64">
        <f>[2]AUTOMATIC!F86</f>
        <v>0</v>
      </c>
      <c r="C85" s="64">
        <f>[2]AUTOMATIC!J86</f>
        <v>0</v>
      </c>
      <c r="D85" s="64">
        <f>[2]AUTOMATIC!M86</f>
        <v>0</v>
      </c>
      <c r="E85" s="64">
        <f>[2]AUTOMATIC!R86</f>
        <v>0</v>
      </c>
      <c r="F85" s="64"/>
      <c r="G85" s="64">
        <f>[2]AUTOMATIC!AC86</f>
        <v>0</v>
      </c>
      <c r="H85" s="64">
        <f>[2]AUTOMATIC!AD86</f>
        <v>0</v>
      </c>
      <c r="I85" s="64">
        <f>[2]AUTOMATIC!AE86</f>
        <v>0</v>
      </c>
      <c r="J85" s="64">
        <f>[2]AUTOMATIC!AF86</f>
        <v>0</v>
      </c>
      <c r="K85" s="64">
        <f>[2]AUTOMATIC!AI86</f>
        <v>0</v>
      </c>
      <c r="L85" s="64">
        <f>[2]AUTOMATIC!AL86</f>
        <v>0</v>
      </c>
      <c r="M85" s="64">
        <f>[2]AUTOMATIC!AP86</f>
        <v>0</v>
      </c>
      <c r="N85" s="64">
        <f>[2]AUTOMATIC!AQ86</f>
        <v>0</v>
      </c>
      <c r="O85" s="64">
        <f t="shared" si="11"/>
        <v>0</v>
      </c>
    </row>
    <row r="86" spans="1:15" ht="15" customHeight="1">
      <c r="A86" s="114" t="s">
        <v>86</v>
      </c>
      <c r="B86" s="64">
        <f>[2]AUTOMATIC!F87</f>
        <v>2054</v>
      </c>
      <c r="C86" s="64">
        <f>[2]AUTOMATIC!J87</f>
        <v>0</v>
      </c>
      <c r="D86" s="64">
        <f>[2]AUTOMATIC!M87</f>
        <v>0</v>
      </c>
      <c r="E86" s="64">
        <f>[2]AUTOMATIC!R87</f>
        <v>0</v>
      </c>
      <c r="F86" s="64"/>
      <c r="G86" s="64">
        <f>[2]AUTOMATIC!AC87</f>
        <v>0</v>
      </c>
      <c r="H86" s="64">
        <f>[2]AUTOMATIC!AD87</f>
        <v>0</v>
      </c>
      <c r="I86" s="64">
        <f>[2]AUTOMATIC!AE87</f>
        <v>0</v>
      </c>
      <c r="J86" s="64">
        <f>[2]AUTOMATIC!AF87</f>
        <v>0</v>
      </c>
      <c r="K86" s="64">
        <f>[2]AUTOMATIC!AI87</f>
        <v>0</v>
      </c>
      <c r="L86" s="64">
        <f>[2]AUTOMATIC!AL87</f>
        <v>0</v>
      </c>
      <c r="M86" s="64">
        <f>[2]AUTOMATIC!AP87</f>
        <v>0</v>
      </c>
      <c r="N86" s="64">
        <f>[2]AUTOMATIC!AQ87</f>
        <v>0</v>
      </c>
      <c r="O86" s="64">
        <f t="shared" si="11"/>
        <v>2054</v>
      </c>
    </row>
    <row r="87" spans="1:15" ht="15" customHeight="1">
      <c r="A87" s="114" t="s">
        <v>87</v>
      </c>
      <c r="B87" s="64">
        <f>[2]AUTOMATIC!F88</f>
        <v>15608</v>
      </c>
      <c r="C87" s="64">
        <f>[2]AUTOMATIC!J88</f>
        <v>0</v>
      </c>
      <c r="D87" s="64">
        <f>[2]AUTOMATIC!M88</f>
        <v>0</v>
      </c>
      <c r="E87" s="64">
        <f>[2]AUTOMATIC!R88</f>
        <v>0</v>
      </c>
      <c r="F87" s="64"/>
      <c r="G87" s="64">
        <f>[2]AUTOMATIC!AC88</f>
        <v>0</v>
      </c>
      <c r="H87" s="64">
        <f>[2]AUTOMATIC!AD88</f>
        <v>0</v>
      </c>
      <c r="I87" s="64">
        <f>[2]AUTOMATIC!AE88</f>
        <v>0</v>
      </c>
      <c r="J87" s="64">
        <f>[2]AUTOMATIC!AF88</f>
        <v>0</v>
      </c>
      <c r="K87" s="64">
        <f>[2]AUTOMATIC!AI88</f>
        <v>0</v>
      </c>
      <c r="L87" s="64">
        <f>[2]AUTOMATIC!AL88</f>
        <v>0</v>
      </c>
      <c r="M87" s="64">
        <f>[2]AUTOMATIC!AP88</f>
        <v>0</v>
      </c>
      <c r="N87" s="64">
        <f>[2]AUTOMATIC!AQ88</f>
        <v>0</v>
      </c>
      <c r="O87" s="64">
        <f t="shared" si="11"/>
        <v>15608</v>
      </c>
    </row>
    <row r="88" spans="1:15" ht="15" hidden="1" customHeight="1">
      <c r="A88" s="215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</row>
    <row r="89" spans="1:15" ht="15" hidden="1" customHeight="1">
      <c r="A89" s="65" t="s">
        <v>150</v>
      </c>
      <c r="B89" s="64">
        <f>[2]AUTOMATIC!F90</f>
        <v>0</v>
      </c>
      <c r="C89" s="64">
        <f>[2]AUTOMATIC!J90</f>
        <v>0</v>
      </c>
      <c r="D89" s="64">
        <f>[2]AUTOMATIC!M90</f>
        <v>0</v>
      </c>
      <c r="E89" s="64">
        <f>[2]AUTOMATIC!R90</f>
        <v>0</v>
      </c>
      <c r="F89" s="64"/>
      <c r="G89" s="64">
        <f>[2]AUTOMATIC!AC90</f>
        <v>0</v>
      </c>
      <c r="H89" s="64">
        <f>[2]AUTOMATIC!AD90</f>
        <v>0</v>
      </c>
      <c r="I89" s="64">
        <f>[2]AUTOMATIC!AE90</f>
        <v>0</v>
      </c>
      <c r="J89" s="64">
        <f>[2]AUTOMATIC!AF90</f>
        <v>0</v>
      </c>
      <c r="K89" s="64">
        <f>[2]AUTOMATIC!AI90</f>
        <v>0</v>
      </c>
      <c r="L89" s="64">
        <f>[2]AUTOMATIC!AL90</f>
        <v>0</v>
      </c>
      <c r="M89" s="64">
        <f>[2]AUTOMATIC!AP90</f>
        <v>0</v>
      </c>
      <c r="N89" s="64">
        <f>[2]AUTOMATIC!AQ90</f>
        <v>0</v>
      </c>
      <c r="O89" s="64">
        <f>SUM(B89:N89)</f>
        <v>0</v>
      </c>
    </row>
    <row r="90" spans="1:15" ht="15" customHeight="1">
      <c r="A90" s="216" t="s">
        <v>151</v>
      </c>
      <c r="B90" s="64">
        <f>SUM(B91:B92)</f>
        <v>0</v>
      </c>
      <c r="C90" s="64">
        <f>SUM(C91:C92)</f>
        <v>0</v>
      </c>
      <c r="D90" s="64">
        <f>SUM(D91:D92)</f>
        <v>0</v>
      </c>
      <c r="E90" s="64">
        <f>SUM(E91:E92)</f>
        <v>0</v>
      </c>
      <c r="F90" s="64"/>
      <c r="G90" s="64">
        <f t="shared" ref="G90:O90" si="12">SUM(G91:G92)</f>
        <v>0</v>
      </c>
      <c r="H90" s="64">
        <f t="shared" si="12"/>
        <v>0</v>
      </c>
      <c r="I90" s="64">
        <f t="shared" si="12"/>
        <v>0</v>
      </c>
      <c r="J90" s="64">
        <f t="shared" si="12"/>
        <v>0</v>
      </c>
      <c r="K90" s="64">
        <f t="shared" si="12"/>
        <v>0</v>
      </c>
      <c r="L90" s="64">
        <f t="shared" si="12"/>
        <v>0</v>
      </c>
      <c r="M90" s="64">
        <f t="shared" si="12"/>
        <v>389860429</v>
      </c>
      <c r="N90" s="64">
        <f t="shared" si="12"/>
        <v>0</v>
      </c>
      <c r="O90" s="64">
        <f t="shared" si="12"/>
        <v>389860429</v>
      </c>
    </row>
    <row r="91" spans="1:15" ht="15" hidden="1" customHeight="1">
      <c r="A91" s="216" t="s">
        <v>152</v>
      </c>
      <c r="B91" s="64">
        <f>[2]AUTOMATIC!F92</f>
        <v>0</v>
      </c>
      <c r="C91" s="64">
        <f>[2]AUTOMATIC!J92</f>
        <v>0</v>
      </c>
      <c r="D91" s="64">
        <f>[2]AUTOMATIC!M92</f>
        <v>0</v>
      </c>
      <c r="E91" s="64">
        <f>[2]AUTOMATIC!R92</f>
        <v>0</v>
      </c>
      <c r="F91" s="64"/>
      <c r="G91" s="64">
        <f>[2]AUTOMATIC!AC92</f>
        <v>0</v>
      </c>
      <c r="H91" s="64">
        <f>[2]AUTOMATIC!AD92</f>
        <v>0</v>
      </c>
      <c r="I91" s="64">
        <f>[2]AUTOMATIC!AE92</f>
        <v>0</v>
      </c>
      <c r="J91" s="64">
        <f>[2]AUTOMATIC!AF92</f>
        <v>0</v>
      </c>
      <c r="K91" s="64">
        <f>[2]AUTOMATIC!AI92</f>
        <v>0</v>
      </c>
      <c r="L91" s="64">
        <f>[2]AUTOMATIC!AL92</f>
        <v>0</v>
      </c>
      <c r="M91" s="64">
        <f>[2]AUTOMATIC!AP92</f>
        <v>389860429</v>
      </c>
      <c r="N91" s="64">
        <f>[2]AUTOMATIC!AQ92</f>
        <v>0</v>
      </c>
      <c r="O91" s="64">
        <f>SUM(B91:N91)</f>
        <v>389860429</v>
      </c>
    </row>
    <row r="92" spans="1:15" ht="15" hidden="1" customHeight="1">
      <c r="A92" s="216" t="s">
        <v>153</v>
      </c>
      <c r="B92" s="64">
        <f>[2]AUTOMATIC!F93</f>
        <v>0</v>
      </c>
      <c r="C92" s="64">
        <f>[2]AUTOMATIC!J93</f>
        <v>0</v>
      </c>
      <c r="D92" s="64">
        <f>[2]AUTOMATIC!M93</f>
        <v>0</v>
      </c>
      <c r="E92" s="64">
        <f>[2]AUTOMATIC!R93</f>
        <v>0</v>
      </c>
      <c r="F92" s="64"/>
      <c r="G92" s="64">
        <f>[2]AUTOMATIC!AC93</f>
        <v>0</v>
      </c>
      <c r="H92" s="64">
        <f>[2]AUTOMATIC!AD93</f>
        <v>0</v>
      </c>
      <c r="I92" s="64">
        <f>[2]AUTOMATIC!AE93</f>
        <v>0</v>
      </c>
      <c r="J92" s="64">
        <f>[2]AUTOMATIC!AF93</f>
        <v>0</v>
      </c>
      <c r="K92" s="64">
        <f>[2]AUTOMATIC!AI93</f>
        <v>0</v>
      </c>
      <c r="L92" s="64">
        <f>[2]AUTOMATIC!AL93</f>
        <v>0</v>
      </c>
      <c r="M92" s="64">
        <f>[2]AUTOMATIC!AP93</f>
        <v>0</v>
      </c>
      <c r="N92" s="64">
        <f>[2]AUTOMATIC!AQ93</f>
        <v>0</v>
      </c>
      <c r="O92" s="64">
        <f>SUM(B92:N92)</f>
        <v>0</v>
      </c>
    </row>
    <row r="93" spans="1:15" ht="15" hidden="1" customHeight="1">
      <c r="A93" s="65" t="s">
        <v>154</v>
      </c>
      <c r="B93" s="64">
        <f>[2]AUTOMATIC!F94</f>
        <v>0</v>
      </c>
      <c r="C93" s="64">
        <f>[2]AUTOMATIC!J94</f>
        <v>0</v>
      </c>
      <c r="D93" s="64">
        <f>[2]AUTOMATIC!M94</f>
        <v>0</v>
      </c>
      <c r="E93" s="64">
        <f>[2]AUTOMATIC!R94</f>
        <v>0</v>
      </c>
      <c r="F93" s="64"/>
      <c r="G93" s="64">
        <f>[2]AUTOMATIC!AC94</f>
        <v>0</v>
      </c>
      <c r="H93" s="64">
        <f>[2]AUTOMATIC!AD94</f>
        <v>0</v>
      </c>
      <c r="I93" s="64">
        <f>[2]AUTOMATIC!AE94</f>
        <v>0</v>
      </c>
      <c r="J93" s="64">
        <f>[2]AUTOMATIC!AF94</f>
        <v>0</v>
      </c>
      <c r="K93" s="64">
        <f>[2]AUTOMATIC!AI94</f>
        <v>0</v>
      </c>
      <c r="L93" s="64">
        <f>[2]AUTOMATIC!AL94</f>
        <v>0</v>
      </c>
      <c r="M93" s="64">
        <f>[2]AUTOMATIC!AP94</f>
        <v>0</v>
      </c>
      <c r="N93" s="64">
        <f>[2]AUTOMATIC!AQ94</f>
        <v>0</v>
      </c>
      <c r="O93" s="64">
        <f>SUM(B93:N93)</f>
        <v>0</v>
      </c>
    </row>
    <row r="94" spans="1:15" ht="15" hidden="1" customHeight="1">
      <c r="A94" s="215" t="s">
        <v>270</v>
      </c>
      <c r="B94" s="64">
        <f>[2]AUTOMATIC!F95</f>
        <v>0</v>
      </c>
      <c r="C94" s="64">
        <f>[2]AUTOMATIC!J95</f>
        <v>0</v>
      </c>
      <c r="D94" s="64">
        <f>[2]AUTOMATIC!M95</f>
        <v>0</v>
      </c>
      <c r="E94" s="64">
        <f>[2]AUTOMATIC!R95</f>
        <v>0</v>
      </c>
      <c r="F94" s="64"/>
      <c r="G94" s="64">
        <f>[2]AUTOMATIC!AC95</f>
        <v>0</v>
      </c>
      <c r="H94" s="64">
        <f>[2]AUTOMATIC!AD95</f>
        <v>0</v>
      </c>
      <c r="I94" s="64">
        <f>[2]AUTOMATIC!AE95</f>
        <v>0</v>
      </c>
      <c r="J94" s="64">
        <f>[2]AUTOMATIC!AF95</f>
        <v>0</v>
      </c>
      <c r="K94" s="64">
        <f>[2]AUTOMATIC!AI95</f>
        <v>0</v>
      </c>
      <c r="L94" s="64">
        <f>[2]AUTOMATIC!AL95</f>
        <v>0</v>
      </c>
      <c r="M94" s="64">
        <f>[2]AUTOMATIC!AP95</f>
        <v>0</v>
      </c>
      <c r="N94" s="64">
        <f>[2]AUTOMATIC!AQ95</f>
        <v>0</v>
      </c>
      <c r="O94" s="64">
        <f>SUM(B94:N94)</f>
        <v>0</v>
      </c>
    </row>
    <row r="95" spans="1:15" ht="24" customHeight="1" thickBot="1">
      <c r="A95" s="217" t="s">
        <v>14</v>
      </c>
      <c r="B95" s="239">
        <f t="shared" ref="B95:O95" si="13">SUM(B6:B12)+SUM(B15:B20)+SUM(B23:B25)+SUM(B28:B29)+SUM(B32:B48)+B90+B94+B89+B93</f>
        <v>29423452</v>
      </c>
      <c r="C95" s="239">
        <f t="shared" si="13"/>
        <v>0</v>
      </c>
      <c r="D95" s="239">
        <f t="shared" si="13"/>
        <v>58641</v>
      </c>
      <c r="E95" s="239">
        <f t="shared" si="13"/>
        <v>2591145</v>
      </c>
      <c r="F95" s="239">
        <f t="shared" si="13"/>
        <v>69230</v>
      </c>
      <c r="G95" s="239">
        <f t="shared" si="13"/>
        <v>0</v>
      </c>
      <c r="H95" s="239">
        <f t="shared" si="13"/>
        <v>0</v>
      </c>
      <c r="I95" s="239">
        <f t="shared" si="13"/>
        <v>0</v>
      </c>
      <c r="J95" s="239">
        <f t="shared" si="13"/>
        <v>0</v>
      </c>
      <c r="K95" s="239">
        <f t="shared" si="13"/>
        <v>0</v>
      </c>
      <c r="L95" s="239">
        <f t="shared" si="13"/>
        <v>0</v>
      </c>
      <c r="M95" s="239">
        <f t="shared" si="13"/>
        <v>389860429</v>
      </c>
      <c r="N95" s="239">
        <f t="shared" si="13"/>
        <v>0</v>
      </c>
      <c r="O95" s="239">
        <f t="shared" si="13"/>
        <v>422002897</v>
      </c>
    </row>
    <row r="96" spans="1:15" ht="18" customHeight="1" thickTop="1"/>
    <row r="97" ht="17.25" customHeight="1"/>
  </sheetData>
  <phoneticPr fontId="14" type="noConversion"/>
  <printOptions gridLines="1"/>
  <pageMargins left="1.73" right="0.25" top="0.3" bottom="0.35" header="0.17" footer="0.17"/>
  <pageSetup paperSize="9" scale="70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L118"/>
  <sheetViews>
    <sheetView zoomScale="136" zoomScaleNormal="136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107" sqref="A107"/>
    </sheetView>
  </sheetViews>
  <sheetFormatPr defaultRowHeight="12" customHeight="1"/>
  <cols>
    <col min="1" max="1" width="39.5703125" style="196" customWidth="1"/>
    <col min="2" max="2" width="10.42578125" style="196" hidden="1" customWidth="1"/>
    <col min="3" max="3" width="9.5703125" style="196" hidden="1" customWidth="1"/>
    <col min="4" max="4" width="17.5703125" style="196" customWidth="1"/>
    <col min="5" max="5" width="11.28515625" style="196" hidden="1" customWidth="1"/>
    <col min="6" max="7" width="9.7109375" style="196" hidden="1" customWidth="1"/>
    <col min="8" max="8" width="8.5703125" style="196" hidden="1" customWidth="1"/>
    <col min="9" max="9" width="10" style="196" hidden="1" customWidth="1"/>
    <col min="10" max="10" width="10.7109375" style="196" hidden="1" customWidth="1"/>
    <col min="11" max="11" width="10.28515625" style="196" hidden="1" customWidth="1"/>
    <col min="12" max="12" width="9.85546875" style="196" hidden="1" customWidth="1"/>
    <col min="13" max="16384" width="9.140625" style="5"/>
  </cols>
  <sheetData>
    <row r="1" spans="1:12" s="200" customFormat="1" ht="16.5" customHeight="1">
      <c r="A1" s="199" t="str">
        <f>[2]SUM!A1</f>
        <v>CY 2015 ALLOTMENT RELEASES</v>
      </c>
      <c r="B1" s="199"/>
      <c r="C1" s="199"/>
      <c r="L1" s="201" t="s">
        <v>276</v>
      </c>
    </row>
    <row r="2" spans="1:12" s="200" customFormat="1" ht="15" customHeight="1">
      <c r="A2" s="202" t="s">
        <v>277</v>
      </c>
      <c r="B2" s="202"/>
      <c r="C2" s="202"/>
    </row>
    <row r="3" spans="1:12" s="200" customFormat="1" ht="17.25" customHeight="1">
      <c r="A3" s="199" t="str">
        <f>[2]SUM!A3</f>
        <v>January 1-31, 2015</v>
      </c>
      <c r="B3" s="199"/>
      <c r="C3" s="199"/>
      <c r="D3" s="1"/>
    </row>
    <row r="4" spans="1:12" s="200" customFormat="1" ht="16.5" customHeight="1">
      <c r="A4" s="199" t="s">
        <v>0</v>
      </c>
      <c r="B4" s="199"/>
      <c r="C4" s="199"/>
    </row>
    <row r="5" spans="1:12" ht="35.25" customHeight="1">
      <c r="A5" s="251" t="s">
        <v>1</v>
      </c>
      <c r="B5" s="251" t="s">
        <v>278</v>
      </c>
      <c r="C5" s="208" t="s">
        <v>143</v>
      </c>
      <c r="D5" s="210" t="s">
        <v>144</v>
      </c>
      <c r="E5" s="249" t="s">
        <v>247</v>
      </c>
      <c r="F5" s="208" t="s">
        <v>145</v>
      </c>
      <c r="G5" s="254" t="s">
        <v>279</v>
      </c>
      <c r="H5" s="208" t="s">
        <v>280</v>
      </c>
      <c r="I5" s="209" t="s">
        <v>147</v>
      </c>
      <c r="J5" s="206" t="s">
        <v>149</v>
      </c>
      <c r="K5" s="210" t="s">
        <v>281</v>
      </c>
      <c r="L5" s="210" t="s">
        <v>282</v>
      </c>
    </row>
    <row r="6" spans="1:12" ht="20.100000000000001" hidden="1" customHeight="1">
      <c r="A6" s="212" t="s">
        <v>104</v>
      </c>
      <c r="B6" s="67">
        <f>'[2]CONT-RA10633'!B7</f>
        <v>0</v>
      </c>
      <c r="C6" s="5">
        <f>'[2]CONT-RA10633'!E7</f>
        <v>0</v>
      </c>
      <c r="D6" s="5">
        <f>'[2]CONT-RA10633'!H7</f>
        <v>0</v>
      </c>
      <c r="E6" s="196">
        <f>'[2]CONT-RA10633'!K7</f>
        <v>0</v>
      </c>
      <c r="F6" s="196">
        <f>'[2]CONT-RA10633'!N7</f>
        <v>0</v>
      </c>
      <c r="G6" s="196">
        <f>'[2]CONT-RA10633'!O7</f>
        <v>0</v>
      </c>
      <c r="H6" s="196">
        <f>'[2]CONT-RA10633'!R7</f>
        <v>0</v>
      </c>
      <c r="I6" s="196">
        <f>'[2]CONT-RA10633'!S7</f>
        <v>0</v>
      </c>
      <c r="J6" s="196">
        <f>'[2]CONT-RA10633'!AA7</f>
        <v>0</v>
      </c>
      <c r="K6" s="196">
        <f t="shared" ref="K6:K11" si="0">SUM(C6:J6)</f>
        <v>0</v>
      </c>
      <c r="L6" s="196">
        <f t="shared" ref="L6:L46" si="1">K6+B6</f>
        <v>0</v>
      </c>
    </row>
    <row r="7" spans="1:12" ht="20.100000000000001" hidden="1" customHeight="1">
      <c r="A7" s="18" t="s">
        <v>105</v>
      </c>
      <c r="B7" s="67">
        <f>'[2]CONT-RA10633'!B8</f>
        <v>0</v>
      </c>
      <c r="C7" s="5">
        <f>'[2]CONT-RA10633'!E8</f>
        <v>0</v>
      </c>
      <c r="D7" s="5">
        <f>'[2]CONT-RA10633'!H8</f>
        <v>0</v>
      </c>
      <c r="E7" s="196">
        <f>'[2]CONT-RA10633'!K8</f>
        <v>0</v>
      </c>
      <c r="F7" s="196">
        <f>'[2]CONT-RA10633'!N8</f>
        <v>0</v>
      </c>
      <c r="G7" s="196">
        <f>'[2]CONT-RA10633'!O8</f>
        <v>0</v>
      </c>
      <c r="H7" s="196">
        <f>'[2]CONT-RA10633'!R8</f>
        <v>0</v>
      </c>
      <c r="I7" s="196">
        <f>'[2]CONT-RA10633'!S8</f>
        <v>0</v>
      </c>
      <c r="J7" s="196">
        <f>'[2]CONT-RA10633'!AA8</f>
        <v>0</v>
      </c>
      <c r="K7" s="196">
        <f t="shared" si="0"/>
        <v>0</v>
      </c>
      <c r="L7" s="196">
        <f t="shared" si="1"/>
        <v>0</v>
      </c>
    </row>
    <row r="8" spans="1:12" ht="20.100000000000001" hidden="1" customHeight="1">
      <c r="A8" s="18" t="s">
        <v>106</v>
      </c>
      <c r="B8" s="67">
        <f>'[2]CONT-RA10633'!B9</f>
        <v>0</v>
      </c>
      <c r="C8" s="5">
        <f>'[2]CONT-RA10633'!E9</f>
        <v>0</v>
      </c>
      <c r="D8" s="5">
        <f>'[2]CONT-RA10633'!H9</f>
        <v>0</v>
      </c>
      <c r="E8" s="196">
        <f>'[2]CONT-RA10633'!K9</f>
        <v>0</v>
      </c>
      <c r="F8" s="196">
        <f>'[2]CONT-RA10633'!N9</f>
        <v>0</v>
      </c>
      <c r="G8" s="196">
        <f>'[2]CONT-RA10633'!O9</f>
        <v>0</v>
      </c>
      <c r="H8" s="196">
        <f>'[2]CONT-RA10633'!R9</f>
        <v>0</v>
      </c>
      <c r="I8" s="196">
        <f>'[2]CONT-RA10633'!S9</f>
        <v>0</v>
      </c>
      <c r="J8" s="196">
        <f>'[2]CONT-RA10633'!AA9</f>
        <v>0</v>
      </c>
      <c r="K8" s="196">
        <f t="shared" si="0"/>
        <v>0</v>
      </c>
      <c r="L8" s="196">
        <f t="shared" si="1"/>
        <v>0</v>
      </c>
    </row>
    <row r="9" spans="1:12" ht="20.100000000000001" hidden="1" customHeight="1">
      <c r="A9" s="18" t="s">
        <v>107</v>
      </c>
      <c r="B9" s="67">
        <f>'[2]CONT-RA10633'!B10</f>
        <v>0</v>
      </c>
      <c r="C9" s="5">
        <f>'[2]CONT-RA10633'!E10</f>
        <v>0</v>
      </c>
      <c r="D9" s="5">
        <f>'[2]CONT-RA10633'!H10</f>
        <v>0</v>
      </c>
      <c r="E9" s="196">
        <f>'[2]CONT-RA10633'!K10</f>
        <v>0</v>
      </c>
      <c r="F9" s="196">
        <f>'[2]CONT-RA10633'!N10</f>
        <v>0</v>
      </c>
      <c r="G9" s="196">
        <f>'[2]CONT-RA10633'!O10</f>
        <v>0</v>
      </c>
      <c r="H9" s="196">
        <f>'[2]CONT-RA10633'!R10</f>
        <v>0</v>
      </c>
      <c r="I9" s="196">
        <f>'[2]CONT-RA10633'!S10</f>
        <v>0</v>
      </c>
      <c r="J9" s="196">
        <f>'[2]CONT-RA10633'!AA10</f>
        <v>0</v>
      </c>
      <c r="K9" s="196">
        <f t="shared" si="0"/>
        <v>0</v>
      </c>
      <c r="L9" s="196">
        <f t="shared" si="1"/>
        <v>0</v>
      </c>
    </row>
    <row r="10" spans="1:12" ht="20.100000000000001" hidden="1" customHeight="1">
      <c r="A10" s="18" t="s">
        <v>108</v>
      </c>
      <c r="B10" s="67">
        <f>'[2]CONT-RA10633'!B11</f>
        <v>0</v>
      </c>
      <c r="C10" s="5">
        <f>'[2]CONT-RA10633'!E11</f>
        <v>0</v>
      </c>
      <c r="D10" s="5">
        <f>'[2]CONT-RA10633'!H11</f>
        <v>0</v>
      </c>
      <c r="E10" s="196">
        <f>'[2]CONT-RA10633'!K11</f>
        <v>0</v>
      </c>
      <c r="F10" s="196">
        <f>'[2]CONT-RA10633'!N11</f>
        <v>0</v>
      </c>
      <c r="G10" s="196">
        <f>'[2]CONT-RA10633'!O11</f>
        <v>0</v>
      </c>
      <c r="H10" s="196">
        <f>'[2]CONT-RA10633'!R11</f>
        <v>0</v>
      </c>
      <c r="I10" s="196">
        <f>'[2]CONT-RA10633'!S11</f>
        <v>0</v>
      </c>
      <c r="J10" s="196">
        <f>'[2]CONT-RA10633'!AA11</f>
        <v>0</v>
      </c>
      <c r="K10" s="196">
        <f t="shared" si="0"/>
        <v>0</v>
      </c>
      <c r="L10" s="196">
        <f t="shared" si="1"/>
        <v>0</v>
      </c>
    </row>
    <row r="11" spans="1:12" ht="20.100000000000001" hidden="1" customHeight="1">
      <c r="A11" s="18" t="s">
        <v>109</v>
      </c>
      <c r="B11" s="67">
        <f>'[2]CONT-RA10633'!B12</f>
        <v>0</v>
      </c>
      <c r="C11" s="5">
        <f>'[2]CONT-RA10633'!E12</f>
        <v>0</v>
      </c>
      <c r="D11" s="5">
        <f>'[2]CONT-RA10633'!H12</f>
        <v>0</v>
      </c>
      <c r="E11" s="196">
        <f>'[2]CONT-RA10633'!K12</f>
        <v>0</v>
      </c>
      <c r="F11" s="196">
        <f>'[2]CONT-RA10633'!N12</f>
        <v>0</v>
      </c>
      <c r="G11" s="196">
        <f>'[2]CONT-RA10633'!O12</f>
        <v>0</v>
      </c>
      <c r="H11" s="196">
        <f>'[2]CONT-RA10633'!R12</f>
        <v>0</v>
      </c>
      <c r="I11" s="196">
        <f>'[2]CONT-RA10633'!S12</f>
        <v>0</v>
      </c>
      <c r="J11" s="196">
        <f>'[2]CONT-RA10633'!AA12</f>
        <v>0</v>
      </c>
      <c r="K11" s="196">
        <f t="shared" si="0"/>
        <v>0</v>
      </c>
      <c r="L11" s="196">
        <f t="shared" si="1"/>
        <v>0</v>
      </c>
    </row>
    <row r="12" spans="1:12" ht="20.100000000000001" hidden="1" customHeight="1">
      <c r="A12" s="65" t="s">
        <v>110</v>
      </c>
      <c r="B12" s="5">
        <f t="shared" ref="B12:K12" si="2">SUM(B13:B14)</f>
        <v>0</v>
      </c>
      <c r="C12" s="5">
        <f t="shared" si="2"/>
        <v>0</v>
      </c>
      <c r="D12" s="5">
        <f t="shared" si="2"/>
        <v>0</v>
      </c>
      <c r="E12" s="196">
        <f t="shared" si="2"/>
        <v>0</v>
      </c>
      <c r="F12" s="196">
        <f t="shared" si="2"/>
        <v>0</v>
      </c>
      <c r="G12" s="196">
        <f t="shared" si="2"/>
        <v>0</v>
      </c>
      <c r="H12" s="196">
        <f t="shared" si="2"/>
        <v>0</v>
      </c>
      <c r="I12" s="196">
        <f t="shared" si="2"/>
        <v>0</v>
      </c>
      <c r="J12" s="196">
        <f t="shared" si="2"/>
        <v>0</v>
      </c>
      <c r="K12" s="196">
        <f t="shared" si="2"/>
        <v>0</v>
      </c>
      <c r="L12" s="196">
        <f t="shared" si="1"/>
        <v>0</v>
      </c>
    </row>
    <row r="13" spans="1:12" ht="20.100000000000001" hidden="1" customHeight="1">
      <c r="A13" s="65" t="s">
        <v>111</v>
      </c>
      <c r="B13" s="67">
        <f>'[2]CONT-RA10633'!B14</f>
        <v>0</v>
      </c>
      <c r="C13" s="5">
        <f>'[2]CONT-RA10633'!E14</f>
        <v>0</v>
      </c>
      <c r="D13" s="5">
        <f>'[2]CONT-RA10633'!H14</f>
        <v>0</v>
      </c>
      <c r="E13" s="196">
        <f>'[2]CONT-RA10633'!K14</f>
        <v>0</v>
      </c>
      <c r="F13" s="196">
        <f>'[2]CONT-RA10633'!N14</f>
        <v>0</v>
      </c>
      <c r="G13" s="196">
        <f>'[2]CONT-RA10633'!O14</f>
        <v>0</v>
      </c>
      <c r="H13" s="196">
        <f>'[2]CONT-RA10633'!R14</f>
        <v>0</v>
      </c>
      <c r="I13" s="196">
        <f>'[2]CONT-RA10633'!S14</f>
        <v>0</v>
      </c>
      <c r="J13" s="196">
        <f>'[2]CONT-RA10633'!AA14</f>
        <v>0</v>
      </c>
      <c r="K13" s="196">
        <f t="shared" ref="K13:K19" si="3">SUM(C13:J13)</f>
        <v>0</v>
      </c>
      <c r="L13" s="196">
        <f t="shared" si="1"/>
        <v>0</v>
      </c>
    </row>
    <row r="14" spans="1:12" ht="20.100000000000001" hidden="1" customHeight="1">
      <c r="A14" s="65" t="s">
        <v>112</v>
      </c>
      <c r="B14" s="67">
        <f>'[2]CONT-RA10633'!B15</f>
        <v>0</v>
      </c>
      <c r="C14" s="5">
        <f>'[2]CONT-RA10633'!E15</f>
        <v>0</v>
      </c>
      <c r="D14" s="5">
        <f>'[2]CONT-RA10633'!H15</f>
        <v>0</v>
      </c>
      <c r="E14" s="196">
        <f>'[2]CONT-RA10633'!K15</f>
        <v>0</v>
      </c>
      <c r="F14" s="196">
        <f>'[2]CONT-RA10633'!N15</f>
        <v>0</v>
      </c>
      <c r="G14" s="196">
        <f>'[2]CONT-RA10633'!O15</f>
        <v>0</v>
      </c>
      <c r="H14" s="196">
        <f>'[2]CONT-RA10633'!R15</f>
        <v>0</v>
      </c>
      <c r="I14" s="196">
        <f>'[2]CONT-RA10633'!S15</f>
        <v>0</v>
      </c>
      <c r="J14" s="196">
        <f>'[2]CONT-RA10633'!AA15</f>
        <v>0</v>
      </c>
      <c r="K14" s="196">
        <f t="shared" si="3"/>
        <v>0</v>
      </c>
      <c r="L14" s="196">
        <f t="shared" si="1"/>
        <v>0</v>
      </c>
    </row>
    <row r="15" spans="1:12" ht="20.100000000000001" hidden="1" customHeight="1">
      <c r="A15" s="65" t="s">
        <v>113</v>
      </c>
      <c r="B15" s="67">
        <f>'[2]CONT-RA10633'!B16</f>
        <v>0</v>
      </c>
      <c r="C15" s="5">
        <f>'[2]CONT-RA10633'!E16</f>
        <v>0</v>
      </c>
      <c r="D15" s="5">
        <f>'[2]CONT-RA10633'!H16</f>
        <v>0</v>
      </c>
      <c r="E15" s="196">
        <f>'[2]CONT-RA10633'!K16</f>
        <v>0</v>
      </c>
      <c r="F15" s="196">
        <f>'[2]CONT-RA10633'!N16</f>
        <v>0</v>
      </c>
      <c r="G15" s="196">
        <f>'[2]CONT-RA10633'!O16</f>
        <v>0</v>
      </c>
      <c r="H15" s="196">
        <f>'[2]CONT-RA10633'!R16</f>
        <v>0</v>
      </c>
      <c r="I15" s="196">
        <f>'[2]CONT-RA10633'!S16</f>
        <v>0</v>
      </c>
      <c r="J15" s="196">
        <f>'[2]CONT-RA10633'!AA16</f>
        <v>0</v>
      </c>
      <c r="K15" s="196">
        <f t="shared" si="3"/>
        <v>0</v>
      </c>
      <c r="L15" s="196">
        <f t="shared" si="1"/>
        <v>0</v>
      </c>
    </row>
    <row r="16" spans="1:12" ht="20.100000000000001" hidden="1" customHeight="1">
      <c r="A16" s="65" t="s">
        <v>114</v>
      </c>
      <c r="B16" s="67">
        <f>'[2]CONT-RA10633'!B17</f>
        <v>0</v>
      </c>
      <c r="C16" s="5">
        <f>'[2]CONT-RA10633'!E17</f>
        <v>0</v>
      </c>
      <c r="D16" s="5">
        <f>'[2]CONT-RA10633'!H17</f>
        <v>0</v>
      </c>
      <c r="E16" s="196">
        <f>'[2]CONT-RA10633'!K17</f>
        <v>0</v>
      </c>
      <c r="F16" s="196">
        <f>'[2]CONT-RA10633'!N17</f>
        <v>0</v>
      </c>
      <c r="G16" s="196">
        <f>'[2]CONT-RA10633'!O17</f>
        <v>0</v>
      </c>
      <c r="H16" s="196">
        <f>'[2]CONT-RA10633'!R17</f>
        <v>0</v>
      </c>
      <c r="I16" s="196">
        <f>'[2]CONT-RA10633'!S17</f>
        <v>0</v>
      </c>
      <c r="J16" s="196">
        <f>'[2]CONT-RA10633'!AA17</f>
        <v>0</v>
      </c>
      <c r="K16" s="196">
        <f t="shared" si="3"/>
        <v>0</v>
      </c>
      <c r="L16" s="196">
        <f t="shared" si="1"/>
        <v>0</v>
      </c>
    </row>
    <row r="17" spans="1:12" ht="20.100000000000001" hidden="1" customHeight="1">
      <c r="A17" s="65" t="s">
        <v>115</v>
      </c>
      <c r="B17" s="67">
        <f>'[2]CONT-RA10633'!B18</f>
        <v>0</v>
      </c>
      <c r="C17" s="5">
        <f>'[2]CONT-RA10633'!E18</f>
        <v>0</v>
      </c>
      <c r="D17" s="5">
        <f>'[2]CONT-RA10633'!H18</f>
        <v>0</v>
      </c>
      <c r="E17" s="196">
        <f>'[2]CONT-RA10633'!K18</f>
        <v>0</v>
      </c>
      <c r="F17" s="196">
        <f>'[2]CONT-RA10633'!N18</f>
        <v>0</v>
      </c>
      <c r="G17" s="196">
        <f>'[2]CONT-RA10633'!O18</f>
        <v>0</v>
      </c>
      <c r="H17" s="196">
        <f>'[2]CONT-RA10633'!R18</f>
        <v>0</v>
      </c>
      <c r="I17" s="196">
        <f>'[2]CONT-RA10633'!S18</f>
        <v>0</v>
      </c>
      <c r="J17" s="196">
        <f>'[2]CONT-RA10633'!AA18</f>
        <v>0</v>
      </c>
      <c r="K17" s="196">
        <f t="shared" si="3"/>
        <v>0</v>
      </c>
      <c r="L17" s="196">
        <f t="shared" si="1"/>
        <v>0</v>
      </c>
    </row>
    <row r="18" spans="1:12" ht="20.100000000000001" hidden="1" customHeight="1">
      <c r="A18" s="65" t="s">
        <v>116</v>
      </c>
      <c r="B18" s="67">
        <f>'[2]CONT-RA10633'!B19</f>
        <v>0</v>
      </c>
      <c r="C18" s="5">
        <f>'[2]CONT-RA10633'!E19</f>
        <v>0</v>
      </c>
      <c r="D18" s="5">
        <f>'[2]CONT-RA10633'!H19</f>
        <v>0</v>
      </c>
      <c r="E18" s="196">
        <f>'[2]CONT-RA10633'!K19</f>
        <v>0</v>
      </c>
      <c r="F18" s="196">
        <f>'[2]CONT-RA10633'!N19</f>
        <v>0</v>
      </c>
      <c r="G18" s="196">
        <f>'[2]CONT-RA10633'!O19</f>
        <v>0</v>
      </c>
      <c r="H18" s="196">
        <f>'[2]CONT-RA10633'!R19</f>
        <v>0</v>
      </c>
      <c r="I18" s="196">
        <f>'[2]CONT-RA10633'!S19</f>
        <v>0</v>
      </c>
      <c r="J18" s="196">
        <f>'[2]CONT-RA10633'!AA19</f>
        <v>0</v>
      </c>
      <c r="K18" s="196">
        <f t="shared" si="3"/>
        <v>0</v>
      </c>
      <c r="L18" s="196">
        <f t="shared" si="1"/>
        <v>0</v>
      </c>
    </row>
    <row r="19" spans="1:12" ht="20.100000000000001" hidden="1" customHeight="1">
      <c r="A19" s="65" t="s">
        <v>117</v>
      </c>
      <c r="B19" s="67">
        <f>'[2]CONT-RA10633'!B20</f>
        <v>0</v>
      </c>
      <c r="C19" s="5">
        <f>'[2]CONT-RA10633'!E20</f>
        <v>0</v>
      </c>
      <c r="D19" s="5">
        <f>'[2]CONT-RA10633'!H20</f>
        <v>0</v>
      </c>
      <c r="E19" s="196">
        <f>'[2]CONT-RA10633'!K20</f>
        <v>0</v>
      </c>
      <c r="F19" s="196">
        <f>'[2]CONT-RA10633'!N20</f>
        <v>0</v>
      </c>
      <c r="G19" s="196">
        <f>'[2]CONT-RA10633'!O20</f>
        <v>0</v>
      </c>
      <c r="H19" s="196">
        <f>'[2]CONT-RA10633'!R20</f>
        <v>0</v>
      </c>
      <c r="I19" s="196">
        <f>'[2]CONT-RA10633'!S20</f>
        <v>0</v>
      </c>
      <c r="J19" s="196">
        <f>'[2]CONT-RA10633'!AA20</f>
        <v>0</v>
      </c>
      <c r="K19" s="196">
        <f t="shared" si="3"/>
        <v>0</v>
      </c>
      <c r="L19" s="196">
        <f t="shared" si="1"/>
        <v>0</v>
      </c>
    </row>
    <row r="20" spans="1:12" ht="20.100000000000001" hidden="1" customHeight="1">
      <c r="A20" s="65" t="s">
        <v>118</v>
      </c>
      <c r="B20" s="5">
        <f t="shared" ref="B20:K20" si="4">+B21+B22</f>
        <v>0</v>
      </c>
      <c r="C20" s="5">
        <f t="shared" si="4"/>
        <v>0</v>
      </c>
      <c r="D20" s="5">
        <f t="shared" si="4"/>
        <v>0</v>
      </c>
      <c r="E20" s="196">
        <f t="shared" si="4"/>
        <v>0</v>
      </c>
      <c r="F20" s="196">
        <f t="shared" si="4"/>
        <v>0</v>
      </c>
      <c r="G20" s="196">
        <f t="shared" si="4"/>
        <v>0</v>
      </c>
      <c r="H20" s="196">
        <f t="shared" si="4"/>
        <v>0</v>
      </c>
      <c r="I20" s="196">
        <f t="shared" si="4"/>
        <v>0</v>
      </c>
      <c r="J20" s="196">
        <f t="shared" si="4"/>
        <v>0</v>
      </c>
      <c r="K20" s="196">
        <f t="shared" si="4"/>
        <v>0</v>
      </c>
      <c r="L20" s="196">
        <f t="shared" si="1"/>
        <v>0</v>
      </c>
    </row>
    <row r="21" spans="1:12" ht="20.100000000000001" hidden="1" customHeight="1">
      <c r="A21" s="65" t="s">
        <v>111</v>
      </c>
      <c r="B21" s="67">
        <f>'[2]CONT-RA10633'!B22</f>
        <v>0</v>
      </c>
      <c r="C21" s="5">
        <f>'[2]CONT-RA10633'!E22</f>
        <v>0</v>
      </c>
      <c r="D21" s="5">
        <f>'[2]CONT-RA10633'!H22</f>
        <v>0</v>
      </c>
      <c r="E21" s="196">
        <f>'[2]CONT-RA10633'!K22</f>
        <v>0</v>
      </c>
      <c r="F21" s="196">
        <f>'[2]CONT-RA10633'!N22</f>
        <v>0</v>
      </c>
      <c r="G21" s="196">
        <f>'[2]CONT-RA10633'!O22</f>
        <v>0</v>
      </c>
      <c r="H21" s="196">
        <f>'[2]CONT-RA10633'!R22</f>
        <v>0</v>
      </c>
      <c r="I21" s="196">
        <f>'[2]CONT-RA10633'!S22</f>
        <v>0</v>
      </c>
      <c r="J21" s="196">
        <f>'[2]CONT-RA10633'!AA22</f>
        <v>0</v>
      </c>
      <c r="K21" s="196">
        <f>SUM(C21:J21)</f>
        <v>0</v>
      </c>
      <c r="L21" s="196">
        <f t="shared" si="1"/>
        <v>0</v>
      </c>
    </row>
    <row r="22" spans="1:12" ht="20.100000000000001" hidden="1" customHeight="1">
      <c r="A22" s="65" t="s">
        <v>112</v>
      </c>
      <c r="B22" s="67">
        <f>'[2]CONT-RA10633'!B23</f>
        <v>0</v>
      </c>
      <c r="C22" s="5">
        <f>'[2]CONT-RA10633'!E23</f>
        <v>0</v>
      </c>
      <c r="D22" s="5">
        <f>'[2]CONT-RA10633'!H23</f>
        <v>0</v>
      </c>
      <c r="E22" s="196">
        <f>'[2]CONT-RA10633'!K23</f>
        <v>0</v>
      </c>
      <c r="F22" s="196">
        <f>'[2]CONT-RA10633'!N23</f>
        <v>0</v>
      </c>
      <c r="G22" s="196">
        <f>'[2]CONT-RA10633'!O23</f>
        <v>0</v>
      </c>
      <c r="H22" s="196">
        <f>'[2]CONT-RA10633'!R23</f>
        <v>0</v>
      </c>
      <c r="I22" s="196">
        <f>'[2]CONT-RA10633'!S23</f>
        <v>0</v>
      </c>
      <c r="J22" s="196">
        <f>'[2]CONT-RA10633'!AA23</f>
        <v>0</v>
      </c>
      <c r="K22" s="196">
        <f>SUM(C22:J22)</f>
        <v>0</v>
      </c>
      <c r="L22" s="196">
        <f t="shared" si="1"/>
        <v>0</v>
      </c>
    </row>
    <row r="23" spans="1:12" ht="20.100000000000001" hidden="1" customHeight="1">
      <c r="A23" s="65" t="s">
        <v>119</v>
      </c>
      <c r="B23" s="67">
        <f>'[2]CONT-RA10633'!B24</f>
        <v>0</v>
      </c>
      <c r="C23" s="5">
        <f>'[2]CONT-RA10633'!E24</f>
        <v>0</v>
      </c>
      <c r="D23" s="5">
        <f>'[2]CONT-RA10633'!H24</f>
        <v>0</v>
      </c>
      <c r="E23" s="196">
        <f>'[2]CONT-RA10633'!K24</f>
        <v>0</v>
      </c>
      <c r="F23" s="196">
        <f>'[2]CONT-RA10633'!N24</f>
        <v>0</v>
      </c>
      <c r="G23" s="196">
        <f>'[2]CONT-RA10633'!O24</f>
        <v>0</v>
      </c>
      <c r="H23" s="196">
        <f>'[2]CONT-RA10633'!R24</f>
        <v>0</v>
      </c>
      <c r="I23" s="196">
        <f>'[2]CONT-RA10633'!S24</f>
        <v>0</v>
      </c>
      <c r="J23" s="196">
        <f>'[2]CONT-RA10633'!AA24</f>
        <v>0</v>
      </c>
      <c r="K23" s="196">
        <f>SUM(C23:J23)</f>
        <v>0</v>
      </c>
      <c r="L23" s="196">
        <f t="shared" si="1"/>
        <v>0</v>
      </c>
    </row>
    <row r="24" spans="1:12" ht="20.100000000000001" hidden="1" customHeight="1">
      <c r="A24" s="65" t="s">
        <v>120</v>
      </c>
      <c r="B24" s="67">
        <f>'[2]CONT-RA10633'!B25</f>
        <v>0</v>
      </c>
      <c r="C24" s="5">
        <f>'[2]CONT-RA10633'!E25</f>
        <v>0</v>
      </c>
      <c r="D24" s="5">
        <f>'[2]CONT-RA10633'!H25</f>
        <v>0</v>
      </c>
      <c r="E24" s="196">
        <f>'[2]CONT-RA10633'!K25</f>
        <v>0</v>
      </c>
      <c r="F24" s="196">
        <f>'[2]CONT-RA10633'!N25</f>
        <v>0</v>
      </c>
      <c r="G24" s="196">
        <f>'[2]CONT-RA10633'!O25</f>
        <v>0</v>
      </c>
      <c r="H24" s="196">
        <f>'[2]CONT-RA10633'!R25</f>
        <v>0</v>
      </c>
      <c r="I24" s="196">
        <f>'[2]CONT-RA10633'!S25</f>
        <v>0</v>
      </c>
      <c r="J24" s="196">
        <f>'[2]CONT-RA10633'!AA25</f>
        <v>0</v>
      </c>
      <c r="K24" s="196">
        <f>SUM(C24:J24)</f>
        <v>0</v>
      </c>
      <c r="L24" s="196">
        <f t="shared" si="1"/>
        <v>0</v>
      </c>
    </row>
    <row r="25" spans="1:12" ht="20.100000000000001" hidden="1" customHeight="1">
      <c r="A25" s="65" t="s">
        <v>121</v>
      </c>
      <c r="B25" s="5">
        <f t="shared" ref="B25:K25" si="5">+B26+B27</f>
        <v>0</v>
      </c>
      <c r="C25" s="5">
        <f t="shared" si="5"/>
        <v>0</v>
      </c>
      <c r="D25" s="5">
        <f t="shared" si="5"/>
        <v>0</v>
      </c>
      <c r="E25" s="196">
        <f t="shared" si="5"/>
        <v>0</v>
      </c>
      <c r="F25" s="196">
        <f t="shared" si="5"/>
        <v>0</v>
      </c>
      <c r="G25" s="196">
        <f t="shared" si="5"/>
        <v>0</v>
      </c>
      <c r="H25" s="196">
        <f t="shared" si="5"/>
        <v>0</v>
      </c>
      <c r="I25" s="196">
        <f t="shared" si="5"/>
        <v>0</v>
      </c>
      <c r="J25" s="196">
        <f t="shared" si="5"/>
        <v>0</v>
      </c>
      <c r="K25" s="196">
        <f t="shared" si="5"/>
        <v>0</v>
      </c>
      <c r="L25" s="196">
        <f t="shared" si="1"/>
        <v>0</v>
      </c>
    </row>
    <row r="26" spans="1:12" ht="20.100000000000001" hidden="1" customHeight="1">
      <c r="A26" s="65" t="s">
        <v>111</v>
      </c>
      <c r="B26" s="67">
        <f>'[2]CONT-RA10633'!B27</f>
        <v>0</v>
      </c>
      <c r="C26" s="5">
        <f>'[2]CONT-RA10633'!E27</f>
        <v>0</v>
      </c>
      <c r="D26" s="5">
        <f>'[2]CONT-RA10633'!H27</f>
        <v>0</v>
      </c>
      <c r="E26" s="196">
        <f>'[2]CONT-RA10633'!K27</f>
        <v>0</v>
      </c>
      <c r="F26" s="196">
        <f>'[2]CONT-RA10633'!N27</f>
        <v>0</v>
      </c>
      <c r="G26" s="196">
        <f>'[2]CONT-RA10633'!O27</f>
        <v>0</v>
      </c>
      <c r="H26" s="196">
        <f>'[2]CONT-RA10633'!R27</f>
        <v>0</v>
      </c>
      <c r="I26" s="196">
        <f>'[2]CONT-RA10633'!S27</f>
        <v>0</v>
      </c>
      <c r="J26" s="196">
        <f>'[2]CONT-RA10633'!AA27</f>
        <v>0</v>
      </c>
      <c r="K26" s="196">
        <f>SUM(C26:J26)</f>
        <v>0</v>
      </c>
      <c r="L26" s="196">
        <f t="shared" si="1"/>
        <v>0</v>
      </c>
    </row>
    <row r="27" spans="1:12" ht="20.100000000000001" hidden="1" customHeight="1">
      <c r="A27" s="65" t="s">
        <v>112</v>
      </c>
      <c r="B27" s="67">
        <f>'[2]CONT-RA10633'!B28</f>
        <v>0</v>
      </c>
      <c r="C27" s="5">
        <f>'[2]CONT-RA10633'!E28</f>
        <v>0</v>
      </c>
      <c r="D27" s="5">
        <f>'[2]CONT-RA10633'!H28</f>
        <v>0</v>
      </c>
      <c r="E27" s="196">
        <f>'[2]CONT-RA10633'!K28</f>
        <v>0</v>
      </c>
      <c r="F27" s="196">
        <f>'[2]CONT-RA10633'!N28</f>
        <v>0</v>
      </c>
      <c r="G27" s="196">
        <f>'[2]CONT-RA10633'!O28</f>
        <v>0</v>
      </c>
      <c r="H27" s="196">
        <f>'[2]CONT-RA10633'!R28</f>
        <v>0</v>
      </c>
      <c r="I27" s="196">
        <f>'[2]CONT-RA10633'!S28</f>
        <v>0</v>
      </c>
      <c r="J27" s="196">
        <f>'[2]CONT-RA10633'!AA28</f>
        <v>0</v>
      </c>
      <c r="K27" s="196">
        <f>SUM(C27:J27)</f>
        <v>0</v>
      </c>
      <c r="L27" s="196">
        <f t="shared" si="1"/>
        <v>0</v>
      </c>
    </row>
    <row r="28" spans="1:12" ht="20.100000000000001" hidden="1" customHeight="1">
      <c r="A28" s="65" t="s">
        <v>122</v>
      </c>
      <c r="B28" s="67">
        <f>'[2]CONT-RA10633'!B29</f>
        <v>0</v>
      </c>
      <c r="C28" s="5">
        <f>'[2]CONT-RA10633'!E29</f>
        <v>0</v>
      </c>
      <c r="D28" s="5">
        <f>'[2]CONT-RA10633'!H29</f>
        <v>0</v>
      </c>
      <c r="E28" s="196">
        <f>'[2]CONT-RA10633'!K29</f>
        <v>0</v>
      </c>
      <c r="F28" s="196">
        <f>'[2]CONT-RA10633'!N29</f>
        <v>0</v>
      </c>
      <c r="G28" s="196">
        <f>'[2]CONT-RA10633'!O29</f>
        <v>0</v>
      </c>
      <c r="H28" s="196">
        <f>'[2]CONT-RA10633'!R29</f>
        <v>0</v>
      </c>
      <c r="I28" s="196">
        <f>'[2]CONT-RA10633'!S29</f>
        <v>0</v>
      </c>
      <c r="J28" s="196">
        <f>'[2]CONT-RA10633'!AA29</f>
        <v>0</v>
      </c>
      <c r="K28" s="196">
        <f>SUM(C28:J28)</f>
        <v>0</v>
      </c>
      <c r="L28" s="196">
        <f t="shared" si="1"/>
        <v>0</v>
      </c>
    </row>
    <row r="29" spans="1:12" ht="20.100000000000001" hidden="1" customHeight="1">
      <c r="A29" s="65" t="s">
        <v>123</v>
      </c>
      <c r="B29" s="5">
        <f t="shared" ref="B29:K29" si="6">+B30+B31</f>
        <v>0</v>
      </c>
      <c r="C29" s="5">
        <f t="shared" si="6"/>
        <v>0</v>
      </c>
      <c r="D29" s="5">
        <f t="shared" si="6"/>
        <v>0</v>
      </c>
      <c r="E29" s="196">
        <f t="shared" si="6"/>
        <v>0</v>
      </c>
      <c r="F29" s="196">
        <f t="shared" si="6"/>
        <v>0</v>
      </c>
      <c r="G29" s="196">
        <f t="shared" si="6"/>
        <v>0</v>
      </c>
      <c r="H29" s="196">
        <f t="shared" si="6"/>
        <v>0</v>
      </c>
      <c r="I29" s="196">
        <f t="shared" si="6"/>
        <v>0</v>
      </c>
      <c r="J29" s="196">
        <f t="shared" si="6"/>
        <v>0</v>
      </c>
      <c r="K29" s="196">
        <f t="shared" si="6"/>
        <v>0</v>
      </c>
      <c r="L29" s="196">
        <f t="shared" si="1"/>
        <v>0</v>
      </c>
    </row>
    <row r="30" spans="1:12" ht="20.100000000000001" hidden="1" customHeight="1">
      <c r="A30" s="65" t="s">
        <v>111</v>
      </c>
      <c r="B30" s="67">
        <f>'[2]CONT-RA10633'!B31</f>
        <v>0</v>
      </c>
      <c r="C30" s="5">
        <f>'[2]CONT-RA10633'!E31</f>
        <v>0</v>
      </c>
      <c r="D30" s="5">
        <f>'[2]CONT-RA10633'!H31</f>
        <v>0</v>
      </c>
      <c r="E30" s="196">
        <f>'[2]CONT-RA10633'!K31</f>
        <v>0</v>
      </c>
      <c r="F30" s="196">
        <f>'[2]CONT-RA10633'!N31</f>
        <v>0</v>
      </c>
      <c r="G30" s="196">
        <f>'[2]CONT-RA10633'!O31</f>
        <v>0</v>
      </c>
      <c r="H30" s="196">
        <f>'[2]CONT-RA10633'!R31</f>
        <v>0</v>
      </c>
      <c r="I30" s="196">
        <f>'[2]CONT-RA10633'!S31</f>
        <v>0</v>
      </c>
      <c r="J30" s="196">
        <f>'[2]CONT-RA10633'!AA31</f>
        <v>0</v>
      </c>
      <c r="K30" s="196">
        <f t="shared" ref="K30:K46" si="7">SUM(C30:J30)</f>
        <v>0</v>
      </c>
      <c r="L30" s="196">
        <f t="shared" si="1"/>
        <v>0</v>
      </c>
    </row>
    <row r="31" spans="1:12" ht="20.100000000000001" hidden="1" customHeight="1">
      <c r="A31" s="65" t="s">
        <v>112</v>
      </c>
      <c r="B31" s="67">
        <f>'[2]CONT-RA10633'!B32</f>
        <v>0</v>
      </c>
      <c r="C31" s="5">
        <f>'[2]CONT-RA10633'!E32</f>
        <v>0</v>
      </c>
      <c r="D31" s="5">
        <f>'[2]CONT-RA10633'!H32</f>
        <v>0</v>
      </c>
      <c r="E31" s="196">
        <f>'[2]CONT-RA10633'!K32</f>
        <v>0</v>
      </c>
      <c r="F31" s="196">
        <f>'[2]CONT-RA10633'!N32</f>
        <v>0</v>
      </c>
      <c r="G31" s="196">
        <f>'[2]CONT-RA10633'!O32</f>
        <v>0</v>
      </c>
      <c r="H31" s="196">
        <f>'[2]CONT-RA10633'!R32</f>
        <v>0</v>
      </c>
      <c r="I31" s="196">
        <f>'[2]CONT-RA10633'!S32</f>
        <v>0</v>
      </c>
      <c r="J31" s="196">
        <f>'[2]CONT-RA10633'!AA32</f>
        <v>0</v>
      </c>
      <c r="K31" s="196">
        <f t="shared" si="7"/>
        <v>0</v>
      </c>
      <c r="L31" s="196">
        <f t="shared" si="1"/>
        <v>0</v>
      </c>
    </row>
    <row r="32" spans="1:12" ht="20.100000000000001" hidden="1" customHeight="1">
      <c r="A32" s="65" t="s">
        <v>124</v>
      </c>
      <c r="B32" s="67">
        <f>'[2]CONT-RA10633'!B33</f>
        <v>0</v>
      </c>
      <c r="C32" s="5">
        <f>'[2]CONT-RA10633'!E33</f>
        <v>0</v>
      </c>
      <c r="D32" s="5">
        <f>'[2]CONT-RA10633'!H33</f>
        <v>0</v>
      </c>
      <c r="E32" s="196">
        <f>'[2]CONT-RA10633'!K33</f>
        <v>0</v>
      </c>
      <c r="F32" s="196">
        <f>'[2]CONT-RA10633'!N33</f>
        <v>0</v>
      </c>
      <c r="G32" s="196">
        <f>'[2]CONT-RA10633'!O33</f>
        <v>0</v>
      </c>
      <c r="H32" s="196">
        <f>'[2]CONT-RA10633'!R33</f>
        <v>0</v>
      </c>
      <c r="I32" s="196">
        <f>'[2]CONT-RA10633'!S33</f>
        <v>0</v>
      </c>
      <c r="J32" s="196">
        <f>'[2]CONT-RA10633'!AA33</f>
        <v>0</v>
      </c>
      <c r="K32" s="196">
        <f t="shared" si="7"/>
        <v>0</v>
      </c>
      <c r="L32" s="196">
        <f t="shared" si="1"/>
        <v>0</v>
      </c>
    </row>
    <row r="33" spans="1:12" ht="20.100000000000001" hidden="1" customHeight="1">
      <c r="A33" s="65" t="s">
        <v>125</v>
      </c>
      <c r="B33" s="67">
        <f>'[2]CONT-RA10633'!B34</f>
        <v>0</v>
      </c>
      <c r="C33" s="5">
        <f>'[2]CONT-RA10633'!E34</f>
        <v>0</v>
      </c>
      <c r="D33" s="5">
        <f>'[2]CONT-RA10633'!H34</f>
        <v>0</v>
      </c>
      <c r="E33" s="196">
        <f>'[2]CONT-RA10633'!K34</f>
        <v>0</v>
      </c>
      <c r="F33" s="196">
        <f>'[2]CONT-RA10633'!N34</f>
        <v>0</v>
      </c>
      <c r="G33" s="196">
        <f>'[2]CONT-RA10633'!O34</f>
        <v>0</v>
      </c>
      <c r="H33" s="196">
        <f>'[2]CONT-RA10633'!R34</f>
        <v>0</v>
      </c>
      <c r="I33" s="196">
        <f>'[2]CONT-RA10633'!S34</f>
        <v>0</v>
      </c>
      <c r="J33" s="196">
        <f>'[2]CONT-RA10633'!AA34</f>
        <v>0</v>
      </c>
      <c r="K33" s="196">
        <f t="shared" si="7"/>
        <v>0</v>
      </c>
      <c r="L33" s="196">
        <f t="shared" si="1"/>
        <v>0</v>
      </c>
    </row>
    <row r="34" spans="1:12" ht="20.100000000000001" hidden="1" customHeight="1">
      <c r="A34" s="65" t="s">
        <v>126</v>
      </c>
      <c r="B34" s="67">
        <f>'[2]CONT-RA10633'!B35</f>
        <v>0</v>
      </c>
      <c r="C34" s="5">
        <f>'[2]CONT-RA10633'!E35</f>
        <v>0</v>
      </c>
      <c r="D34" s="5">
        <f>'[2]CONT-RA10633'!H35</f>
        <v>0</v>
      </c>
      <c r="E34" s="196">
        <f>'[2]CONT-RA10633'!K35</f>
        <v>0</v>
      </c>
      <c r="F34" s="196">
        <f>'[2]CONT-RA10633'!N35</f>
        <v>0</v>
      </c>
      <c r="G34" s="196">
        <f>'[2]CONT-RA10633'!O35</f>
        <v>0</v>
      </c>
      <c r="H34" s="196">
        <f>'[2]CONT-RA10633'!R35</f>
        <v>0</v>
      </c>
      <c r="I34" s="196">
        <f>'[2]CONT-RA10633'!S35</f>
        <v>0</v>
      </c>
      <c r="J34" s="196">
        <f>'[2]CONT-RA10633'!AA35</f>
        <v>0</v>
      </c>
      <c r="K34" s="196">
        <f t="shared" si="7"/>
        <v>0</v>
      </c>
      <c r="L34" s="196">
        <f t="shared" si="1"/>
        <v>0</v>
      </c>
    </row>
    <row r="35" spans="1:12" ht="20.100000000000001" hidden="1" customHeight="1">
      <c r="A35" s="65" t="s">
        <v>127</v>
      </c>
      <c r="B35" s="67">
        <f>'[2]CONT-RA10633'!B36</f>
        <v>0</v>
      </c>
      <c r="C35" s="5">
        <f>'[2]CONT-RA10633'!E36</f>
        <v>0</v>
      </c>
      <c r="D35" s="5">
        <f>'[2]CONT-RA10633'!H36</f>
        <v>0</v>
      </c>
      <c r="E35" s="196">
        <f>'[2]CONT-RA10633'!K36</f>
        <v>0</v>
      </c>
      <c r="F35" s="196">
        <f>'[2]CONT-RA10633'!N36</f>
        <v>0</v>
      </c>
      <c r="G35" s="196">
        <f>'[2]CONT-RA10633'!O36</f>
        <v>0</v>
      </c>
      <c r="H35" s="196">
        <f>'[2]CONT-RA10633'!R36</f>
        <v>0</v>
      </c>
      <c r="I35" s="196">
        <f>'[2]CONT-RA10633'!S36</f>
        <v>0</v>
      </c>
      <c r="J35" s="196">
        <f>'[2]CONT-RA10633'!AA36</f>
        <v>0</v>
      </c>
      <c r="K35" s="196">
        <f t="shared" si="7"/>
        <v>0</v>
      </c>
      <c r="L35" s="196">
        <f t="shared" si="1"/>
        <v>0</v>
      </c>
    </row>
    <row r="36" spans="1:12" ht="20.100000000000001" hidden="1" customHeight="1">
      <c r="A36" s="65" t="s">
        <v>128</v>
      </c>
      <c r="B36" s="67">
        <f>'[2]CONT-RA10633'!B37</f>
        <v>0</v>
      </c>
      <c r="C36" s="5">
        <f>'[2]CONT-RA10633'!E37</f>
        <v>0</v>
      </c>
      <c r="D36" s="5">
        <f>'[2]CONT-RA10633'!H37</f>
        <v>0</v>
      </c>
      <c r="E36" s="196">
        <f>'[2]CONT-RA10633'!K37</f>
        <v>0</v>
      </c>
      <c r="F36" s="196">
        <f>'[2]CONT-RA10633'!N37</f>
        <v>0</v>
      </c>
      <c r="G36" s="196">
        <f>'[2]CONT-RA10633'!O37</f>
        <v>0</v>
      </c>
      <c r="H36" s="196">
        <f>'[2]CONT-RA10633'!R37</f>
        <v>0</v>
      </c>
      <c r="I36" s="196">
        <f>'[2]CONT-RA10633'!S37</f>
        <v>0</v>
      </c>
      <c r="J36" s="196">
        <f>'[2]CONT-RA10633'!AA37</f>
        <v>0</v>
      </c>
      <c r="K36" s="196">
        <f t="shared" si="7"/>
        <v>0</v>
      </c>
      <c r="L36" s="196">
        <f t="shared" si="1"/>
        <v>0</v>
      </c>
    </row>
    <row r="37" spans="1:12" ht="20.100000000000001" hidden="1" customHeight="1">
      <c r="A37" s="65" t="s">
        <v>129</v>
      </c>
      <c r="B37" s="67">
        <f>'[2]CONT-RA10633'!B38</f>
        <v>0</v>
      </c>
      <c r="C37" s="5">
        <f>'[2]CONT-RA10633'!E38</f>
        <v>0</v>
      </c>
      <c r="D37" s="5">
        <f>'[2]CONT-RA10633'!H38</f>
        <v>0</v>
      </c>
      <c r="E37" s="196">
        <f>'[2]CONT-RA10633'!K38</f>
        <v>0</v>
      </c>
      <c r="F37" s="196">
        <f>'[2]CONT-RA10633'!N38</f>
        <v>0</v>
      </c>
      <c r="G37" s="196">
        <f>'[2]CONT-RA10633'!O38</f>
        <v>0</v>
      </c>
      <c r="H37" s="196">
        <f>'[2]CONT-RA10633'!R38</f>
        <v>0</v>
      </c>
      <c r="I37" s="196">
        <f>'[2]CONT-RA10633'!S38</f>
        <v>0</v>
      </c>
      <c r="J37" s="196">
        <f>'[2]CONT-RA10633'!AA38</f>
        <v>0</v>
      </c>
      <c r="K37" s="196">
        <f t="shared" si="7"/>
        <v>0</v>
      </c>
      <c r="L37" s="196">
        <f t="shared" si="1"/>
        <v>0</v>
      </c>
    </row>
    <row r="38" spans="1:12" ht="20.100000000000001" hidden="1" customHeight="1">
      <c r="A38" s="65" t="s">
        <v>130</v>
      </c>
      <c r="B38" s="67">
        <f>'[2]CONT-RA10633'!B39</f>
        <v>0</v>
      </c>
      <c r="C38" s="5">
        <f>'[2]CONT-RA10633'!E39</f>
        <v>0</v>
      </c>
      <c r="D38" s="5">
        <f>'[2]CONT-RA10633'!H39</f>
        <v>0</v>
      </c>
      <c r="E38" s="196">
        <f>'[2]CONT-RA10633'!K39</f>
        <v>0</v>
      </c>
      <c r="F38" s="196">
        <f>'[2]CONT-RA10633'!N39</f>
        <v>0</v>
      </c>
      <c r="G38" s="196">
        <f>'[2]CONT-RA10633'!O39</f>
        <v>0</v>
      </c>
      <c r="H38" s="196">
        <f>'[2]CONT-RA10633'!R39</f>
        <v>0</v>
      </c>
      <c r="I38" s="196">
        <f>'[2]CONT-RA10633'!S39</f>
        <v>0</v>
      </c>
      <c r="J38" s="196">
        <f>'[2]CONT-RA10633'!AA39</f>
        <v>0</v>
      </c>
      <c r="K38" s="196">
        <f t="shared" si="7"/>
        <v>0</v>
      </c>
      <c r="L38" s="196">
        <f t="shared" si="1"/>
        <v>0</v>
      </c>
    </row>
    <row r="39" spans="1:12" ht="20.100000000000001" hidden="1" customHeight="1">
      <c r="A39" s="65" t="s">
        <v>155</v>
      </c>
      <c r="B39" s="67">
        <f>'[2]CONT-RA10633'!B40</f>
        <v>0</v>
      </c>
      <c r="C39" s="5">
        <f>'[2]CONT-RA10633'!E40</f>
        <v>0</v>
      </c>
      <c r="D39" s="5">
        <f>'[2]CONT-RA10633'!H40</f>
        <v>0</v>
      </c>
      <c r="E39" s="196">
        <f>'[2]CONT-RA10633'!K40</f>
        <v>0</v>
      </c>
      <c r="F39" s="196">
        <f>'[2]CONT-RA10633'!N40</f>
        <v>0</v>
      </c>
      <c r="G39" s="196">
        <f>'[2]CONT-RA10633'!O40</f>
        <v>0</v>
      </c>
      <c r="H39" s="196">
        <f>'[2]CONT-RA10633'!R40</f>
        <v>0</v>
      </c>
      <c r="I39" s="196">
        <f>'[2]CONT-RA10633'!S40</f>
        <v>0</v>
      </c>
      <c r="J39" s="196">
        <f>'[2]CONT-RA10633'!AA40</f>
        <v>0</v>
      </c>
      <c r="K39" s="196">
        <f t="shared" si="7"/>
        <v>0</v>
      </c>
      <c r="L39" s="196">
        <f t="shared" si="1"/>
        <v>0</v>
      </c>
    </row>
    <row r="40" spans="1:12" ht="20.100000000000001" hidden="1" customHeight="1">
      <c r="A40" s="65" t="s">
        <v>131</v>
      </c>
      <c r="B40" s="67">
        <f>'[2]CONT-RA10633'!B41</f>
        <v>0</v>
      </c>
      <c r="C40" s="5">
        <f>'[2]CONT-RA10633'!E41</f>
        <v>0</v>
      </c>
      <c r="D40" s="5">
        <f>'[2]CONT-RA10633'!H41</f>
        <v>0</v>
      </c>
      <c r="E40" s="196">
        <f>'[2]CONT-RA10633'!K41</f>
        <v>0</v>
      </c>
      <c r="F40" s="196">
        <f>'[2]CONT-RA10633'!N41</f>
        <v>0</v>
      </c>
      <c r="G40" s="196">
        <f>'[2]CONT-RA10633'!O41</f>
        <v>0</v>
      </c>
      <c r="H40" s="196">
        <f>'[2]CONT-RA10633'!R41</f>
        <v>0</v>
      </c>
      <c r="I40" s="196">
        <f>'[2]CONT-RA10633'!S41</f>
        <v>0</v>
      </c>
      <c r="J40" s="196">
        <f>'[2]CONT-RA10633'!AA41</f>
        <v>0</v>
      </c>
      <c r="K40" s="196">
        <f t="shared" si="7"/>
        <v>0</v>
      </c>
      <c r="L40" s="196">
        <f t="shared" si="1"/>
        <v>0</v>
      </c>
    </row>
    <row r="41" spans="1:12" ht="20.100000000000001" hidden="1" customHeight="1">
      <c r="A41" s="65" t="s">
        <v>132</v>
      </c>
      <c r="B41" s="67">
        <f>'[2]CONT-RA10633'!B42</f>
        <v>0</v>
      </c>
      <c r="C41" s="5">
        <f>'[2]CONT-RA10633'!E42</f>
        <v>0</v>
      </c>
      <c r="D41" s="5">
        <f>'[2]CONT-RA10633'!H42</f>
        <v>0</v>
      </c>
      <c r="E41" s="196">
        <f>'[2]CONT-RA10633'!K42</f>
        <v>0</v>
      </c>
      <c r="F41" s="196">
        <f>'[2]CONT-RA10633'!N42</f>
        <v>0</v>
      </c>
      <c r="G41" s="196">
        <f>'[2]CONT-RA10633'!O42</f>
        <v>0</v>
      </c>
      <c r="H41" s="196">
        <f>'[2]CONT-RA10633'!R42</f>
        <v>0</v>
      </c>
      <c r="I41" s="196">
        <f>'[2]CONT-RA10633'!S42</f>
        <v>0</v>
      </c>
      <c r="J41" s="196">
        <f>'[2]CONT-RA10633'!AA42</f>
        <v>0</v>
      </c>
      <c r="K41" s="196">
        <f t="shared" si="7"/>
        <v>0</v>
      </c>
      <c r="L41" s="196">
        <f t="shared" si="1"/>
        <v>0</v>
      </c>
    </row>
    <row r="42" spans="1:12" ht="20.100000000000001" hidden="1" customHeight="1">
      <c r="A42" s="65" t="s">
        <v>133</v>
      </c>
      <c r="B42" s="67">
        <f>'[2]CONT-RA10633'!B43</f>
        <v>0</v>
      </c>
      <c r="C42" s="5">
        <f>'[2]CONT-RA10633'!E43</f>
        <v>0</v>
      </c>
      <c r="D42" s="5">
        <f>'[2]CONT-RA10633'!H43</f>
        <v>0</v>
      </c>
      <c r="E42" s="196">
        <f>'[2]CONT-RA10633'!K43</f>
        <v>0</v>
      </c>
      <c r="F42" s="196">
        <f>'[2]CONT-RA10633'!N43</f>
        <v>0</v>
      </c>
      <c r="G42" s="196">
        <f>'[2]CONT-RA10633'!O43</f>
        <v>0</v>
      </c>
      <c r="H42" s="196">
        <f>'[2]CONT-RA10633'!R43</f>
        <v>0</v>
      </c>
      <c r="I42" s="196">
        <f>'[2]CONT-RA10633'!S43</f>
        <v>0</v>
      </c>
      <c r="J42" s="196">
        <f>'[2]CONT-RA10633'!AA43</f>
        <v>0</v>
      </c>
      <c r="K42" s="196">
        <f t="shared" si="7"/>
        <v>0</v>
      </c>
      <c r="L42" s="196">
        <f t="shared" si="1"/>
        <v>0</v>
      </c>
    </row>
    <row r="43" spans="1:12" ht="20.100000000000001" hidden="1" customHeight="1">
      <c r="A43" s="65" t="s">
        <v>134</v>
      </c>
      <c r="B43" s="67">
        <f>'[2]CONT-RA10633'!B44</f>
        <v>0</v>
      </c>
      <c r="C43" s="5">
        <f>'[2]CONT-RA10633'!E44</f>
        <v>0</v>
      </c>
      <c r="D43" s="5">
        <f>'[2]CONT-RA10633'!H44</f>
        <v>0</v>
      </c>
      <c r="E43" s="196">
        <f>'[2]CONT-RA10633'!K44</f>
        <v>0</v>
      </c>
      <c r="F43" s="196">
        <f>'[2]CONT-RA10633'!N44</f>
        <v>0</v>
      </c>
      <c r="G43" s="196">
        <f>'[2]CONT-RA10633'!O44</f>
        <v>0</v>
      </c>
      <c r="H43" s="196">
        <f>'[2]CONT-RA10633'!R44</f>
        <v>0</v>
      </c>
      <c r="I43" s="196">
        <f>'[2]CONT-RA10633'!S44</f>
        <v>0</v>
      </c>
      <c r="J43" s="196">
        <f>'[2]CONT-RA10633'!AA44</f>
        <v>0</v>
      </c>
      <c r="K43" s="196">
        <f t="shared" si="7"/>
        <v>0</v>
      </c>
      <c r="L43" s="196">
        <f t="shared" si="1"/>
        <v>0</v>
      </c>
    </row>
    <row r="44" spans="1:12" ht="20.100000000000001" hidden="1" customHeight="1">
      <c r="A44" s="65" t="s">
        <v>135</v>
      </c>
      <c r="B44" s="67">
        <f>'[2]CONT-RA10633'!B45</f>
        <v>0</v>
      </c>
      <c r="C44" s="5">
        <f>'[2]CONT-RA10633'!E45</f>
        <v>0</v>
      </c>
      <c r="D44" s="5">
        <f>'[2]CONT-RA10633'!H45</f>
        <v>0</v>
      </c>
      <c r="E44" s="196">
        <f>'[2]CONT-RA10633'!K45</f>
        <v>0</v>
      </c>
      <c r="F44" s="196">
        <f>'[2]CONT-RA10633'!N45</f>
        <v>0</v>
      </c>
      <c r="G44" s="196">
        <f>'[2]CONT-RA10633'!O45</f>
        <v>0</v>
      </c>
      <c r="H44" s="196">
        <f>'[2]CONT-RA10633'!R45</f>
        <v>0</v>
      </c>
      <c r="I44" s="196">
        <f>'[2]CONT-RA10633'!S45</f>
        <v>0</v>
      </c>
      <c r="J44" s="196">
        <f>'[2]CONT-RA10633'!AA45</f>
        <v>0</v>
      </c>
      <c r="K44" s="196">
        <f t="shared" si="7"/>
        <v>0</v>
      </c>
      <c r="L44" s="196">
        <f t="shared" si="1"/>
        <v>0</v>
      </c>
    </row>
    <row r="45" spans="1:12" ht="20.100000000000001" hidden="1" customHeight="1">
      <c r="A45" s="65" t="s">
        <v>136</v>
      </c>
      <c r="B45" s="67">
        <f>'[2]CONT-RA10633'!B46</f>
        <v>0</v>
      </c>
      <c r="C45" s="5">
        <f>'[2]CONT-RA10633'!E46</f>
        <v>0</v>
      </c>
      <c r="D45" s="5">
        <f>'[2]CONT-RA10633'!H46</f>
        <v>0</v>
      </c>
      <c r="E45" s="196">
        <f>'[2]CONT-RA10633'!K46</f>
        <v>0</v>
      </c>
      <c r="F45" s="196">
        <f>'[2]CONT-RA10633'!N46</f>
        <v>0</v>
      </c>
      <c r="G45" s="196">
        <f>'[2]CONT-RA10633'!O46</f>
        <v>0</v>
      </c>
      <c r="H45" s="196">
        <f>'[2]CONT-RA10633'!R46</f>
        <v>0</v>
      </c>
      <c r="I45" s="196">
        <f>'[2]CONT-RA10633'!S46</f>
        <v>0</v>
      </c>
      <c r="J45" s="196">
        <f>'[2]CONT-RA10633'!AA46</f>
        <v>0</v>
      </c>
      <c r="K45" s="196">
        <f t="shared" si="7"/>
        <v>0</v>
      </c>
      <c r="L45" s="196">
        <f t="shared" si="1"/>
        <v>0</v>
      </c>
    </row>
    <row r="46" spans="1:12" ht="20.100000000000001" hidden="1" customHeight="1">
      <c r="A46" s="65" t="s">
        <v>137</v>
      </c>
      <c r="B46" s="67">
        <f>'[2]CONT-RA10633'!B47</f>
        <v>0</v>
      </c>
      <c r="C46" s="5">
        <f>'[2]CONT-RA10633'!E47</f>
        <v>0</v>
      </c>
      <c r="D46" s="5">
        <f>'[2]CONT-RA10633'!H47</f>
        <v>0</v>
      </c>
      <c r="E46" s="196">
        <f>'[2]CONT-RA10633'!K47</f>
        <v>0</v>
      </c>
      <c r="F46" s="196">
        <f>'[2]CONT-RA10633'!N47</f>
        <v>0</v>
      </c>
      <c r="G46" s="196">
        <f>'[2]CONT-RA10633'!O47</f>
        <v>0</v>
      </c>
      <c r="H46" s="196">
        <f>'[2]CONT-RA10633'!R47</f>
        <v>0</v>
      </c>
      <c r="I46" s="196">
        <f>'[2]CONT-RA10633'!S47</f>
        <v>0</v>
      </c>
      <c r="J46" s="196">
        <f>'[2]CONT-RA10633'!AA47</f>
        <v>0</v>
      </c>
      <c r="K46" s="196">
        <f t="shared" si="7"/>
        <v>0</v>
      </c>
      <c r="L46" s="196">
        <f t="shared" si="1"/>
        <v>0</v>
      </c>
    </row>
    <row r="47" spans="1:12" ht="20.100000000000001" hidden="1" customHeight="1">
      <c r="A47" s="65"/>
      <c r="B47" s="67"/>
      <c r="C47" s="5"/>
      <c r="D47" s="5"/>
    </row>
    <row r="48" spans="1:12" ht="20.100000000000001" hidden="1" customHeight="1">
      <c r="A48" s="65" t="s">
        <v>138</v>
      </c>
      <c r="B48" s="259">
        <f t="shared" ref="B48:L48" si="8">SUM(B49:B52)+SUM(B55:B67)+SUM(B72:B88)</f>
        <v>0</v>
      </c>
      <c r="C48" s="259">
        <f t="shared" si="8"/>
        <v>0</v>
      </c>
      <c r="D48" s="259">
        <f t="shared" si="8"/>
        <v>0</v>
      </c>
      <c r="E48" s="228">
        <f t="shared" si="8"/>
        <v>0</v>
      </c>
      <c r="F48" s="228">
        <f t="shared" si="8"/>
        <v>0</v>
      </c>
      <c r="G48" s="228">
        <f t="shared" si="8"/>
        <v>0</v>
      </c>
      <c r="H48" s="228">
        <f t="shared" si="8"/>
        <v>0</v>
      </c>
      <c r="I48" s="228">
        <f t="shared" si="8"/>
        <v>0</v>
      </c>
      <c r="J48" s="228">
        <f t="shared" si="8"/>
        <v>0</v>
      </c>
      <c r="K48" s="228">
        <f t="shared" si="8"/>
        <v>0</v>
      </c>
      <c r="L48" s="228">
        <f t="shared" si="8"/>
        <v>0</v>
      </c>
    </row>
    <row r="49" spans="1:12" ht="20.100000000000001" hidden="1" customHeight="1">
      <c r="A49" s="65" t="s">
        <v>55</v>
      </c>
      <c r="B49" s="67">
        <f>'[2]CONT-RA10633'!B50</f>
        <v>0</v>
      </c>
      <c r="C49" s="5">
        <f>'[2]CONT-RA10633'!E50</f>
        <v>0</v>
      </c>
      <c r="D49" s="5">
        <f>'[2]CONT-RA10633'!H50</f>
        <v>0</v>
      </c>
      <c r="E49" s="196">
        <f>'[2]CONT-RA10633'!K50</f>
        <v>0</v>
      </c>
      <c r="F49" s="196">
        <f>'[2]CONT-RA10633'!N50</f>
        <v>0</v>
      </c>
      <c r="G49" s="196">
        <f>'[2]CONT-RA10633'!O50</f>
        <v>0</v>
      </c>
      <c r="H49" s="196">
        <f>'[2]CONT-RA10633'!R50</f>
        <v>0</v>
      </c>
      <c r="I49" s="196">
        <f>'[2]CONT-RA10633'!S50</f>
        <v>0</v>
      </c>
      <c r="J49" s="196">
        <f>'[2]CONT-RA10633'!AA50</f>
        <v>0</v>
      </c>
      <c r="K49" s="196">
        <f>SUM(C49:J49)</f>
        <v>0</v>
      </c>
      <c r="L49" s="196">
        <f t="shared" ref="L49:L58" si="9">K49+B49</f>
        <v>0</v>
      </c>
    </row>
    <row r="50" spans="1:12" ht="20.100000000000001" hidden="1" customHeight="1">
      <c r="A50" s="65" t="s">
        <v>56</v>
      </c>
      <c r="B50" s="67">
        <f>'[2]CONT-RA10633'!B51</f>
        <v>0</v>
      </c>
      <c r="C50" s="5">
        <f>'[2]CONT-RA10633'!E51</f>
        <v>0</v>
      </c>
      <c r="D50" s="5">
        <f>'[2]CONT-RA10633'!H51</f>
        <v>0</v>
      </c>
      <c r="E50" s="196">
        <f>'[2]CONT-RA10633'!K51</f>
        <v>0</v>
      </c>
      <c r="F50" s="196">
        <f>'[2]CONT-RA10633'!N51</f>
        <v>0</v>
      </c>
      <c r="G50" s="196">
        <f>'[2]CONT-RA10633'!O51</f>
        <v>0</v>
      </c>
      <c r="H50" s="196">
        <f>'[2]CONT-RA10633'!R51</f>
        <v>0</v>
      </c>
      <c r="I50" s="196">
        <f>'[2]CONT-RA10633'!S51</f>
        <v>0</v>
      </c>
      <c r="J50" s="196">
        <f>'[2]CONT-RA10633'!AA51</f>
        <v>0</v>
      </c>
      <c r="K50" s="196">
        <f>SUM(C50:J50)</f>
        <v>0</v>
      </c>
      <c r="L50" s="196">
        <f t="shared" si="9"/>
        <v>0</v>
      </c>
    </row>
    <row r="51" spans="1:12" ht="20.100000000000001" hidden="1" customHeight="1">
      <c r="A51" s="65" t="s">
        <v>57</v>
      </c>
      <c r="B51" s="67">
        <f>'[2]CONT-RA10633'!B52</f>
        <v>0</v>
      </c>
      <c r="C51" s="5">
        <f>'[2]CONT-RA10633'!E52</f>
        <v>0</v>
      </c>
      <c r="D51" s="5">
        <f>'[2]CONT-RA10633'!H52</f>
        <v>0</v>
      </c>
      <c r="E51" s="196">
        <f>'[2]CONT-RA10633'!K52</f>
        <v>0</v>
      </c>
      <c r="F51" s="196">
        <f>'[2]CONT-RA10633'!N52</f>
        <v>0</v>
      </c>
      <c r="G51" s="196">
        <f>'[2]CONT-RA10633'!O52</f>
        <v>0</v>
      </c>
      <c r="H51" s="196">
        <f>'[2]CONT-RA10633'!R52</f>
        <v>0</v>
      </c>
      <c r="I51" s="196">
        <f>'[2]CONT-RA10633'!S52</f>
        <v>0</v>
      </c>
      <c r="J51" s="196">
        <f>'[2]CONT-RA10633'!AA52</f>
        <v>0</v>
      </c>
      <c r="K51" s="196">
        <f>SUM(C51:J51)</f>
        <v>0</v>
      </c>
      <c r="L51" s="196">
        <f t="shared" si="9"/>
        <v>0</v>
      </c>
    </row>
    <row r="52" spans="1:12" ht="20.100000000000001" hidden="1" customHeight="1">
      <c r="A52" s="65" t="s">
        <v>58</v>
      </c>
      <c r="B52" s="5">
        <f t="shared" ref="B52:K52" si="10">+B53+B54</f>
        <v>0</v>
      </c>
      <c r="C52" s="5">
        <f t="shared" si="10"/>
        <v>0</v>
      </c>
      <c r="D52" s="5">
        <f t="shared" si="10"/>
        <v>0</v>
      </c>
      <c r="E52" s="196">
        <f t="shared" si="10"/>
        <v>0</v>
      </c>
      <c r="F52" s="196">
        <f t="shared" si="10"/>
        <v>0</v>
      </c>
      <c r="G52" s="196">
        <f t="shared" si="10"/>
        <v>0</v>
      </c>
      <c r="H52" s="196">
        <f t="shared" si="10"/>
        <v>0</v>
      </c>
      <c r="I52" s="196">
        <f t="shared" si="10"/>
        <v>0</v>
      </c>
      <c r="J52" s="196">
        <f t="shared" si="10"/>
        <v>0</v>
      </c>
      <c r="K52" s="196">
        <f t="shared" si="10"/>
        <v>0</v>
      </c>
      <c r="L52" s="196">
        <f t="shared" si="9"/>
        <v>0</v>
      </c>
    </row>
    <row r="53" spans="1:12" ht="20.100000000000001" hidden="1" customHeight="1">
      <c r="A53" s="65" t="s">
        <v>139</v>
      </c>
      <c r="B53" s="67">
        <f>'[2]CONT-RA10633'!B54</f>
        <v>0</v>
      </c>
      <c r="C53" s="5">
        <f>'[2]CONT-RA10633'!E54</f>
        <v>0</v>
      </c>
      <c r="D53" s="5">
        <f>'[2]CONT-RA10633'!H54</f>
        <v>0</v>
      </c>
      <c r="E53" s="196">
        <f>'[2]CONT-RA10633'!K54</f>
        <v>0</v>
      </c>
      <c r="F53" s="196">
        <f>'[2]CONT-RA10633'!N54</f>
        <v>0</v>
      </c>
      <c r="G53" s="196">
        <f>'[2]CONT-RA10633'!O54</f>
        <v>0</v>
      </c>
      <c r="H53" s="196">
        <f>'[2]CONT-RA10633'!R54</f>
        <v>0</v>
      </c>
      <c r="I53" s="196">
        <f>'[2]CONT-RA10633'!S54</f>
        <v>0</v>
      </c>
      <c r="J53" s="196">
        <f>'[2]CONT-RA10633'!AA54</f>
        <v>0</v>
      </c>
      <c r="K53" s="196">
        <f t="shared" ref="K53:K58" si="11">SUM(C53:J53)</f>
        <v>0</v>
      </c>
      <c r="L53" s="196">
        <f t="shared" si="9"/>
        <v>0</v>
      </c>
    </row>
    <row r="54" spans="1:12" ht="20.100000000000001" hidden="1" customHeight="1">
      <c r="A54" s="65" t="s">
        <v>140</v>
      </c>
      <c r="B54" s="67">
        <f>'[2]CONT-RA10633'!B55</f>
        <v>0</v>
      </c>
      <c r="C54" s="5">
        <f>'[2]CONT-RA10633'!E55</f>
        <v>0</v>
      </c>
      <c r="D54" s="5">
        <f>'[2]CONT-RA10633'!H55</f>
        <v>0</v>
      </c>
      <c r="E54" s="196">
        <f>'[2]CONT-RA10633'!K55</f>
        <v>0</v>
      </c>
      <c r="F54" s="196">
        <f>'[2]CONT-RA10633'!N55</f>
        <v>0</v>
      </c>
      <c r="G54" s="196">
        <f>'[2]CONT-RA10633'!O55</f>
        <v>0</v>
      </c>
      <c r="H54" s="196">
        <f>'[2]CONT-RA10633'!R55</f>
        <v>0</v>
      </c>
      <c r="I54" s="196">
        <f>'[2]CONT-RA10633'!S55</f>
        <v>0</v>
      </c>
      <c r="J54" s="196">
        <f>'[2]CONT-RA10633'!AA55</f>
        <v>0</v>
      </c>
      <c r="K54" s="196">
        <f t="shared" si="11"/>
        <v>0</v>
      </c>
      <c r="L54" s="196">
        <f t="shared" si="9"/>
        <v>0</v>
      </c>
    </row>
    <row r="55" spans="1:12" ht="20.100000000000001" hidden="1" customHeight="1">
      <c r="A55" s="65" t="s">
        <v>61</v>
      </c>
      <c r="B55" s="67">
        <f>'[2]CONT-RA10633'!B56</f>
        <v>0</v>
      </c>
      <c r="C55" s="5">
        <f>'[2]CONT-RA10633'!E56</f>
        <v>0</v>
      </c>
      <c r="D55" s="5">
        <f>'[2]CONT-RA10633'!H56</f>
        <v>0</v>
      </c>
      <c r="E55" s="196">
        <f>'[2]CONT-RA10633'!K56</f>
        <v>0</v>
      </c>
      <c r="F55" s="196">
        <f>'[2]CONT-RA10633'!N56</f>
        <v>0</v>
      </c>
      <c r="G55" s="196">
        <f>'[2]CONT-RA10633'!O56</f>
        <v>0</v>
      </c>
      <c r="H55" s="196">
        <f>'[2]CONT-RA10633'!R56</f>
        <v>0</v>
      </c>
      <c r="I55" s="196">
        <f>'[2]CONT-RA10633'!S56</f>
        <v>0</v>
      </c>
      <c r="J55" s="196">
        <f>'[2]CONT-RA10633'!AA56</f>
        <v>0</v>
      </c>
      <c r="K55" s="196">
        <f t="shared" si="11"/>
        <v>0</v>
      </c>
      <c r="L55" s="196">
        <f t="shared" si="9"/>
        <v>0</v>
      </c>
    </row>
    <row r="56" spans="1:12" ht="20.100000000000001" hidden="1" customHeight="1">
      <c r="A56" s="65" t="s">
        <v>62</v>
      </c>
      <c r="B56" s="67">
        <f>'[2]CONT-RA10633'!B57</f>
        <v>0</v>
      </c>
      <c r="C56" s="5">
        <f>'[2]CONT-RA10633'!E57</f>
        <v>0</v>
      </c>
      <c r="D56" s="5">
        <f>'[2]CONT-RA10633'!H57</f>
        <v>0</v>
      </c>
      <c r="E56" s="196">
        <f>'[2]CONT-RA10633'!K57</f>
        <v>0</v>
      </c>
      <c r="F56" s="196">
        <f>'[2]CONT-RA10633'!N57</f>
        <v>0</v>
      </c>
      <c r="G56" s="196">
        <f>'[2]CONT-RA10633'!O57</f>
        <v>0</v>
      </c>
      <c r="H56" s="196">
        <f>'[2]CONT-RA10633'!R57</f>
        <v>0</v>
      </c>
      <c r="I56" s="196">
        <f>'[2]CONT-RA10633'!S57</f>
        <v>0</v>
      </c>
      <c r="J56" s="196">
        <f>'[2]CONT-RA10633'!AA57</f>
        <v>0</v>
      </c>
      <c r="K56" s="196">
        <f t="shared" si="11"/>
        <v>0</v>
      </c>
      <c r="L56" s="196">
        <f t="shared" si="9"/>
        <v>0</v>
      </c>
    </row>
    <row r="57" spans="1:12" ht="20.100000000000001" hidden="1" customHeight="1">
      <c r="A57" s="65" t="s">
        <v>63</v>
      </c>
      <c r="B57" s="67">
        <f>'[2]CONT-RA10633'!B58</f>
        <v>0</v>
      </c>
      <c r="C57" s="5">
        <f>'[2]CONT-RA10633'!E58</f>
        <v>0</v>
      </c>
      <c r="D57" s="5">
        <f>'[2]CONT-RA10633'!H58</f>
        <v>0</v>
      </c>
      <c r="E57" s="196">
        <f>'[2]CONT-RA10633'!K58</f>
        <v>0</v>
      </c>
      <c r="F57" s="196">
        <f>'[2]CONT-RA10633'!N58</f>
        <v>0</v>
      </c>
      <c r="G57" s="196">
        <f>'[2]CONT-RA10633'!O58</f>
        <v>0</v>
      </c>
      <c r="H57" s="196">
        <f>'[2]CONT-RA10633'!R58</f>
        <v>0</v>
      </c>
      <c r="I57" s="196">
        <f>'[2]CONT-RA10633'!S58</f>
        <v>0</v>
      </c>
      <c r="J57" s="196">
        <f>'[2]CONT-RA10633'!AA58</f>
        <v>0</v>
      </c>
      <c r="K57" s="196">
        <f t="shared" si="11"/>
        <v>0</v>
      </c>
      <c r="L57" s="196">
        <f t="shared" si="9"/>
        <v>0</v>
      </c>
    </row>
    <row r="58" spans="1:12" ht="20.100000000000001" hidden="1" customHeight="1">
      <c r="A58" s="65" t="s">
        <v>64</v>
      </c>
      <c r="B58" s="67">
        <f>'[2]CONT-RA10633'!B59</f>
        <v>0</v>
      </c>
      <c r="C58" s="5">
        <f>'[2]CONT-RA10633'!E59</f>
        <v>0</v>
      </c>
      <c r="D58" s="5">
        <f>'[2]CONT-RA10633'!H59</f>
        <v>0</v>
      </c>
      <c r="E58" s="196">
        <f>'[2]CONT-RA10633'!K59</f>
        <v>0</v>
      </c>
      <c r="F58" s="196">
        <f>'[2]CONT-RA10633'!N59</f>
        <v>0</v>
      </c>
      <c r="G58" s="196">
        <f>'[2]CONT-RA10633'!O59</f>
        <v>0</v>
      </c>
      <c r="H58" s="196">
        <f>'[2]CONT-RA10633'!R59</f>
        <v>0</v>
      </c>
      <c r="I58" s="196">
        <f>'[2]CONT-RA10633'!S59</f>
        <v>0</v>
      </c>
      <c r="J58" s="196">
        <f>'[2]CONT-RA10633'!AA59</f>
        <v>0</v>
      </c>
      <c r="K58" s="196">
        <f t="shared" si="11"/>
        <v>0</v>
      </c>
      <c r="L58" s="196">
        <f t="shared" si="9"/>
        <v>0</v>
      </c>
    </row>
    <row r="59" spans="1:12" ht="20.100000000000001" hidden="1" customHeight="1">
      <c r="A59" s="65" t="s">
        <v>234</v>
      </c>
      <c r="B59" s="67"/>
      <c r="C59" s="5"/>
      <c r="D59" s="5"/>
    </row>
    <row r="60" spans="1:12" ht="20.100000000000001" hidden="1" customHeight="1">
      <c r="A60" s="65" t="s">
        <v>65</v>
      </c>
      <c r="B60" s="67">
        <f>'[2]CONT-RA10633'!B61</f>
        <v>0</v>
      </c>
      <c r="C60" s="5">
        <f>'[2]CONT-RA10633'!E61</f>
        <v>0</v>
      </c>
      <c r="D60" s="5">
        <f>'[2]CONT-RA10633'!H61</f>
        <v>0</v>
      </c>
      <c r="E60" s="196">
        <f>'[2]CONT-RA10633'!K61</f>
        <v>0</v>
      </c>
      <c r="F60" s="196">
        <f>'[2]CONT-RA10633'!N61</f>
        <v>0</v>
      </c>
      <c r="G60" s="196">
        <f>'[2]CONT-RA10633'!O61</f>
        <v>0</v>
      </c>
      <c r="H60" s="196">
        <f>'[2]CONT-RA10633'!R61</f>
        <v>0</v>
      </c>
      <c r="I60" s="196">
        <f>'[2]CONT-RA10633'!S61</f>
        <v>0</v>
      </c>
      <c r="J60" s="196">
        <f>'[2]CONT-RA10633'!AA61</f>
        <v>0</v>
      </c>
      <c r="K60" s="196">
        <f t="shared" ref="K60:K66" si="12">SUM(C60:J60)</f>
        <v>0</v>
      </c>
      <c r="L60" s="196">
        <f t="shared" ref="L60:L87" si="13">K60+B60</f>
        <v>0</v>
      </c>
    </row>
    <row r="61" spans="1:12" ht="20.100000000000001" hidden="1" customHeight="1">
      <c r="A61" s="65" t="s">
        <v>183</v>
      </c>
      <c r="B61" s="67">
        <f>'[2]CONT-RA10633'!B62</f>
        <v>0</v>
      </c>
      <c r="C61" s="5">
        <f>'[2]CONT-RA10633'!E62</f>
        <v>0</v>
      </c>
      <c r="D61" s="5">
        <f>'[2]CONT-RA10633'!H62</f>
        <v>0</v>
      </c>
      <c r="E61" s="196">
        <f>'[2]CONT-RA10633'!K62</f>
        <v>0</v>
      </c>
      <c r="F61" s="196">
        <f>'[2]CONT-RA10633'!N62</f>
        <v>0</v>
      </c>
      <c r="G61" s="196">
        <f>'[2]CONT-RA10633'!O62</f>
        <v>0</v>
      </c>
      <c r="H61" s="196">
        <f>'[2]CONT-RA10633'!R62</f>
        <v>0</v>
      </c>
      <c r="I61" s="196">
        <f>'[2]CONT-RA10633'!S62</f>
        <v>0</v>
      </c>
      <c r="J61" s="196">
        <f>'[2]CONT-RA10633'!AA62</f>
        <v>0</v>
      </c>
      <c r="K61" s="196">
        <f t="shared" si="12"/>
        <v>0</v>
      </c>
      <c r="L61" s="196">
        <f t="shared" si="13"/>
        <v>0</v>
      </c>
    </row>
    <row r="62" spans="1:12" ht="20.100000000000001" hidden="1" customHeight="1">
      <c r="A62" s="65" t="s">
        <v>66</v>
      </c>
      <c r="B62" s="67">
        <f>'[2]CONT-RA10633'!B63</f>
        <v>0</v>
      </c>
      <c r="C62" s="5">
        <f>'[2]CONT-RA10633'!E63</f>
        <v>0</v>
      </c>
      <c r="D62" s="5">
        <f>'[2]CONT-RA10633'!H63</f>
        <v>0</v>
      </c>
      <c r="E62" s="196">
        <f>'[2]CONT-RA10633'!K63</f>
        <v>0</v>
      </c>
      <c r="F62" s="196">
        <f>'[2]CONT-RA10633'!N63</f>
        <v>0</v>
      </c>
      <c r="G62" s="196">
        <f>'[2]CONT-RA10633'!O63</f>
        <v>0</v>
      </c>
      <c r="H62" s="196">
        <f>'[2]CONT-RA10633'!R63</f>
        <v>0</v>
      </c>
      <c r="I62" s="196">
        <f>'[2]CONT-RA10633'!S63</f>
        <v>0</v>
      </c>
      <c r="J62" s="196">
        <f>'[2]CONT-RA10633'!AA63</f>
        <v>0</v>
      </c>
      <c r="K62" s="196">
        <f t="shared" si="12"/>
        <v>0</v>
      </c>
      <c r="L62" s="196">
        <f t="shared" si="13"/>
        <v>0</v>
      </c>
    </row>
    <row r="63" spans="1:12" ht="20.100000000000001" hidden="1" customHeight="1">
      <c r="A63" s="65" t="s">
        <v>67</v>
      </c>
      <c r="B63" s="67">
        <f>'[2]CONT-RA10633'!B64</f>
        <v>0</v>
      </c>
      <c r="C63" s="5">
        <f>'[2]CONT-RA10633'!E64</f>
        <v>0</v>
      </c>
      <c r="D63" s="5">
        <f>'[2]CONT-RA10633'!H64</f>
        <v>0</v>
      </c>
      <c r="E63" s="196">
        <f>'[2]CONT-RA10633'!K64</f>
        <v>0</v>
      </c>
      <c r="F63" s="196">
        <f>'[2]CONT-RA10633'!N64</f>
        <v>0</v>
      </c>
      <c r="G63" s="196">
        <f>'[2]CONT-RA10633'!O64</f>
        <v>0</v>
      </c>
      <c r="H63" s="196">
        <f>'[2]CONT-RA10633'!R64</f>
        <v>0</v>
      </c>
      <c r="I63" s="196">
        <f>'[2]CONT-RA10633'!S64</f>
        <v>0</v>
      </c>
      <c r="J63" s="196">
        <f>'[2]CONT-RA10633'!AA64</f>
        <v>0</v>
      </c>
      <c r="K63" s="196">
        <f t="shared" si="12"/>
        <v>0</v>
      </c>
      <c r="L63" s="196">
        <f t="shared" si="13"/>
        <v>0</v>
      </c>
    </row>
    <row r="64" spans="1:12" ht="20.100000000000001" hidden="1" customHeight="1">
      <c r="A64" s="65" t="s">
        <v>68</v>
      </c>
      <c r="B64" s="67">
        <f>'[2]CONT-RA10633'!B65</f>
        <v>0</v>
      </c>
      <c r="C64" s="5">
        <f>'[2]CONT-RA10633'!E65</f>
        <v>0</v>
      </c>
      <c r="D64" s="5">
        <f>'[2]CONT-RA10633'!H65</f>
        <v>0</v>
      </c>
      <c r="E64" s="196">
        <f>'[2]CONT-RA10633'!K65</f>
        <v>0</v>
      </c>
      <c r="F64" s="196">
        <f>'[2]CONT-RA10633'!N65</f>
        <v>0</v>
      </c>
      <c r="G64" s="196">
        <f>'[2]CONT-RA10633'!O65</f>
        <v>0</v>
      </c>
      <c r="H64" s="196">
        <f>'[2]CONT-RA10633'!R65</f>
        <v>0</v>
      </c>
      <c r="I64" s="196">
        <f>'[2]CONT-RA10633'!S65</f>
        <v>0</v>
      </c>
      <c r="J64" s="196">
        <f>'[2]CONT-RA10633'!AA65</f>
        <v>0</v>
      </c>
      <c r="K64" s="196">
        <f t="shared" si="12"/>
        <v>0</v>
      </c>
      <c r="L64" s="196">
        <f t="shared" si="13"/>
        <v>0</v>
      </c>
    </row>
    <row r="65" spans="1:12" ht="20.100000000000001" hidden="1" customHeight="1">
      <c r="A65" s="65" t="s">
        <v>69</v>
      </c>
      <c r="B65" s="67">
        <f>'[2]CONT-RA10633'!B66</f>
        <v>0</v>
      </c>
      <c r="C65" s="5">
        <f>'[2]CONT-RA10633'!E66</f>
        <v>0</v>
      </c>
      <c r="D65" s="5">
        <f>'[2]CONT-RA10633'!H66</f>
        <v>0</v>
      </c>
      <c r="E65" s="196">
        <f>'[2]CONT-RA10633'!K66</f>
        <v>0</v>
      </c>
      <c r="F65" s="196">
        <f>'[2]CONT-RA10633'!N66</f>
        <v>0</v>
      </c>
      <c r="G65" s="196">
        <f>'[2]CONT-RA10633'!O66</f>
        <v>0</v>
      </c>
      <c r="H65" s="196">
        <f>'[2]CONT-RA10633'!R66</f>
        <v>0</v>
      </c>
      <c r="I65" s="196">
        <f>'[2]CONT-RA10633'!S66</f>
        <v>0</v>
      </c>
      <c r="J65" s="196">
        <f>'[2]CONT-RA10633'!AA66</f>
        <v>0</v>
      </c>
      <c r="K65" s="196">
        <f t="shared" si="12"/>
        <v>0</v>
      </c>
      <c r="L65" s="196">
        <f t="shared" si="13"/>
        <v>0</v>
      </c>
    </row>
    <row r="66" spans="1:12" ht="20.100000000000001" hidden="1" customHeight="1">
      <c r="A66" s="65" t="s">
        <v>70</v>
      </c>
      <c r="B66" s="67">
        <f>'[2]CONT-RA10633'!B67</f>
        <v>0</v>
      </c>
      <c r="C66" s="5">
        <f>'[2]CONT-RA10633'!E67</f>
        <v>0</v>
      </c>
      <c r="D66" s="5">
        <f>'[2]CONT-RA10633'!H67</f>
        <v>0</v>
      </c>
      <c r="E66" s="196">
        <f>'[2]CONT-RA10633'!K67</f>
        <v>0</v>
      </c>
      <c r="F66" s="196">
        <f>'[2]CONT-RA10633'!N67</f>
        <v>0</v>
      </c>
      <c r="G66" s="196">
        <f>'[2]CONT-RA10633'!O67</f>
        <v>0</v>
      </c>
      <c r="H66" s="196">
        <f>'[2]CONT-RA10633'!R67</f>
        <v>0</v>
      </c>
      <c r="I66" s="196">
        <f>'[2]CONT-RA10633'!S67</f>
        <v>0</v>
      </c>
      <c r="J66" s="196">
        <f>'[2]CONT-RA10633'!AA67</f>
        <v>0</v>
      </c>
      <c r="K66" s="196">
        <f t="shared" si="12"/>
        <v>0</v>
      </c>
      <c r="L66" s="196">
        <f t="shared" si="13"/>
        <v>0</v>
      </c>
    </row>
    <row r="67" spans="1:12" ht="20.100000000000001" hidden="1" customHeight="1">
      <c r="A67" s="114" t="s">
        <v>71</v>
      </c>
      <c r="B67" s="260">
        <f t="shared" ref="B67:K67" si="14">SUM(B68:B71)</f>
        <v>0</v>
      </c>
      <c r="C67" s="259">
        <f t="shared" si="14"/>
        <v>0</v>
      </c>
      <c r="D67" s="259">
        <f t="shared" si="14"/>
        <v>0</v>
      </c>
      <c r="E67" s="228">
        <f t="shared" si="14"/>
        <v>0</v>
      </c>
      <c r="F67" s="228">
        <f t="shared" si="14"/>
        <v>0</v>
      </c>
      <c r="G67" s="228">
        <f t="shared" si="14"/>
        <v>0</v>
      </c>
      <c r="H67" s="228">
        <f t="shared" si="14"/>
        <v>0</v>
      </c>
      <c r="I67" s="228">
        <f t="shared" si="14"/>
        <v>0</v>
      </c>
      <c r="J67" s="228">
        <f t="shared" si="14"/>
        <v>0</v>
      </c>
      <c r="K67" s="228">
        <f t="shared" si="14"/>
        <v>0</v>
      </c>
      <c r="L67" s="228">
        <f t="shared" si="13"/>
        <v>0</v>
      </c>
    </row>
    <row r="68" spans="1:12" ht="20.100000000000001" hidden="1" customHeight="1">
      <c r="A68" s="114" t="s">
        <v>72</v>
      </c>
      <c r="B68" s="67">
        <f>'[2]CONT-RA10633'!B69</f>
        <v>0</v>
      </c>
      <c r="C68" s="5">
        <f>'[2]CONT-RA10633'!E69</f>
        <v>0</v>
      </c>
      <c r="D68" s="5">
        <f>'[2]CONT-RA10633'!H69</f>
        <v>0</v>
      </c>
      <c r="E68" s="196">
        <f>'[2]CONT-RA10633'!K69</f>
        <v>0</v>
      </c>
      <c r="F68" s="196">
        <f>'[2]CONT-RA10633'!N69</f>
        <v>0</v>
      </c>
      <c r="G68" s="196">
        <f>'[2]CONT-RA10633'!O69</f>
        <v>0</v>
      </c>
      <c r="H68" s="196">
        <f>'[2]CONT-RA10633'!R69</f>
        <v>0</v>
      </c>
      <c r="I68" s="196">
        <f>'[2]CONT-RA10633'!S69</f>
        <v>0</v>
      </c>
      <c r="J68" s="196">
        <f>'[2]CONT-RA10633'!AA69</f>
        <v>0</v>
      </c>
      <c r="K68" s="196">
        <f t="shared" ref="K68:K87" si="15">SUM(C68:J68)</f>
        <v>0</v>
      </c>
      <c r="L68" s="196">
        <f t="shared" si="13"/>
        <v>0</v>
      </c>
    </row>
    <row r="69" spans="1:12" ht="20.100000000000001" hidden="1" customHeight="1">
      <c r="A69" s="114" t="s">
        <v>73</v>
      </c>
      <c r="B69" s="67">
        <f>'[2]CONT-RA10633'!B70</f>
        <v>0</v>
      </c>
      <c r="C69" s="5">
        <f>'[2]CONT-RA10633'!E70</f>
        <v>0</v>
      </c>
      <c r="D69" s="5">
        <f>'[2]CONT-RA10633'!H70</f>
        <v>0</v>
      </c>
      <c r="E69" s="196">
        <f>'[2]CONT-RA10633'!K70</f>
        <v>0</v>
      </c>
      <c r="F69" s="196">
        <f>'[2]CONT-RA10633'!N70</f>
        <v>0</v>
      </c>
      <c r="G69" s="196">
        <f>'[2]CONT-RA10633'!O70</f>
        <v>0</v>
      </c>
      <c r="H69" s="196">
        <f>'[2]CONT-RA10633'!R70</f>
        <v>0</v>
      </c>
      <c r="I69" s="196">
        <f>'[2]CONT-RA10633'!S70</f>
        <v>0</v>
      </c>
      <c r="J69" s="196">
        <f>'[2]CONT-RA10633'!AA70</f>
        <v>0</v>
      </c>
      <c r="K69" s="196">
        <f t="shared" si="15"/>
        <v>0</v>
      </c>
      <c r="L69" s="196">
        <f t="shared" si="13"/>
        <v>0</v>
      </c>
    </row>
    <row r="70" spans="1:12" ht="20.100000000000001" hidden="1" customHeight="1">
      <c r="A70" s="114" t="s">
        <v>74</v>
      </c>
      <c r="B70" s="67">
        <f>'[2]CONT-RA10633'!B71</f>
        <v>0</v>
      </c>
      <c r="C70" s="5">
        <f>'[2]CONT-RA10633'!E71</f>
        <v>0</v>
      </c>
      <c r="D70" s="5">
        <f>'[2]CONT-RA10633'!H71</f>
        <v>0</v>
      </c>
      <c r="E70" s="196">
        <f>'[2]CONT-RA10633'!K71</f>
        <v>0</v>
      </c>
      <c r="F70" s="196">
        <f>'[2]CONT-RA10633'!N71</f>
        <v>0</v>
      </c>
      <c r="G70" s="196">
        <f>'[2]CONT-RA10633'!O71</f>
        <v>0</v>
      </c>
      <c r="H70" s="196">
        <f>'[2]CONT-RA10633'!R71</f>
        <v>0</v>
      </c>
      <c r="I70" s="196">
        <f>'[2]CONT-RA10633'!S71</f>
        <v>0</v>
      </c>
      <c r="J70" s="196">
        <f>'[2]CONT-RA10633'!AA71</f>
        <v>0</v>
      </c>
      <c r="K70" s="196">
        <f t="shared" si="15"/>
        <v>0</v>
      </c>
      <c r="L70" s="196">
        <f t="shared" si="13"/>
        <v>0</v>
      </c>
    </row>
    <row r="71" spans="1:12" ht="20.100000000000001" hidden="1" customHeight="1">
      <c r="A71" s="114" t="s">
        <v>75</v>
      </c>
      <c r="B71" s="67">
        <f>'[2]CONT-RA10633'!B72</f>
        <v>0</v>
      </c>
      <c r="C71" s="5">
        <f>'[2]CONT-RA10633'!E72</f>
        <v>0</v>
      </c>
      <c r="D71" s="5">
        <f>'[2]CONT-RA10633'!H72</f>
        <v>0</v>
      </c>
      <c r="E71" s="196">
        <f>'[2]CONT-RA10633'!K72</f>
        <v>0</v>
      </c>
      <c r="F71" s="196">
        <f>'[2]CONT-RA10633'!N72</f>
        <v>0</v>
      </c>
      <c r="G71" s="196">
        <f>'[2]CONT-RA10633'!O72</f>
        <v>0</v>
      </c>
      <c r="H71" s="196">
        <f>'[2]CONT-RA10633'!R72</f>
        <v>0</v>
      </c>
      <c r="I71" s="196">
        <f>'[2]CONT-RA10633'!S72</f>
        <v>0</v>
      </c>
      <c r="J71" s="196">
        <f>'[2]CONT-RA10633'!AA72</f>
        <v>0</v>
      </c>
      <c r="K71" s="196">
        <f t="shared" si="15"/>
        <v>0</v>
      </c>
      <c r="L71" s="196">
        <f t="shared" si="13"/>
        <v>0</v>
      </c>
    </row>
    <row r="72" spans="1:12" ht="20.100000000000001" hidden="1" customHeight="1">
      <c r="A72" s="114" t="s">
        <v>76</v>
      </c>
      <c r="B72" s="67">
        <f>'[2]CONT-RA10633'!B73</f>
        <v>0</v>
      </c>
      <c r="C72" s="5">
        <f>'[2]CONT-RA10633'!E73</f>
        <v>0</v>
      </c>
      <c r="D72" s="5">
        <f>'[2]CONT-RA10633'!H73</f>
        <v>0</v>
      </c>
      <c r="E72" s="196">
        <f>'[2]CONT-RA10633'!K73</f>
        <v>0</v>
      </c>
      <c r="F72" s="196">
        <f>'[2]CONT-RA10633'!N73</f>
        <v>0</v>
      </c>
      <c r="G72" s="196">
        <f>'[2]CONT-RA10633'!O73</f>
        <v>0</v>
      </c>
      <c r="H72" s="196">
        <f>'[2]CONT-RA10633'!R73</f>
        <v>0</v>
      </c>
      <c r="I72" s="196">
        <f>'[2]CONT-RA10633'!S73</f>
        <v>0</v>
      </c>
      <c r="J72" s="196">
        <f>'[2]CONT-RA10633'!AA73</f>
        <v>0</v>
      </c>
      <c r="K72" s="196">
        <f t="shared" si="15"/>
        <v>0</v>
      </c>
      <c r="L72" s="196">
        <f t="shared" si="13"/>
        <v>0</v>
      </c>
    </row>
    <row r="73" spans="1:12" ht="20.100000000000001" hidden="1" customHeight="1">
      <c r="A73" s="114" t="s">
        <v>141</v>
      </c>
      <c r="B73" s="67">
        <f>'[2]CONT-RA10633'!B74</f>
        <v>0</v>
      </c>
      <c r="C73" s="5">
        <f>'[2]CONT-RA10633'!E74</f>
        <v>0</v>
      </c>
      <c r="D73" s="5">
        <f>'[2]CONT-RA10633'!H74</f>
        <v>0</v>
      </c>
      <c r="E73" s="196">
        <f>'[2]CONT-RA10633'!K74</f>
        <v>0</v>
      </c>
      <c r="F73" s="196">
        <f>'[2]CONT-RA10633'!N74</f>
        <v>0</v>
      </c>
      <c r="G73" s="196">
        <f>'[2]CONT-RA10633'!O74</f>
        <v>0</v>
      </c>
      <c r="H73" s="196">
        <f>'[2]CONT-RA10633'!R74</f>
        <v>0</v>
      </c>
      <c r="I73" s="196">
        <f>'[2]CONT-RA10633'!S74</f>
        <v>0</v>
      </c>
      <c r="J73" s="196">
        <f>'[2]CONT-RA10633'!AA74</f>
        <v>0</v>
      </c>
      <c r="K73" s="196">
        <f t="shared" si="15"/>
        <v>0</v>
      </c>
      <c r="L73" s="196">
        <f t="shared" si="13"/>
        <v>0</v>
      </c>
    </row>
    <row r="74" spans="1:12" ht="20.100000000000001" hidden="1" customHeight="1">
      <c r="A74" s="114" t="s">
        <v>77</v>
      </c>
      <c r="B74" s="67">
        <f>'[2]CONT-RA10633'!B75</f>
        <v>0</v>
      </c>
      <c r="C74" s="5">
        <f>'[2]CONT-RA10633'!E75</f>
        <v>0</v>
      </c>
      <c r="D74" s="5">
        <f>'[2]CONT-RA10633'!H75</f>
        <v>0</v>
      </c>
      <c r="E74" s="196">
        <f>'[2]CONT-RA10633'!K75</f>
        <v>0</v>
      </c>
      <c r="F74" s="196">
        <f>'[2]CONT-RA10633'!N75</f>
        <v>0</v>
      </c>
      <c r="G74" s="196">
        <f>'[2]CONT-RA10633'!O75</f>
        <v>0</v>
      </c>
      <c r="H74" s="196">
        <f>'[2]CONT-RA10633'!R75</f>
        <v>0</v>
      </c>
      <c r="I74" s="196">
        <f>'[2]CONT-RA10633'!S75</f>
        <v>0</v>
      </c>
      <c r="J74" s="196">
        <f>'[2]CONT-RA10633'!AA75</f>
        <v>0</v>
      </c>
      <c r="K74" s="196">
        <f t="shared" si="15"/>
        <v>0</v>
      </c>
      <c r="L74" s="196">
        <f t="shared" si="13"/>
        <v>0</v>
      </c>
    </row>
    <row r="75" spans="1:12" ht="20.100000000000001" hidden="1" customHeight="1">
      <c r="A75" s="114" t="s">
        <v>78</v>
      </c>
      <c r="B75" s="67">
        <f>'[2]CONT-RA10633'!B76</f>
        <v>0</v>
      </c>
      <c r="C75" s="5">
        <f>'[2]CONT-RA10633'!E76</f>
        <v>0</v>
      </c>
      <c r="D75" s="5">
        <f>'[2]CONT-RA10633'!H76</f>
        <v>0</v>
      </c>
      <c r="E75" s="196">
        <f>'[2]CONT-RA10633'!K76</f>
        <v>0</v>
      </c>
      <c r="F75" s="196">
        <f>'[2]CONT-RA10633'!N76</f>
        <v>0</v>
      </c>
      <c r="G75" s="196">
        <f>'[2]CONT-RA10633'!O76</f>
        <v>0</v>
      </c>
      <c r="H75" s="196">
        <f>'[2]CONT-RA10633'!R76</f>
        <v>0</v>
      </c>
      <c r="I75" s="196">
        <f>'[2]CONT-RA10633'!S76</f>
        <v>0</v>
      </c>
      <c r="J75" s="196">
        <f>'[2]CONT-RA10633'!AA76</f>
        <v>0</v>
      </c>
      <c r="K75" s="196">
        <f t="shared" si="15"/>
        <v>0</v>
      </c>
      <c r="L75" s="196">
        <f t="shared" si="13"/>
        <v>0</v>
      </c>
    </row>
    <row r="76" spans="1:12" ht="20.100000000000001" hidden="1" customHeight="1">
      <c r="A76" s="114" t="s">
        <v>79</v>
      </c>
      <c r="B76" s="67">
        <f>'[2]CONT-RA10633'!B77</f>
        <v>0</v>
      </c>
      <c r="C76" s="5">
        <f>'[2]CONT-RA10633'!E77</f>
        <v>0</v>
      </c>
      <c r="D76" s="5">
        <f>'[2]CONT-RA10633'!H77</f>
        <v>0</v>
      </c>
      <c r="E76" s="196">
        <f>'[2]CONT-RA10633'!K77</f>
        <v>0</v>
      </c>
      <c r="F76" s="196">
        <f>'[2]CONT-RA10633'!N77</f>
        <v>0</v>
      </c>
      <c r="G76" s="196">
        <f>'[2]CONT-RA10633'!O77</f>
        <v>0</v>
      </c>
      <c r="H76" s="196">
        <f>'[2]CONT-RA10633'!R77</f>
        <v>0</v>
      </c>
      <c r="I76" s="196">
        <f>'[2]CONT-RA10633'!S77</f>
        <v>0</v>
      </c>
      <c r="J76" s="196">
        <f>'[2]CONT-RA10633'!AA77</f>
        <v>0</v>
      </c>
      <c r="K76" s="196">
        <f t="shared" si="15"/>
        <v>0</v>
      </c>
      <c r="L76" s="196">
        <f t="shared" si="13"/>
        <v>0</v>
      </c>
    </row>
    <row r="77" spans="1:12" ht="20.100000000000001" hidden="1" customHeight="1">
      <c r="A77" s="114" t="s">
        <v>80</v>
      </c>
      <c r="B77" s="67">
        <f>'[2]CONT-RA10633'!B78</f>
        <v>0</v>
      </c>
      <c r="C77" s="5">
        <f>'[2]CONT-RA10633'!E78</f>
        <v>0</v>
      </c>
      <c r="D77" s="5">
        <f>'[2]CONT-RA10633'!H78</f>
        <v>0</v>
      </c>
      <c r="E77" s="196">
        <f>'[2]CONT-RA10633'!K78</f>
        <v>0</v>
      </c>
      <c r="F77" s="196">
        <f>'[2]CONT-RA10633'!N78</f>
        <v>0</v>
      </c>
      <c r="G77" s="196">
        <f>'[2]CONT-RA10633'!O78</f>
        <v>0</v>
      </c>
      <c r="H77" s="196">
        <f>'[2]CONT-RA10633'!R78</f>
        <v>0</v>
      </c>
      <c r="I77" s="196">
        <f>'[2]CONT-RA10633'!S78</f>
        <v>0</v>
      </c>
      <c r="J77" s="196">
        <f>'[2]CONT-RA10633'!AA78</f>
        <v>0</v>
      </c>
      <c r="K77" s="196">
        <f t="shared" si="15"/>
        <v>0</v>
      </c>
      <c r="L77" s="196">
        <f t="shared" si="13"/>
        <v>0</v>
      </c>
    </row>
    <row r="78" spans="1:12" ht="20.100000000000001" hidden="1" customHeight="1">
      <c r="A78" s="114" t="s">
        <v>184</v>
      </c>
      <c r="B78" s="67">
        <f>'[2]CONT-RA10633'!B79</f>
        <v>0</v>
      </c>
      <c r="C78" s="5">
        <f>'[2]CONT-RA10633'!E79</f>
        <v>0</v>
      </c>
      <c r="D78" s="5">
        <f>'[2]CONT-RA10633'!H79</f>
        <v>0</v>
      </c>
      <c r="E78" s="196">
        <f>'[2]CONT-RA10633'!K79</f>
        <v>0</v>
      </c>
      <c r="F78" s="196">
        <f>'[2]CONT-RA10633'!N79</f>
        <v>0</v>
      </c>
      <c r="G78" s="196">
        <f>'[2]CONT-RA10633'!O79</f>
        <v>0</v>
      </c>
      <c r="H78" s="196">
        <f>'[2]CONT-RA10633'!R79</f>
        <v>0</v>
      </c>
      <c r="I78" s="196">
        <f>'[2]CONT-RA10633'!S79</f>
        <v>0</v>
      </c>
      <c r="J78" s="196">
        <f>'[2]CONT-RA10633'!AA79</f>
        <v>0</v>
      </c>
      <c r="K78" s="196">
        <f t="shared" si="15"/>
        <v>0</v>
      </c>
      <c r="L78" s="196">
        <f t="shared" si="13"/>
        <v>0</v>
      </c>
    </row>
    <row r="79" spans="1:12" ht="20.100000000000001" hidden="1" customHeight="1">
      <c r="A79" s="114" t="s">
        <v>83</v>
      </c>
      <c r="B79" s="67">
        <f>'[2]CONT-RA10633'!B80</f>
        <v>0</v>
      </c>
      <c r="C79" s="5">
        <f>'[2]CONT-RA10633'!E80</f>
        <v>0</v>
      </c>
      <c r="D79" s="5">
        <f>'[2]CONT-RA10633'!H80</f>
        <v>0</v>
      </c>
      <c r="E79" s="196">
        <f>'[2]CONT-RA10633'!K80</f>
        <v>0</v>
      </c>
      <c r="F79" s="196">
        <f>'[2]CONT-RA10633'!N80</f>
        <v>0</v>
      </c>
      <c r="G79" s="196">
        <f>'[2]CONT-RA10633'!O80</f>
        <v>0</v>
      </c>
      <c r="H79" s="196">
        <f>'[2]CONT-RA10633'!R80</f>
        <v>0</v>
      </c>
      <c r="I79" s="196">
        <f>'[2]CONT-RA10633'!S80</f>
        <v>0</v>
      </c>
      <c r="J79" s="196">
        <f>'[2]CONT-RA10633'!AA80</f>
        <v>0</v>
      </c>
      <c r="K79" s="196">
        <f t="shared" si="15"/>
        <v>0</v>
      </c>
      <c r="L79" s="196">
        <f t="shared" si="13"/>
        <v>0</v>
      </c>
    </row>
    <row r="80" spans="1:12" ht="20.100000000000001" hidden="1" customHeight="1">
      <c r="A80" s="114" t="s">
        <v>142</v>
      </c>
      <c r="B80" s="67">
        <f>'[2]CONT-RA10633'!B81</f>
        <v>0</v>
      </c>
      <c r="C80" s="5">
        <f>'[2]CONT-RA10633'!E81</f>
        <v>0</v>
      </c>
      <c r="D80" s="5">
        <f>'[2]CONT-RA10633'!H81</f>
        <v>0</v>
      </c>
      <c r="E80" s="196">
        <f>'[2]CONT-RA10633'!K81</f>
        <v>0</v>
      </c>
      <c r="F80" s="196">
        <f>'[2]CONT-RA10633'!N81</f>
        <v>0</v>
      </c>
      <c r="G80" s="196">
        <f>'[2]CONT-RA10633'!O81</f>
        <v>0</v>
      </c>
      <c r="H80" s="196">
        <f>'[2]CONT-RA10633'!R81</f>
        <v>0</v>
      </c>
      <c r="I80" s="196">
        <f>'[2]CONT-RA10633'!S81</f>
        <v>0</v>
      </c>
      <c r="J80" s="196">
        <f>'[2]CONT-RA10633'!AA81</f>
        <v>0</v>
      </c>
      <c r="K80" s="196">
        <f t="shared" si="15"/>
        <v>0</v>
      </c>
      <c r="L80" s="196">
        <f t="shared" si="13"/>
        <v>0</v>
      </c>
    </row>
    <row r="81" spans="1:12" ht="20.100000000000001" hidden="1" customHeight="1">
      <c r="A81" s="114" t="s">
        <v>81</v>
      </c>
      <c r="B81" s="67">
        <f>'[2]CONT-RA10633'!B82</f>
        <v>0</v>
      </c>
      <c r="C81" s="5">
        <f>'[2]CONT-RA10633'!E82</f>
        <v>0</v>
      </c>
      <c r="D81" s="5">
        <f>'[2]CONT-RA10633'!H82</f>
        <v>0</v>
      </c>
      <c r="E81" s="196">
        <f>'[2]CONT-RA10633'!K82</f>
        <v>0</v>
      </c>
      <c r="F81" s="196">
        <f>'[2]CONT-RA10633'!N82</f>
        <v>0</v>
      </c>
      <c r="G81" s="196">
        <f>'[2]CONT-RA10633'!O82</f>
        <v>0</v>
      </c>
      <c r="H81" s="196">
        <f>'[2]CONT-RA10633'!R82</f>
        <v>0</v>
      </c>
      <c r="I81" s="196">
        <f>'[2]CONT-RA10633'!S82</f>
        <v>0</v>
      </c>
      <c r="J81" s="196">
        <f>'[2]CONT-RA10633'!AA82</f>
        <v>0</v>
      </c>
      <c r="K81" s="196">
        <f t="shared" si="15"/>
        <v>0</v>
      </c>
      <c r="L81" s="196">
        <f t="shared" si="13"/>
        <v>0</v>
      </c>
    </row>
    <row r="82" spans="1:12" ht="20.100000000000001" hidden="1" customHeight="1">
      <c r="A82" s="114" t="s">
        <v>82</v>
      </c>
      <c r="B82" s="67">
        <f>'[2]CONT-RA10633'!B83</f>
        <v>0</v>
      </c>
      <c r="C82" s="5">
        <f>'[2]CONT-RA10633'!E83</f>
        <v>0</v>
      </c>
      <c r="D82" s="5">
        <f>'[2]CONT-RA10633'!H83</f>
        <v>0</v>
      </c>
      <c r="E82" s="196">
        <f>'[2]CONT-RA10633'!K83</f>
        <v>0</v>
      </c>
      <c r="F82" s="196">
        <f>'[2]CONT-RA10633'!N83</f>
        <v>0</v>
      </c>
      <c r="G82" s="196">
        <f>'[2]CONT-RA10633'!O83</f>
        <v>0</v>
      </c>
      <c r="H82" s="196">
        <f>'[2]CONT-RA10633'!R83</f>
        <v>0</v>
      </c>
      <c r="I82" s="196">
        <f>'[2]CONT-RA10633'!S83</f>
        <v>0</v>
      </c>
      <c r="J82" s="196">
        <f>'[2]CONT-RA10633'!AA83</f>
        <v>0</v>
      </c>
      <c r="K82" s="196">
        <f t="shared" si="15"/>
        <v>0</v>
      </c>
      <c r="L82" s="196">
        <f t="shared" si="13"/>
        <v>0</v>
      </c>
    </row>
    <row r="83" spans="1:12" ht="20.100000000000001" hidden="1" customHeight="1">
      <c r="A83" s="114" t="s">
        <v>84</v>
      </c>
      <c r="B83" s="67">
        <f>'[2]CONT-RA10633'!B84</f>
        <v>0</v>
      </c>
      <c r="C83" s="5">
        <f>'[2]CONT-RA10633'!E84</f>
        <v>0</v>
      </c>
      <c r="D83" s="5">
        <f>'[2]CONT-RA10633'!H84</f>
        <v>0</v>
      </c>
      <c r="E83" s="196">
        <f>'[2]CONT-RA10633'!K84</f>
        <v>0</v>
      </c>
      <c r="F83" s="196">
        <f>'[2]CONT-RA10633'!N84</f>
        <v>0</v>
      </c>
      <c r="G83" s="196">
        <f>'[2]CONT-RA10633'!O84</f>
        <v>0</v>
      </c>
      <c r="H83" s="196">
        <f>'[2]CONT-RA10633'!R84</f>
        <v>0</v>
      </c>
      <c r="I83" s="196">
        <f>'[2]CONT-RA10633'!S84</f>
        <v>0</v>
      </c>
      <c r="J83" s="196">
        <f>'[2]CONT-RA10633'!AA84</f>
        <v>0</v>
      </c>
      <c r="K83" s="196">
        <f t="shared" si="15"/>
        <v>0</v>
      </c>
      <c r="L83" s="196">
        <f t="shared" si="13"/>
        <v>0</v>
      </c>
    </row>
    <row r="84" spans="1:12" ht="20.100000000000001" hidden="1" customHeight="1">
      <c r="A84" s="114" t="s">
        <v>85</v>
      </c>
      <c r="B84" s="67">
        <f>'[2]CONT-RA10633'!B85</f>
        <v>0</v>
      </c>
      <c r="C84" s="5">
        <f>'[2]CONT-RA10633'!E85</f>
        <v>0</v>
      </c>
      <c r="D84" s="5">
        <f>'[2]CONT-RA10633'!H85</f>
        <v>0</v>
      </c>
      <c r="E84" s="196">
        <f>'[2]CONT-RA10633'!K85</f>
        <v>0</v>
      </c>
      <c r="F84" s="196">
        <f>'[2]CONT-RA10633'!N85</f>
        <v>0</v>
      </c>
      <c r="G84" s="196">
        <f>'[2]CONT-RA10633'!O85</f>
        <v>0</v>
      </c>
      <c r="H84" s="196">
        <f>'[2]CONT-RA10633'!R85</f>
        <v>0</v>
      </c>
      <c r="I84" s="196">
        <f>'[2]CONT-RA10633'!S85</f>
        <v>0</v>
      </c>
      <c r="J84" s="196">
        <f>'[2]CONT-RA10633'!AA85</f>
        <v>0</v>
      </c>
      <c r="K84" s="196">
        <f t="shared" si="15"/>
        <v>0</v>
      </c>
      <c r="L84" s="196">
        <f t="shared" si="13"/>
        <v>0</v>
      </c>
    </row>
    <row r="85" spans="1:12" ht="20.100000000000001" hidden="1" customHeight="1">
      <c r="A85" s="114" t="s">
        <v>219</v>
      </c>
      <c r="B85" s="67">
        <f>'[2]CONT-RA10633'!B86</f>
        <v>0</v>
      </c>
      <c r="C85" s="5">
        <f>'[2]CONT-RA10633'!E86</f>
        <v>0</v>
      </c>
      <c r="D85" s="5">
        <f>'[2]CONT-RA10633'!H86</f>
        <v>0</v>
      </c>
      <c r="E85" s="196">
        <f>'[2]CONT-RA10633'!K86</f>
        <v>0</v>
      </c>
      <c r="F85" s="196">
        <f>'[2]CONT-RA10633'!N86</f>
        <v>0</v>
      </c>
      <c r="G85" s="196">
        <f>'[2]CONT-RA10633'!O86</f>
        <v>0</v>
      </c>
      <c r="H85" s="196">
        <f>'[2]CONT-RA10633'!R86</f>
        <v>0</v>
      </c>
      <c r="I85" s="196">
        <f>'[2]CONT-RA10633'!S86</f>
        <v>0</v>
      </c>
      <c r="J85" s="196">
        <f>'[2]CONT-RA10633'!AA86</f>
        <v>0</v>
      </c>
      <c r="K85" s="196">
        <f t="shared" si="15"/>
        <v>0</v>
      </c>
      <c r="L85" s="196">
        <f t="shared" si="13"/>
        <v>0</v>
      </c>
    </row>
    <row r="86" spans="1:12" ht="20.100000000000001" hidden="1" customHeight="1">
      <c r="A86" s="114" t="s">
        <v>86</v>
      </c>
      <c r="B86" s="67">
        <f>'[2]CONT-RA10633'!B87</f>
        <v>0</v>
      </c>
      <c r="C86" s="5">
        <f>'[2]CONT-RA10633'!E87</f>
        <v>0</v>
      </c>
      <c r="D86" s="5">
        <f>'[2]CONT-RA10633'!H87</f>
        <v>0</v>
      </c>
      <c r="E86" s="196">
        <f>'[2]CONT-RA10633'!K87</f>
        <v>0</v>
      </c>
      <c r="F86" s="196">
        <f>'[2]CONT-RA10633'!N87</f>
        <v>0</v>
      </c>
      <c r="G86" s="196">
        <f>'[2]CONT-RA10633'!O87</f>
        <v>0</v>
      </c>
      <c r="H86" s="196">
        <f>'[2]CONT-RA10633'!R87</f>
        <v>0</v>
      </c>
      <c r="I86" s="196">
        <f>'[2]CONT-RA10633'!S87</f>
        <v>0</v>
      </c>
      <c r="J86" s="196">
        <f>'[2]CONT-RA10633'!AA87</f>
        <v>0</v>
      </c>
      <c r="K86" s="196">
        <f t="shared" si="15"/>
        <v>0</v>
      </c>
      <c r="L86" s="196">
        <f t="shared" si="13"/>
        <v>0</v>
      </c>
    </row>
    <row r="87" spans="1:12" ht="20.100000000000001" hidden="1" customHeight="1">
      <c r="A87" s="114" t="s">
        <v>87</v>
      </c>
      <c r="B87" s="67">
        <f>'[2]CONT-RA10633'!B88</f>
        <v>0</v>
      </c>
      <c r="C87" s="5">
        <f>'[2]CONT-RA10633'!E88</f>
        <v>0</v>
      </c>
      <c r="D87" s="5">
        <f>'[2]CONT-RA10633'!H88</f>
        <v>0</v>
      </c>
      <c r="E87" s="196">
        <f>'[2]CONT-RA10633'!K88</f>
        <v>0</v>
      </c>
      <c r="F87" s="196">
        <f>'[2]CONT-RA10633'!N88</f>
        <v>0</v>
      </c>
      <c r="G87" s="196">
        <f>'[2]CONT-RA10633'!O88</f>
        <v>0</v>
      </c>
      <c r="H87" s="196">
        <f>'[2]CONT-RA10633'!R88</f>
        <v>0</v>
      </c>
      <c r="I87" s="196">
        <f>'[2]CONT-RA10633'!S88</f>
        <v>0</v>
      </c>
      <c r="J87" s="196">
        <f>'[2]CONT-RA10633'!AA88</f>
        <v>0</v>
      </c>
      <c r="K87" s="196">
        <f t="shared" si="15"/>
        <v>0</v>
      </c>
      <c r="L87" s="196">
        <f t="shared" si="13"/>
        <v>0</v>
      </c>
    </row>
    <row r="88" spans="1:12" ht="20.100000000000001" hidden="1" customHeight="1">
      <c r="A88" s="215"/>
      <c r="B88" s="67"/>
      <c r="C88" s="5"/>
      <c r="D88" s="5"/>
    </row>
    <row r="89" spans="1:12" ht="20.100000000000001" hidden="1" customHeight="1">
      <c r="A89" s="215"/>
      <c r="B89" s="247"/>
      <c r="C89" s="5"/>
      <c r="D89" s="5"/>
    </row>
    <row r="90" spans="1:12" ht="20.100000000000001" hidden="1" customHeight="1">
      <c r="A90" s="65" t="s">
        <v>150</v>
      </c>
      <c r="B90" s="67">
        <f>'[2]CONT-RA10633'!B90</f>
        <v>0</v>
      </c>
      <c r="C90" s="5">
        <f>'[2]CONT-RA10633'!E90</f>
        <v>0</v>
      </c>
      <c r="D90" s="5">
        <f>'[2]CONT-RA10633'!H90</f>
        <v>0</v>
      </c>
      <c r="E90" s="196">
        <f>'[2]CONT-RA10633'!K90</f>
        <v>0</v>
      </c>
      <c r="F90" s="196">
        <f>'[2]CONT-RA10633'!N90</f>
        <v>0</v>
      </c>
      <c r="G90" s="196">
        <f>'[2]CONT-RA10633'!O90</f>
        <v>0</v>
      </c>
      <c r="H90" s="196">
        <f>'[2]CONT-RA10633'!R90</f>
        <v>0</v>
      </c>
      <c r="I90" s="196">
        <f>'[2]CONT-RA10633'!S90</f>
        <v>0</v>
      </c>
      <c r="J90" s="196">
        <f>'[2]CONT-RA10633'!AA90</f>
        <v>0</v>
      </c>
      <c r="K90" s="196">
        <f>SUM(C90:J90)</f>
        <v>0</v>
      </c>
      <c r="L90" s="196">
        <f>K90+B90</f>
        <v>0</v>
      </c>
    </row>
    <row r="91" spans="1:12" ht="46.5" customHeight="1">
      <c r="A91" s="261" t="s">
        <v>151</v>
      </c>
      <c r="B91" s="262">
        <f t="shared" ref="B91:K91" si="16">SUM(B92:B93)</f>
        <v>0</v>
      </c>
      <c r="C91" s="262">
        <f t="shared" si="16"/>
        <v>0</v>
      </c>
      <c r="D91" s="263">
        <f t="shared" si="16"/>
        <v>16615</v>
      </c>
      <c r="E91" s="196">
        <f t="shared" si="16"/>
        <v>0</v>
      </c>
      <c r="F91" s="196">
        <f t="shared" si="16"/>
        <v>0</v>
      </c>
      <c r="G91" s="196">
        <f t="shared" si="16"/>
        <v>0</v>
      </c>
      <c r="H91" s="196">
        <f t="shared" si="16"/>
        <v>0</v>
      </c>
      <c r="I91" s="196">
        <f t="shared" si="16"/>
        <v>0</v>
      </c>
      <c r="J91" s="196">
        <f t="shared" si="16"/>
        <v>0</v>
      </c>
      <c r="K91" s="196">
        <f t="shared" si="16"/>
        <v>16615</v>
      </c>
      <c r="L91" s="196">
        <f>K91+B91</f>
        <v>16615</v>
      </c>
    </row>
    <row r="92" spans="1:12" ht="20.100000000000001" hidden="1" customHeight="1">
      <c r="A92" s="216" t="s">
        <v>152</v>
      </c>
      <c r="B92" s="236">
        <f>'[2]CONT-RA10633'!B92</f>
        <v>0</v>
      </c>
      <c r="C92" s="5">
        <f>'[2]CONT-RA10633'!E92</f>
        <v>0</v>
      </c>
      <c r="D92" s="5">
        <f>'[2]CONT-RA10633'!H92</f>
        <v>0</v>
      </c>
      <c r="E92" s="196">
        <f>'[2]CONT-RA10633'!K92</f>
        <v>0</v>
      </c>
      <c r="F92" s="196">
        <f>'[2]CONT-RA10633'!N92</f>
        <v>0</v>
      </c>
      <c r="G92" s="196">
        <f>'[2]CONT-RA10633'!O92</f>
        <v>0</v>
      </c>
      <c r="H92" s="196">
        <f>'[2]CONT-RA10633'!R92</f>
        <v>0</v>
      </c>
      <c r="I92" s="196">
        <f>'[2]CONT-RA10633'!S92</f>
        <v>0</v>
      </c>
      <c r="J92" s="196">
        <f>'[2]CONT-RA10633'!AA92</f>
        <v>0</v>
      </c>
      <c r="K92" s="196">
        <f>SUM(C92:J92)</f>
        <v>0</v>
      </c>
      <c r="L92" s="196">
        <f>K92+B92</f>
        <v>0</v>
      </c>
    </row>
    <row r="93" spans="1:12" ht="20.100000000000001" hidden="1" customHeight="1">
      <c r="A93" s="216" t="s">
        <v>153</v>
      </c>
      <c r="B93" s="236">
        <f>'[2]CONT-RA10633'!B93</f>
        <v>0</v>
      </c>
      <c r="C93" s="5">
        <f>'[2]CONT-RA10633'!E93</f>
        <v>0</v>
      </c>
      <c r="D93" s="5">
        <f>'[2]CONT-RA10633'!H93</f>
        <v>16615</v>
      </c>
      <c r="E93" s="196">
        <f>'[2]CONT-RA10633'!K93</f>
        <v>0</v>
      </c>
      <c r="F93" s="196">
        <f>'[2]CONT-RA10633'!N93</f>
        <v>0</v>
      </c>
      <c r="G93" s="196">
        <f>'[2]CONT-RA10633'!O93</f>
        <v>0</v>
      </c>
      <c r="H93" s="196">
        <f>'[2]CONT-RA10633'!R93</f>
        <v>0</v>
      </c>
      <c r="I93" s="196">
        <f>'[2]CONT-RA10633'!S93</f>
        <v>0</v>
      </c>
      <c r="J93" s="196">
        <f>'[2]CONT-RA10633'!AA93</f>
        <v>0</v>
      </c>
      <c r="K93" s="196">
        <f>SUM(C93:J93)</f>
        <v>16615</v>
      </c>
      <c r="L93" s="196">
        <f>K93+B93</f>
        <v>16615</v>
      </c>
    </row>
    <row r="94" spans="1:12" ht="20.100000000000001" hidden="1" customHeight="1">
      <c r="A94" s="65" t="s">
        <v>154</v>
      </c>
      <c r="B94" s="67">
        <f>'[2]CONT-RA10633'!B94</f>
        <v>0</v>
      </c>
      <c r="C94" s="5">
        <f>'[2]CONT-RA10633'!E94</f>
        <v>0</v>
      </c>
      <c r="D94" s="5">
        <f>'[2]CONT-RA10633'!H94</f>
        <v>0</v>
      </c>
      <c r="E94" s="196">
        <f>'[2]CONT-RA10633'!K94</f>
        <v>0</v>
      </c>
      <c r="F94" s="196">
        <f>'[2]CONT-RA10633'!N94</f>
        <v>0</v>
      </c>
      <c r="G94" s="196">
        <f>'[2]CONT-RA10633'!O94</f>
        <v>0</v>
      </c>
      <c r="H94" s="196">
        <f>'[2]CONT-RA10633'!R94</f>
        <v>0</v>
      </c>
      <c r="I94" s="196">
        <f>'[2]CONT-RA10633'!S94</f>
        <v>0</v>
      </c>
      <c r="J94" s="196">
        <f>'[2]CONT-RA10633'!AA94</f>
        <v>0</v>
      </c>
      <c r="K94" s="196">
        <f>SUM(C94:J94)</f>
        <v>0</v>
      </c>
      <c r="L94" s="196">
        <f>K94+B94</f>
        <v>0</v>
      </c>
    </row>
    <row r="95" spans="1:12" ht="20.100000000000001" hidden="1" customHeight="1">
      <c r="A95" s="215"/>
      <c r="B95" s="67"/>
      <c r="C95" s="5"/>
      <c r="D95" s="5"/>
    </row>
    <row r="96" spans="1:12" ht="32.25" customHeight="1" thickBot="1">
      <c r="A96" s="264" t="s">
        <v>14</v>
      </c>
      <c r="B96" s="265">
        <f t="shared" ref="B96:L96" si="17">SUM(B6:B12)+SUM(B15:B20)+SUM(B23:B25)+SUM(B28:B29)+SUM(B32:B48)+B91+B90+B94+B95</f>
        <v>0</v>
      </c>
      <c r="C96" s="265">
        <f t="shared" si="17"/>
        <v>0</v>
      </c>
      <c r="D96" s="71">
        <f t="shared" si="17"/>
        <v>16615</v>
      </c>
      <c r="E96" s="69">
        <f t="shared" si="17"/>
        <v>0</v>
      </c>
      <c r="F96" s="69">
        <f t="shared" si="17"/>
        <v>0</v>
      </c>
      <c r="G96" s="69">
        <f t="shared" si="17"/>
        <v>0</v>
      </c>
      <c r="H96" s="69">
        <f t="shared" si="17"/>
        <v>0</v>
      </c>
      <c r="I96" s="69">
        <f t="shared" si="17"/>
        <v>0</v>
      </c>
      <c r="J96" s="69">
        <f t="shared" si="17"/>
        <v>0</v>
      </c>
      <c r="K96" s="69">
        <f t="shared" si="17"/>
        <v>16615</v>
      </c>
      <c r="L96" s="69">
        <f t="shared" si="17"/>
        <v>16615</v>
      </c>
    </row>
    <row r="97" spans="4:10" ht="12" customHeight="1" thickTop="1">
      <c r="D97" s="36"/>
      <c r="I97" s="36"/>
      <c r="J97" s="36"/>
    </row>
    <row r="98" spans="4:10" ht="12" customHeight="1">
      <c r="D98" s="36"/>
      <c r="I98" s="36"/>
      <c r="J98" s="36"/>
    </row>
    <row r="99" spans="4:10" ht="12" customHeight="1">
      <c r="D99" s="36"/>
      <c r="I99" s="36"/>
      <c r="J99" s="36"/>
    </row>
    <row r="100" spans="4:10" ht="12" customHeight="1">
      <c r="D100" s="36"/>
      <c r="I100" s="36"/>
      <c r="J100" s="36"/>
    </row>
    <row r="101" spans="4:10" ht="12" customHeight="1">
      <c r="D101" s="36"/>
      <c r="I101" s="36"/>
      <c r="J101" s="36"/>
    </row>
    <row r="102" spans="4:10" ht="12" customHeight="1">
      <c r="D102" s="36"/>
      <c r="I102" s="36"/>
      <c r="J102" s="36"/>
    </row>
    <row r="103" spans="4:10" ht="12" customHeight="1">
      <c r="D103" s="36"/>
      <c r="I103" s="36"/>
      <c r="J103" s="36"/>
    </row>
    <row r="104" spans="4:10" ht="12" customHeight="1">
      <c r="D104" s="36"/>
      <c r="I104" s="36"/>
      <c r="J104" s="36"/>
    </row>
    <row r="105" spans="4:10" ht="12" customHeight="1">
      <c r="D105" s="255"/>
      <c r="I105" s="36"/>
      <c r="J105" s="36"/>
    </row>
    <row r="106" spans="4:10" ht="12" customHeight="1">
      <c r="D106" s="36"/>
      <c r="I106" s="36"/>
      <c r="J106" s="36"/>
    </row>
    <row r="107" spans="4:10" ht="12" customHeight="1">
      <c r="D107" s="36"/>
      <c r="I107" s="36"/>
      <c r="J107" s="36"/>
    </row>
    <row r="108" spans="4:10" ht="12" customHeight="1">
      <c r="D108" s="36"/>
      <c r="I108" s="36"/>
      <c r="J108" s="36"/>
    </row>
    <row r="109" spans="4:10" ht="12" customHeight="1">
      <c r="D109" s="36"/>
      <c r="I109" s="36"/>
      <c r="J109" s="36"/>
    </row>
    <row r="110" spans="4:10" ht="12" customHeight="1">
      <c r="D110" s="36"/>
      <c r="I110" s="36"/>
      <c r="J110" s="36"/>
    </row>
    <row r="111" spans="4:10" ht="12" customHeight="1">
      <c r="I111" s="36"/>
      <c r="J111" s="36"/>
    </row>
    <row r="112" spans="4:10" ht="12" customHeight="1">
      <c r="I112" s="36"/>
      <c r="J112" s="36"/>
    </row>
    <row r="113" spans="1:10" ht="12" customHeight="1">
      <c r="J113" s="36"/>
    </row>
    <row r="114" spans="1:10" ht="12" customHeight="1">
      <c r="A114" s="5"/>
      <c r="B114" s="5"/>
      <c r="C114" s="5"/>
      <c r="J114" s="36"/>
    </row>
    <row r="115" spans="1:10" ht="12" customHeight="1">
      <c r="J115" s="36"/>
    </row>
    <row r="116" spans="1:10" ht="12" customHeight="1">
      <c r="J116" s="36"/>
    </row>
    <row r="117" spans="1:10" ht="12" customHeight="1">
      <c r="J117" s="36"/>
    </row>
    <row r="118" spans="1:10" ht="12" customHeight="1">
      <c r="J118" s="36"/>
    </row>
  </sheetData>
  <phoneticPr fontId="14" type="noConversion"/>
  <printOptions gridLines="1"/>
  <pageMargins left="1.91" right="0.25" top="0.94" bottom="0.35" header="0.23" footer="0.19"/>
  <pageSetup paperSize="9" orientation="portrait" r:id="rId1"/>
  <headerFooter alignWithMargins="0">
    <oddFooter>&amp;L&amp;7                        &amp;D/&amp;T&amp;CPage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34"/>
  </sheetPr>
  <dimension ref="A1:D116"/>
  <sheetViews>
    <sheetView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1" sqref="B111"/>
    </sheetView>
  </sheetViews>
  <sheetFormatPr defaultRowHeight="12.75"/>
  <cols>
    <col min="1" max="1" width="36.7109375" style="196" customWidth="1"/>
    <col min="2" max="2" width="15.5703125" style="196" customWidth="1"/>
    <col min="3" max="4" width="14.7109375" style="196" hidden="1" customWidth="1"/>
    <col min="5" max="5" width="9.85546875" style="5" bestFit="1" customWidth="1"/>
    <col min="6" max="16384" width="9.140625" style="5"/>
  </cols>
  <sheetData>
    <row r="1" spans="1:4" s="200" customFormat="1">
      <c r="A1" s="199" t="str">
        <f>[2]SUM!A1</f>
        <v>CY 2015 ALLOTMENT RELEASES</v>
      </c>
      <c r="B1" s="199"/>
      <c r="C1" s="199"/>
      <c r="D1" s="199"/>
    </row>
    <row r="2" spans="1:4" s="200" customFormat="1">
      <c r="A2" s="202" t="s">
        <v>228</v>
      </c>
      <c r="B2" s="202"/>
      <c r="C2" s="202"/>
      <c r="D2" s="202"/>
    </row>
    <row r="3" spans="1:4" s="200" customFormat="1">
      <c r="A3" s="199" t="str">
        <f>[2]SUM!A3</f>
        <v>January 1-31, 2015</v>
      </c>
      <c r="B3" s="199"/>
      <c r="C3" s="199"/>
      <c r="D3" s="199"/>
    </row>
    <row r="4" spans="1:4" s="200" customFormat="1">
      <c r="A4" s="199" t="s">
        <v>0</v>
      </c>
      <c r="B4" s="199"/>
      <c r="C4" s="199"/>
      <c r="D4" s="199"/>
    </row>
    <row r="5" spans="1:4" ht="18.75" customHeight="1">
      <c r="A5" s="354" t="s">
        <v>1</v>
      </c>
      <c r="B5" s="356" t="s">
        <v>283</v>
      </c>
      <c r="C5" s="352" t="s">
        <v>263</v>
      </c>
      <c r="D5" s="353" t="s">
        <v>14</v>
      </c>
    </row>
    <row r="6" spans="1:4" ht="18.75" customHeight="1">
      <c r="A6" s="355"/>
      <c r="B6" s="357"/>
      <c r="C6" s="352"/>
      <c r="D6" s="353"/>
    </row>
    <row r="7" spans="1:4" ht="30" hidden="1" customHeight="1">
      <c r="A7" s="212" t="s">
        <v>104</v>
      </c>
      <c r="B7" s="36"/>
      <c r="C7" s="36">
        <f>'[2]SUPPL-10652'!G7</f>
        <v>0</v>
      </c>
      <c r="D7" s="39">
        <f t="shared" ref="D7:D12" si="0">SUM(B7:C7)</f>
        <v>0</v>
      </c>
    </row>
    <row r="8" spans="1:4" ht="30" hidden="1" customHeight="1">
      <c r="A8" s="18" t="s">
        <v>105</v>
      </c>
      <c r="B8" s="36"/>
      <c r="C8" s="36">
        <f>'[2]SUPPL-10652'!G8</f>
        <v>0</v>
      </c>
      <c r="D8" s="39">
        <f t="shared" si="0"/>
        <v>0</v>
      </c>
    </row>
    <row r="9" spans="1:4" ht="30" hidden="1" customHeight="1">
      <c r="A9" s="18" t="s">
        <v>106</v>
      </c>
      <c r="B9" s="36"/>
      <c r="C9" s="36">
        <f>'[2]SUPPL-10652'!G9</f>
        <v>0</v>
      </c>
      <c r="D9" s="39">
        <f t="shared" si="0"/>
        <v>0</v>
      </c>
    </row>
    <row r="10" spans="1:4" ht="30" hidden="1" customHeight="1">
      <c r="A10" s="18" t="s">
        <v>107</v>
      </c>
      <c r="B10" s="36"/>
      <c r="C10" s="36">
        <f>'[2]SUPPL-10652'!G10</f>
        <v>0</v>
      </c>
      <c r="D10" s="39">
        <f t="shared" si="0"/>
        <v>0</v>
      </c>
    </row>
    <row r="11" spans="1:4" ht="30" hidden="1" customHeight="1">
      <c r="A11" s="18" t="s">
        <v>108</v>
      </c>
      <c r="B11" s="36"/>
      <c r="C11" s="36">
        <f>'[2]SUPPL-10652'!G11</f>
        <v>0</v>
      </c>
      <c r="D11" s="39">
        <f t="shared" si="0"/>
        <v>0</v>
      </c>
    </row>
    <row r="12" spans="1:4" ht="30" hidden="1" customHeight="1">
      <c r="A12" s="18" t="s">
        <v>109</v>
      </c>
      <c r="B12" s="36"/>
      <c r="C12" s="36">
        <f>'[2]SUPPL-10652'!G12</f>
        <v>0</v>
      </c>
      <c r="D12" s="39">
        <f t="shared" si="0"/>
        <v>0</v>
      </c>
    </row>
    <row r="13" spans="1:4" ht="30" hidden="1" customHeight="1">
      <c r="A13" s="65" t="s">
        <v>110</v>
      </c>
      <c r="B13" s="36">
        <f>SUM(B14:B15)</f>
        <v>0</v>
      </c>
      <c r="C13" s="36">
        <f>SUM(C14:C15)</f>
        <v>0</v>
      </c>
      <c r="D13" s="39">
        <f>SUM(D14:D15)</f>
        <v>0</v>
      </c>
    </row>
    <row r="14" spans="1:4" ht="30" hidden="1" customHeight="1">
      <c r="A14" s="65" t="s">
        <v>111</v>
      </c>
      <c r="B14" s="36"/>
      <c r="C14" s="36">
        <f>'[2]SUPPL-10652'!G14</f>
        <v>0</v>
      </c>
      <c r="D14" s="39">
        <f t="shared" ref="D14:D20" si="1">SUM(B14:C14)</f>
        <v>0</v>
      </c>
    </row>
    <row r="15" spans="1:4" ht="30" hidden="1" customHeight="1">
      <c r="A15" s="65" t="s">
        <v>112</v>
      </c>
      <c r="B15" s="36"/>
      <c r="C15" s="36">
        <f>'[2]SUPPL-10652'!G15</f>
        <v>0</v>
      </c>
      <c r="D15" s="39">
        <f t="shared" si="1"/>
        <v>0</v>
      </c>
    </row>
    <row r="16" spans="1:4" ht="30" hidden="1" customHeight="1">
      <c r="A16" s="65" t="s">
        <v>113</v>
      </c>
      <c r="B16" s="36"/>
      <c r="C16" s="36">
        <f>'[2]SUPPL-10652'!G16</f>
        <v>0</v>
      </c>
      <c r="D16" s="39">
        <f t="shared" si="1"/>
        <v>0</v>
      </c>
    </row>
    <row r="17" spans="1:4" ht="30" hidden="1" customHeight="1">
      <c r="A17" s="65" t="s">
        <v>114</v>
      </c>
      <c r="B17" s="36"/>
      <c r="C17" s="36">
        <f>'[2]SUPPL-10652'!G17</f>
        <v>0</v>
      </c>
      <c r="D17" s="39">
        <f t="shared" si="1"/>
        <v>0</v>
      </c>
    </row>
    <row r="18" spans="1:4" ht="30" hidden="1" customHeight="1">
      <c r="A18" s="65" t="s">
        <v>115</v>
      </c>
      <c r="B18" s="36"/>
      <c r="C18" s="36">
        <f>'[2]SUPPL-10652'!G18</f>
        <v>0</v>
      </c>
      <c r="D18" s="39">
        <f t="shared" si="1"/>
        <v>0</v>
      </c>
    </row>
    <row r="19" spans="1:4" ht="30" hidden="1" customHeight="1">
      <c r="A19" s="65" t="s">
        <v>116</v>
      </c>
      <c r="B19" s="36"/>
      <c r="C19" s="36">
        <f>'[2]SUPPL-10652'!G19</f>
        <v>0</v>
      </c>
      <c r="D19" s="39">
        <f t="shared" si="1"/>
        <v>0</v>
      </c>
    </row>
    <row r="20" spans="1:4" ht="30" hidden="1" customHeight="1">
      <c r="A20" s="65" t="s">
        <v>117</v>
      </c>
      <c r="B20" s="36"/>
      <c r="C20" s="36">
        <f>'[2]SUPPL-10652'!G20</f>
        <v>0</v>
      </c>
      <c r="D20" s="39">
        <f t="shared" si="1"/>
        <v>0</v>
      </c>
    </row>
    <row r="21" spans="1:4" ht="30" hidden="1" customHeight="1">
      <c r="A21" s="65" t="s">
        <v>118</v>
      </c>
      <c r="B21" s="36">
        <f>+B22+B23</f>
        <v>0</v>
      </c>
      <c r="C21" s="36">
        <f>+C22+C23</f>
        <v>0</v>
      </c>
      <c r="D21" s="39">
        <f>+D22+D23</f>
        <v>0</v>
      </c>
    </row>
    <row r="22" spans="1:4" ht="30" hidden="1" customHeight="1">
      <c r="A22" s="65" t="s">
        <v>111</v>
      </c>
      <c r="B22" s="36"/>
      <c r="C22" s="36">
        <f>'[2]SUPPL-10652'!G22</f>
        <v>0</v>
      </c>
      <c r="D22" s="39">
        <f>SUM(B22:C22)</f>
        <v>0</v>
      </c>
    </row>
    <row r="23" spans="1:4" ht="30" hidden="1" customHeight="1">
      <c r="A23" s="65" t="s">
        <v>112</v>
      </c>
      <c r="B23" s="36"/>
      <c r="C23" s="36">
        <f>'[2]SUPPL-10652'!G23</f>
        <v>0</v>
      </c>
      <c r="D23" s="39">
        <f>SUM(B23:C23)</f>
        <v>0</v>
      </c>
    </row>
    <row r="24" spans="1:4" ht="30" hidden="1" customHeight="1">
      <c r="A24" s="65" t="s">
        <v>119</v>
      </c>
      <c r="B24" s="36"/>
      <c r="C24" s="36">
        <f>'[2]SUPPL-10652'!G24</f>
        <v>0</v>
      </c>
      <c r="D24" s="39">
        <f>SUM(B24:C24)</f>
        <v>0</v>
      </c>
    </row>
    <row r="25" spans="1:4" ht="30" hidden="1" customHeight="1">
      <c r="A25" s="65" t="s">
        <v>120</v>
      </c>
      <c r="B25" s="36"/>
      <c r="C25" s="36">
        <f>'[2]SUPPL-10652'!G25</f>
        <v>0</v>
      </c>
      <c r="D25" s="39">
        <f>SUM(B25:C25)</f>
        <v>0</v>
      </c>
    </row>
    <row r="26" spans="1:4" ht="30" hidden="1" customHeight="1">
      <c r="A26" s="65" t="s">
        <v>121</v>
      </c>
      <c r="B26" s="36">
        <f>+B27+B28</f>
        <v>0</v>
      </c>
      <c r="C26" s="36">
        <f>+C27+C28</f>
        <v>0</v>
      </c>
      <c r="D26" s="39">
        <f>+D27+D28</f>
        <v>0</v>
      </c>
    </row>
    <row r="27" spans="1:4" ht="30" hidden="1" customHeight="1">
      <c r="A27" s="65" t="s">
        <v>111</v>
      </c>
      <c r="B27" s="36"/>
      <c r="C27" s="36">
        <f>'[2]SUPPL-10652'!G27</f>
        <v>0</v>
      </c>
      <c r="D27" s="39">
        <f>SUM(B27:C27)</f>
        <v>0</v>
      </c>
    </row>
    <row r="28" spans="1:4" ht="30" hidden="1" customHeight="1">
      <c r="A28" s="65" t="s">
        <v>112</v>
      </c>
      <c r="B28" s="36"/>
      <c r="C28" s="36">
        <f>'[2]SUPPL-10652'!G28</f>
        <v>0</v>
      </c>
      <c r="D28" s="39">
        <f>SUM(B28:C28)</f>
        <v>0</v>
      </c>
    </row>
    <row r="29" spans="1:4" ht="30" hidden="1" customHeight="1">
      <c r="A29" s="65" t="s">
        <v>122</v>
      </c>
      <c r="B29" s="36"/>
      <c r="C29" s="36">
        <f>'[2]SUPPL-10652'!G29</f>
        <v>0</v>
      </c>
      <c r="D29" s="39">
        <f>SUM(B29:C29)</f>
        <v>0</v>
      </c>
    </row>
    <row r="30" spans="1:4" ht="30" hidden="1" customHeight="1">
      <c r="A30" s="65" t="s">
        <v>123</v>
      </c>
      <c r="B30" s="36">
        <f>+B31+B32</f>
        <v>0</v>
      </c>
      <c r="C30" s="36">
        <f>+C31+C32</f>
        <v>0</v>
      </c>
      <c r="D30" s="39">
        <f>+D31+D32</f>
        <v>0</v>
      </c>
    </row>
    <row r="31" spans="1:4" ht="30" hidden="1" customHeight="1">
      <c r="A31" s="65" t="s">
        <v>111</v>
      </c>
      <c r="B31" s="36"/>
      <c r="C31" s="36">
        <f>'[2]SUPPL-10652'!G31</f>
        <v>0</v>
      </c>
      <c r="D31" s="39">
        <f t="shared" ref="D31:D47" si="2">SUM(B31:C31)</f>
        <v>0</v>
      </c>
    </row>
    <row r="32" spans="1:4" ht="30" hidden="1" customHeight="1">
      <c r="A32" s="65" t="s">
        <v>112</v>
      </c>
      <c r="B32" s="36"/>
      <c r="C32" s="36">
        <f>'[2]SUPPL-10652'!G32</f>
        <v>0</v>
      </c>
      <c r="D32" s="39">
        <f t="shared" si="2"/>
        <v>0</v>
      </c>
    </row>
    <row r="33" spans="1:4" ht="30" hidden="1" customHeight="1">
      <c r="A33" s="65" t="s">
        <v>124</v>
      </c>
      <c r="B33" s="36"/>
      <c r="C33" s="36">
        <f>'[2]SUPPL-10652'!G33</f>
        <v>0</v>
      </c>
      <c r="D33" s="39">
        <f t="shared" si="2"/>
        <v>0</v>
      </c>
    </row>
    <row r="34" spans="1:4" ht="51.75" customHeight="1">
      <c r="A34" s="274" t="s">
        <v>125</v>
      </c>
      <c r="B34" s="275">
        <f>'[2]SUPPL-10652'!D34</f>
        <v>4027001</v>
      </c>
      <c r="C34" s="36">
        <f>'[2]SUPPL-10652'!G34</f>
        <v>0</v>
      </c>
      <c r="D34" s="39">
        <f t="shared" si="2"/>
        <v>4027001</v>
      </c>
    </row>
    <row r="35" spans="1:4" ht="30" hidden="1" customHeight="1">
      <c r="A35" s="65" t="s">
        <v>126</v>
      </c>
      <c r="B35" s="36"/>
      <c r="C35" s="36">
        <f>'[2]SUPPL-10652'!G35</f>
        <v>0</v>
      </c>
      <c r="D35" s="39">
        <f t="shared" si="2"/>
        <v>0</v>
      </c>
    </row>
    <row r="36" spans="1:4" ht="30" hidden="1" customHeight="1">
      <c r="A36" s="65" t="s">
        <v>127</v>
      </c>
      <c r="B36" s="36"/>
      <c r="C36" s="36">
        <f>'[2]SUPPL-10652'!G36</f>
        <v>0</v>
      </c>
      <c r="D36" s="39">
        <f t="shared" si="2"/>
        <v>0</v>
      </c>
    </row>
    <row r="37" spans="1:4" ht="30" hidden="1" customHeight="1">
      <c r="A37" s="65" t="s">
        <v>128</v>
      </c>
      <c r="B37" s="36"/>
      <c r="C37" s="36">
        <f>'[2]SUPPL-10652'!G37</f>
        <v>0</v>
      </c>
      <c r="D37" s="39">
        <f t="shared" si="2"/>
        <v>0</v>
      </c>
    </row>
    <row r="38" spans="1:4" ht="30" hidden="1" customHeight="1">
      <c r="A38" s="65" t="s">
        <v>129</v>
      </c>
      <c r="B38" s="36"/>
      <c r="C38" s="36">
        <f>'[2]SUPPL-10652'!G38</f>
        <v>0</v>
      </c>
      <c r="D38" s="39">
        <f t="shared" si="2"/>
        <v>0</v>
      </c>
    </row>
    <row r="39" spans="1:4" ht="30" hidden="1" customHeight="1">
      <c r="A39" s="65" t="s">
        <v>130</v>
      </c>
      <c r="B39" s="36"/>
      <c r="C39" s="36">
        <f>'[2]SUPPL-10652'!G39</f>
        <v>0</v>
      </c>
      <c r="D39" s="39">
        <f t="shared" si="2"/>
        <v>0</v>
      </c>
    </row>
    <row r="40" spans="1:4" ht="30" hidden="1" customHeight="1">
      <c r="A40" s="65" t="s">
        <v>155</v>
      </c>
      <c r="B40" s="36"/>
      <c r="C40" s="36">
        <f>'[2]SUPPL-10652'!G40</f>
        <v>0</v>
      </c>
      <c r="D40" s="39">
        <f t="shared" si="2"/>
        <v>0</v>
      </c>
    </row>
    <row r="41" spans="1:4" ht="30" hidden="1" customHeight="1">
      <c r="A41" s="65" t="s">
        <v>131</v>
      </c>
      <c r="B41" s="36"/>
      <c r="C41" s="36">
        <f>'[2]SUPPL-10652'!G41</f>
        <v>0</v>
      </c>
      <c r="D41" s="39">
        <f t="shared" si="2"/>
        <v>0</v>
      </c>
    </row>
    <row r="42" spans="1:4" ht="30" hidden="1" customHeight="1">
      <c r="A42" s="65" t="s">
        <v>132</v>
      </c>
      <c r="B42" s="36"/>
      <c r="C42" s="36">
        <f>'[2]SUPPL-10652'!G42</f>
        <v>0</v>
      </c>
      <c r="D42" s="39">
        <f t="shared" si="2"/>
        <v>0</v>
      </c>
    </row>
    <row r="43" spans="1:4" ht="30" hidden="1" customHeight="1">
      <c r="A43" s="65" t="s">
        <v>133</v>
      </c>
      <c r="B43" s="36"/>
      <c r="C43" s="36">
        <f>'[2]SUPPL-10652'!G43</f>
        <v>0</v>
      </c>
      <c r="D43" s="39">
        <f t="shared" si="2"/>
        <v>0</v>
      </c>
    </row>
    <row r="44" spans="1:4" ht="30" hidden="1" customHeight="1">
      <c r="A44" s="65" t="s">
        <v>134</v>
      </c>
      <c r="B44" s="36"/>
      <c r="C44" s="36">
        <f>'[2]SUPPL-10652'!G44</f>
        <v>0</v>
      </c>
      <c r="D44" s="39">
        <f t="shared" si="2"/>
        <v>0</v>
      </c>
    </row>
    <row r="45" spans="1:4" ht="30" hidden="1" customHeight="1">
      <c r="A45" s="65" t="s">
        <v>135</v>
      </c>
      <c r="B45" s="36"/>
      <c r="C45" s="36">
        <f>'[2]SUPPL-10652'!G45</f>
        <v>0</v>
      </c>
      <c r="D45" s="39">
        <f t="shared" si="2"/>
        <v>0</v>
      </c>
    </row>
    <row r="46" spans="1:4" ht="30" hidden="1" customHeight="1">
      <c r="A46" s="65" t="s">
        <v>136</v>
      </c>
      <c r="B46" s="36"/>
      <c r="C46" s="36">
        <f>'[2]SUPPL-10652'!G46</f>
        <v>0</v>
      </c>
      <c r="D46" s="39">
        <f t="shared" si="2"/>
        <v>0</v>
      </c>
    </row>
    <row r="47" spans="1:4" ht="30" hidden="1" customHeight="1">
      <c r="A47" s="65" t="s">
        <v>137</v>
      </c>
      <c r="B47" s="36"/>
      <c r="C47" s="36">
        <f>'[2]SUPPL-10652'!G47</f>
        <v>0</v>
      </c>
      <c r="D47" s="39">
        <f t="shared" si="2"/>
        <v>0</v>
      </c>
    </row>
    <row r="48" spans="1:4" ht="30" hidden="1" customHeight="1">
      <c r="A48" s="65"/>
      <c r="B48" s="36"/>
      <c r="C48" s="36"/>
      <c r="D48" s="39"/>
    </row>
    <row r="49" spans="1:4" ht="30" hidden="1" customHeight="1">
      <c r="A49" s="65" t="s">
        <v>275</v>
      </c>
      <c r="B49" s="228">
        <f>SUM(B50:B53)+SUM(B56:B68)+SUM(B73:B88)</f>
        <v>0</v>
      </c>
      <c r="C49" s="228">
        <f>SUM(C50:C53)+SUM(C56:C68)+SUM(C73:C88)</f>
        <v>0</v>
      </c>
      <c r="D49" s="229">
        <f>SUM(D50:D53)+SUM(D56:D68)+SUM(D73:D88)</f>
        <v>0</v>
      </c>
    </row>
    <row r="50" spans="1:4" ht="30" hidden="1" customHeight="1">
      <c r="A50" s="65" t="s">
        <v>55</v>
      </c>
      <c r="B50" s="36"/>
      <c r="C50" s="36">
        <f>'[2]SUPPL-10652'!G50</f>
        <v>0</v>
      </c>
      <c r="D50" s="39">
        <f>SUM(B50:C50)</f>
        <v>0</v>
      </c>
    </row>
    <row r="51" spans="1:4" ht="30" hidden="1" customHeight="1">
      <c r="A51" s="65" t="s">
        <v>56</v>
      </c>
      <c r="B51" s="36"/>
      <c r="C51" s="36">
        <f>'[2]SUPPL-10652'!G51</f>
        <v>0</v>
      </c>
      <c r="D51" s="39">
        <f>SUM(B51:C51)</f>
        <v>0</v>
      </c>
    </row>
    <row r="52" spans="1:4" ht="30" hidden="1" customHeight="1">
      <c r="A52" s="65" t="s">
        <v>57</v>
      </c>
      <c r="B52" s="36"/>
      <c r="C52" s="36">
        <f>'[2]SUPPL-10652'!G52</f>
        <v>0</v>
      </c>
      <c r="D52" s="39">
        <f>SUM(B52:C52)</f>
        <v>0</v>
      </c>
    </row>
    <row r="53" spans="1:4" ht="30" hidden="1" customHeight="1">
      <c r="A53" s="65" t="s">
        <v>58</v>
      </c>
      <c r="B53" s="36">
        <f>+B54+B55</f>
        <v>0</v>
      </c>
      <c r="C53" s="36">
        <f>+C54+C55</f>
        <v>0</v>
      </c>
      <c r="D53" s="39">
        <f>+D54+D55</f>
        <v>0</v>
      </c>
    </row>
    <row r="54" spans="1:4" ht="30" hidden="1" customHeight="1">
      <c r="A54" s="65" t="s">
        <v>139</v>
      </c>
      <c r="B54" s="36"/>
      <c r="C54" s="36">
        <f>'[2]SUPPL-10652'!G54</f>
        <v>0</v>
      </c>
      <c r="D54" s="39">
        <f t="shared" ref="D54:D59" si="3">SUM(B54:C54)</f>
        <v>0</v>
      </c>
    </row>
    <row r="55" spans="1:4" ht="30" hidden="1" customHeight="1">
      <c r="A55" s="65" t="s">
        <v>140</v>
      </c>
      <c r="B55" s="36"/>
      <c r="C55" s="36">
        <f>'[2]SUPPL-10652'!G55</f>
        <v>0</v>
      </c>
      <c r="D55" s="39">
        <f t="shared" si="3"/>
        <v>0</v>
      </c>
    </row>
    <row r="56" spans="1:4" ht="30" hidden="1" customHeight="1">
      <c r="A56" s="65" t="s">
        <v>61</v>
      </c>
      <c r="B56" s="36"/>
      <c r="C56" s="36">
        <f>'[2]SUPPL-10652'!G56</f>
        <v>0</v>
      </c>
      <c r="D56" s="39">
        <f t="shared" si="3"/>
        <v>0</v>
      </c>
    </row>
    <row r="57" spans="1:4" ht="30" hidden="1" customHeight="1">
      <c r="A57" s="65" t="s">
        <v>62</v>
      </c>
      <c r="B57" s="36"/>
      <c r="C57" s="36">
        <f>'[2]SUPPL-10652'!G57</f>
        <v>0</v>
      </c>
      <c r="D57" s="39">
        <f t="shared" si="3"/>
        <v>0</v>
      </c>
    </row>
    <row r="58" spans="1:4" ht="30" hidden="1" customHeight="1">
      <c r="A58" s="65" t="s">
        <v>63</v>
      </c>
      <c r="B58" s="36"/>
      <c r="C58" s="36">
        <f>'[2]SUPPL-10652'!G58</f>
        <v>0</v>
      </c>
      <c r="D58" s="39">
        <f t="shared" si="3"/>
        <v>0</v>
      </c>
    </row>
    <row r="59" spans="1:4" ht="30" hidden="1" customHeight="1">
      <c r="A59" s="65" t="s">
        <v>64</v>
      </c>
      <c r="B59" s="36"/>
      <c r="C59" s="36">
        <f>'[2]SUPPL-10652'!G59</f>
        <v>0</v>
      </c>
      <c r="D59" s="39">
        <f t="shared" si="3"/>
        <v>0</v>
      </c>
    </row>
    <row r="60" spans="1:4" ht="30" hidden="1" customHeight="1">
      <c r="A60" s="65" t="s">
        <v>234</v>
      </c>
      <c r="B60" s="36"/>
      <c r="C60" s="36"/>
      <c r="D60" s="39"/>
    </row>
    <row r="61" spans="1:4" ht="30" hidden="1" customHeight="1">
      <c r="A61" s="65" t="s">
        <v>65</v>
      </c>
      <c r="B61" s="36"/>
      <c r="C61" s="36">
        <f>'[2]SUPPL-10652'!G61</f>
        <v>0</v>
      </c>
      <c r="D61" s="39">
        <f t="shared" ref="D61:D67" si="4">SUM(B61:C61)</f>
        <v>0</v>
      </c>
    </row>
    <row r="62" spans="1:4" ht="30" hidden="1" customHeight="1">
      <c r="A62" s="65" t="s">
        <v>183</v>
      </c>
      <c r="B62" s="36"/>
      <c r="C62" s="36">
        <f>'[2]SUPPL-10652'!G62</f>
        <v>0</v>
      </c>
      <c r="D62" s="39">
        <f t="shared" si="4"/>
        <v>0</v>
      </c>
    </row>
    <row r="63" spans="1:4" ht="30" hidden="1" customHeight="1">
      <c r="A63" s="65" t="s">
        <v>66</v>
      </c>
      <c r="B63" s="36"/>
      <c r="C63" s="36">
        <f>'[2]SUPPL-10652'!G63</f>
        <v>0</v>
      </c>
      <c r="D63" s="39">
        <f t="shared" si="4"/>
        <v>0</v>
      </c>
    </row>
    <row r="64" spans="1:4" ht="30" hidden="1" customHeight="1">
      <c r="A64" s="65" t="s">
        <v>67</v>
      </c>
      <c r="B64" s="36"/>
      <c r="C64" s="36">
        <f>'[2]SUPPL-10652'!G64</f>
        <v>0</v>
      </c>
      <c r="D64" s="39">
        <f t="shared" si="4"/>
        <v>0</v>
      </c>
    </row>
    <row r="65" spans="1:4" ht="30" hidden="1" customHeight="1">
      <c r="A65" s="65" t="s">
        <v>68</v>
      </c>
      <c r="B65" s="36"/>
      <c r="C65" s="36">
        <f>'[2]SUPPL-10652'!G65</f>
        <v>0</v>
      </c>
      <c r="D65" s="39">
        <f t="shared" si="4"/>
        <v>0</v>
      </c>
    </row>
    <row r="66" spans="1:4" ht="30" hidden="1" customHeight="1">
      <c r="A66" s="65" t="s">
        <v>69</v>
      </c>
      <c r="B66" s="36"/>
      <c r="C66" s="36">
        <f>'[2]SUPPL-10652'!G66</f>
        <v>0</v>
      </c>
      <c r="D66" s="39">
        <f t="shared" si="4"/>
        <v>0</v>
      </c>
    </row>
    <row r="67" spans="1:4" ht="30" hidden="1" customHeight="1">
      <c r="A67" s="65" t="s">
        <v>70</v>
      </c>
      <c r="B67" s="36"/>
      <c r="C67" s="36">
        <f>'[2]SUPPL-10652'!G67</f>
        <v>0</v>
      </c>
      <c r="D67" s="39">
        <f t="shared" si="4"/>
        <v>0</v>
      </c>
    </row>
    <row r="68" spans="1:4" ht="30" hidden="1" customHeight="1">
      <c r="A68" s="114" t="s">
        <v>71</v>
      </c>
      <c r="B68" s="36"/>
      <c r="C68" s="36"/>
      <c r="D68" s="39">
        <f>SUM(D69:D72)</f>
        <v>0</v>
      </c>
    </row>
    <row r="69" spans="1:4" ht="30" hidden="1" customHeight="1">
      <c r="A69" s="114" t="s">
        <v>72</v>
      </c>
      <c r="B69" s="36"/>
      <c r="C69" s="36">
        <f>'[2]SUPPL-10652'!G69</f>
        <v>0</v>
      </c>
      <c r="D69" s="39">
        <f t="shared" ref="D69:D88" si="5">SUM(B69:C69)</f>
        <v>0</v>
      </c>
    </row>
    <row r="70" spans="1:4" ht="30" hidden="1" customHeight="1">
      <c r="A70" s="114" t="s">
        <v>73</v>
      </c>
      <c r="B70" s="36"/>
      <c r="C70" s="36">
        <f>'[2]SUPPL-10652'!G70</f>
        <v>0</v>
      </c>
      <c r="D70" s="39">
        <f t="shared" si="5"/>
        <v>0</v>
      </c>
    </row>
    <row r="71" spans="1:4" ht="30" hidden="1" customHeight="1">
      <c r="A71" s="114" t="s">
        <v>74</v>
      </c>
      <c r="B71" s="36"/>
      <c r="C71" s="36">
        <f>'[2]SUPPL-10652'!G71</f>
        <v>0</v>
      </c>
      <c r="D71" s="39">
        <f t="shared" si="5"/>
        <v>0</v>
      </c>
    </row>
    <row r="72" spans="1:4" ht="30" hidden="1" customHeight="1">
      <c r="A72" s="114" t="s">
        <v>75</v>
      </c>
      <c r="B72" s="36"/>
      <c r="C72" s="36">
        <f>'[2]SUPPL-10652'!G72</f>
        <v>0</v>
      </c>
      <c r="D72" s="39">
        <f t="shared" si="5"/>
        <v>0</v>
      </c>
    </row>
    <row r="73" spans="1:4" ht="30" hidden="1" customHeight="1">
      <c r="A73" s="114" t="s">
        <v>76</v>
      </c>
      <c r="B73" s="36"/>
      <c r="C73" s="36">
        <f>'[2]SUPPL-10652'!G73</f>
        <v>0</v>
      </c>
      <c r="D73" s="39">
        <f t="shared" si="5"/>
        <v>0</v>
      </c>
    </row>
    <row r="74" spans="1:4" ht="30" hidden="1" customHeight="1">
      <c r="A74" s="114" t="s">
        <v>141</v>
      </c>
      <c r="B74" s="36"/>
      <c r="C74" s="36">
        <f>'[2]SUPPL-10652'!G74</f>
        <v>0</v>
      </c>
      <c r="D74" s="39">
        <f t="shared" si="5"/>
        <v>0</v>
      </c>
    </row>
    <row r="75" spans="1:4" ht="30" hidden="1" customHeight="1">
      <c r="A75" s="114" t="s">
        <v>77</v>
      </c>
      <c r="B75" s="36"/>
      <c r="C75" s="36">
        <f>'[2]SUPPL-10652'!G75</f>
        <v>0</v>
      </c>
      <c r="D75" s="39">
        <f t="shared" si="5"/>
        <v>0</v>
      </c>
    </row>
    <row r="76" spans="1:4" ht="30" hidden="1" customHeight="1">
      <c r="A76" s="114" t="s">
        <v>78</v>
      </c>
      <c r="B76" s="36"/>
      <c r="C76" s="36">
        <f>'[2]SUPPL-10652'!G76</f>
        <v>0</v>
      </c>
      <c r="D76" s="39">
        <f t="shared" si="5"/>
        <v>0</v>
      </c>
    </row>
    <row r="77" spans="1:4" ht="30" hidden="1" customHeight="1">
      <c r="A77" s="114" t="s">
        <v>79</v>
      </c>
      <c r="B77" s="36"/>
      <c r="C77" s="36">
        <f>'[2]SUPPL-10652'!G77</f>
        <v>0</v>
      </c>
      <c r="D77" s="39">
        <f t="shared" si="5"/>
        <v>0</v>
      </c>
    </row>
    <row r="78" spans="1:4" ht="30" hidden="1" customHeight="1">
      <c r="A78" s="114" t="s">
        <v>80</v>
      </c>
      <c r="B78" s="36"/>
      <c r="C78" s="36">
        <f>'[2]SUPPL-10652'!G78</f>
        <v>0</v>
      </c>
      <c r="D78" s="39">
        <f t="shared" si="5"/>
        <v>0</v>
      </c>
    </row>
    <row r="79" spans="1:4" ht="30" hidden="1" customHeight="1">
      <c r="A79" s="114" t="s">
        <v>184</v>
      </c>
      <c r="B79" s="36"/>
      <c r="C79" s="36">
        <f>'[2]SUPPL-10652'!G79</f>
        <v>0</v>
      </c>
      <c r="D79" s="39">
        <f t="shared" si="5"/>
        <v>0</v>
      </c>
    </row>
    <row r="80" spans="1:4" ht="30" hidden="1" customHeight="1">
      <c r="A80" s="114" t="s">
        <v>83</v>
      </c>
      <c r="B80" s="36"/>
      <c r="C80" s="36">
        <f>'[2]SUPPL-10652'!G80</f>
        <v>0</v>
      </c>
      <c r="D80" s="39">
        <f t="shared" si="5"/>
        <v>0</v>
      </c>
    </row>
    <row r="81" spans="1:4" ht="30" hidden="1" customHeight="1">
      <c r="A81" s="114" t="s">
        <v>142</v>
      </c>
      <c r="B81" s="36"/>
      <c r="C81" s="36">
        <f>'[2]SUPPL-10652'!G81</f>
        <v>0</v>
      </c>
      <c r="D81" s="39">
        <f t="shared" si="5"/>
        <v>0</v>
      </c>
    </row>
    <row r="82" spans="1:4" ht="30" hidden="1" customHeight="1">
      <c r="A82" s="114" t="s">
        <v>81</v>
      </c>
      <c r="B82" s="36"/>
      <c r="C82" s="36">
        <f>'[2]SUPPL-10652'!G82</f>
        <v>0</v>
      </c>
      <c r="D82" s="39">
        <f t="shared" si="5"/>
        <v>0</v>
      </c>
    </row>
    <row r="83" spans="1:4" ht="30" hidden="1" customHeight="1">
      <c r="A83" s="114" t="s">
        <v>82</v>
      </c>
      <c r="B83" s="36"/>
      <c r="C83" s="36">
        <f>'[2]SUPPL-10652'!G83</f>
        <v>0</v>
      </c>
      <c r="D83" s="39">
        <f t="shared" si="5"/>
        <v>0</v>
      </c>
    </row>
    <row r="84" spans="1:4" ht="30" hidden="1" customHeight="1">
      <c r="A84" s="114" t="s">
        <v>84</v>
      </c>
      <c r="B84" s="36"/>
      <c r="C84" s="36">
        <f>'[2]SUPPL-10652'!G84</f>
        <v>0</v>
      </c>
      <c r="D84" s="39">
        <f t="shared" si="5"/>
        <v>0</v>
      </c>
    </row>
    <row r="85" spans="1:4" ht="30" hidden="1" customHeight="1">
      <c r="A85" s="114" t="s">
        <v>85</v>
      </c>
      <c r="B85" s="36"/>
      <c r="C85" s="36">
        <f>'[2]SUPPL-10652'!G85</f>
        <v>0</v>
      </c>
      <c r="D85" s="39">
        <f t="shared" si="5"/>
        <v>0</v>
      </c>
    </row>
    <row r="86" spans="1:4" ht="30" hidden="1" customHeight="1">
      <c r="A86" s="114" t="s">
        <v>219</v>
      </c>
      <c r="B86" s="36"/>
      <c r="C86" s="36">
        <f>'[2]SUPPL-10652'!G86</f>
        <v>0</v>
      </c>
      <c r="D86" s="39">
        <f t="shared" si="5"/>
        <v>0</v>
      </c>
    </row>
    <row r="87" spans="1:4" ht="30" hidden="1" customHeight="1">
      <c r="A87" s="114" t="s">
        <v>86</v>
      </c>
      <c r="B87" s="36"/>
      <c r="C87" s="36">
        <f>'[2]SUPPL-10652'!G87</f>
        <v>0</v>
      </c>
      <c r="D87" s="39">
        <f t="shared" si="5"/>
        <v>0</v>
      </c>
    </row>
    <row r="88" spans="1:4" ht="30" hidden="1" customHeight="1">
      <c r="A88" s="114" t="s">
        <v>87</v>
      </c>
      <c r="B88" s="36"/>
      <c r="C88" s="36">
        <f>'[2]SUPPL-10652'!G88</f>
        <v>0</v>
      </c>
      <c r="D88" s="39">
        <f t="shared" si="5"/>
        <v>0</v>
      </c>
    </row>
    <row r="89" spans="1:4" ht="30" hidden="1" customHeight="1">
      <c r="A89" s="215"/>
      <c r="B89" s="36"/>
      <c r="C89" s="36"/>
      <c r="D89" s="39"/>
    </row>
    <row r="90" spans="1:4" ht="30" hidden="1" customHeight="1">
      <c r="A90" s="215"/>
      <c r="B90" s="36"/>
      <c r="C90" s="36"/>
      <c r="D90" s="39"/>
    </row>
    <row r="91" spans="1:4" ht="30" hidden="1" customHeight="1">
      <c r="A91" s="65" t="s">
        <v>150</v>
      </c>
      <c r="B91" s="36"/>
      <c r="C91" s="36">
        <f>'[2]SUPPL-10652'!G90</f>
        <v>0</v>
      </c>
      <c r="D91" s="39">
        <f>SUM(B91:C91)</f>
        <v>0</v>
      </c>
    </row>
    <row r="92" spans="1:4" ht="30" hidden="1" customHeight="1">
      <c r="A92" s="216" t="s">
        <v>151</v>
      </c>
      <c r="B92" s="36">
        <f>SUM(B93:B94)</f>
        <v>0</v>
      </c>
      <c r="C92" s="36">
        <f>SUM(C93:C94)</f>
        <v>0</v>
      </c>
      <c r="D92" s="39">
        <f>SUM(D93:D94)</f>
        <v>0</v>
      </c>
    </row>
    <row r="93" spans="1:4" ht="30" hidden="1" customHeight="1">
      <c r="A93" s="216" t="s">
        <v>152</v>
      </c>
      <c r="B93" s="36"/>
      <c r="C93" s="36">
        <f>'[2]SUPPL-10652'!G92</f>
        <v>0</v>
      </c>
      <c r="D93" s="39">
        <f>SUM(B93:C93)</f>
        <v>0</v>
      </c>
    </row>
    <row r="94" spans="1:4" ht="30" hidden="1" customHeight="1">
      <c r="A94" s="216" t="s">
        <v>153</v>
      </c>
      <c r="B94" s="36"/>
      <c r="C94" s="36">
        <f>'[2]SUPPL-10652'!G93</f>
        <v>0</v>
      </c>
      <c r="D94" s="39">
        <f>SUM(B94:C94)</f>
        <v>0</v>
      </c>
    </row>
    <row r="95" spans="1:4" ht="30" hidden="1" customHeight="1">
      <c r="A95" s="65" t="s">
        <v>154</v>
      </c>
      <c r="B95" s="36"/>
      <c r="C95" s="36">
        <f>'[2]SUPPL-10652'!G94</f>
        <v>0</v>
      </c>
      <c r="D95" s="39">
        <f>SUM(B95:C95)</f>
        <v>0</v>
      </c>
    </row>
    <row r="96" spans="1:4" ht="30" hidden="1" customHeight="1">
      <c r="A96" s="215"/>
      <c r="B96" s="36"/>
      <c r="C96" s="36"/>
      <c r="D96" s="39"/>
    </row>
    <row r="97" spans="1:4" s="200" customFormat="1" ht="33.75" customHeight="1" thickBot="1">
      <c r="A97" s="276" t="s">
        <v>14</v>
      </c>
      <c r="B97" s="69">
        <f>SUM(B7:B13)+SUM(B16:B21)+SUM(B24:B26)+SUM(B29:B30)+SUM(B33:B49)+B92+B96+B91+B95</f>
        <v>4027001</v>
      </c>
      <c r="C97" s="252">
        <f>SUM(C7:C13)+SUM(C16:C21)+SUM(C24:C26)+SUM(C29:C30)+SUM(C33:C49)+C92+C96+C91+C95</f>
        <v>0</v>
      </c>
      <c r="D97" s="253">
        <f>SUM(D7:D13)+SUM(D16:D21)+SUM(D24:D26)+SUM(D29:D30)+SUM(D33:D49)+D92+D96+D91+D95</f>
        <v>4027001</v>
      </c>
    </row>
    <row r="98" spans="1:4" ht="13.5" thickTop="1">
      <c r="B98" s="5"/>
      <c r="C98" s="5"/>
      <c r="D98" s="5"/>
    </row>
    <row r="99" spans="1:4">
      <c r="B99" s="5"/>
      <c r="C99" s="5"/>
      <c r="D99" s="5"/>
    </row>
    <row r="100" spans="1:4">
      <c r="B100" s="5"/>
      <c r="C100" s="5"/>
      <c r="D100" s="5"/>
    </row>
    <row r="101" spans="1:4">
      <c r="B101" s="5"/>
      <c r="C101" s="5"/>
      <c r="D101" s="5"/>
    </row>
    <row r="102" spans="1:4">
      <c r="B102" s="5"/>
      <c r="C102" s="5"/>
      <c r="D102" s="5"/>
    </row>
    <row r="103" spans="1:4">
      <c r="B103" s="5"/>
      <c r="C103" s="5"/>
      <c r="D103" s="5"/>
    </row>
    <row r="104" spans="1:4">
      <c r="B104" s="5"/>
      <c r="C104" s="5"/>
      <c r="D104" s="5"/>
    </row>
    <row r="105" spans="1:4">
      <c r="B105" s="5"/>
      <c r="C105" s="5"/>
      <c r="D105" s="5"/>
    </row>
    <row r="106" spans="1:4">
      <c r="B106" s="5"/>
      <c r="C106" s="5"/>
      <c r="D106" s="5"/>
    </row>
    <row r="107" spans="1:4">
      <c r="B107" s="5"/>
      <c r="C107" s="5"/>
      <c r="D107" s="5"/>
    </row>
    <row r="108" spans="1:4">
      <c r="B108" s="5"/>
      <c r="C108" s="5"/>
      <c r="D108" s="5"/>
    </row>
    <row r="109" spans="1:4">
      <c r="B109" s="5"/>
      <c r="C109" s="5"/>
      <c r="D109" s="5"/>
    </row>
    <row r="110" spans="1:4">
      <c r="B110" s="5"/>
      <c r="C110" s="5"/>
      <c r="D110" s="5"/>
    </row>
    <row r="111" spans="1:4">
      <c r="B111" s="5"/>
      <c r="C111" s="5"/>
      <c r="D111" s="5"/>
    </row>
    <row r="113" spans="1:4">
      <c r="B113" s="5"/>
      <c r="C113" s="5"/>
      <c r="D113" s="5"/>
    </row>
    <row r="114" spans="1:4">
      <c r="B114" s="5"/>
      <c r="C114" s="5"/>
      <c r="D114" s="5"/>
    </row>
    <row r="115" spans="1:4">
      <c r="B115" s="5"/>
      <c r="C115" s="5"/>
      <c r="D115" s="5"/>
    </row>
    <row r="116" spans="1:4">
      <c r="A116" s="5"/>
      <c r="B116" s="5"/>
      <c r="C116" s="5"/>
      <c r="D116" s="5"/>
    </row>
  </sheetData>
  <mergeCells count="4">
    <mergeCell ref="C5:C6"/>
    <mergeCell ref="D5:D6"/>
    <mergeCell ref="A5:A6"/>
    <mergeCell ref="B5:B6"/>
  </mergeCells>
  <phoneticPr fontId="14" type="noConversion"/>
  <printOptions gridLines="1"/>
  <pageMargins left="2.0499999999999998" right="0.27" top="0.95" bottom="0.35" header="0.23" footer="0.19"/>
  <pageSetup paperSize="9" orientation="portrait" r:id="rId1"/>
  <headerFooter alignWithMargins="0">
    <oddFooter>&amp;L&amp;7                        &amp;D/&amp;T&amp;CPage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247"/>
  <sheetViews>
    <sheetView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H145" sqref="H145"/>
    </sheetView>
  </sheetViews>
  <sheetFormatPr defaultRowHeight="15" customHeight="1"/>
  <cols>
    <col min="1" max="1" width="26.28515625" style="281" customWidth="1"/>
    <col min="2" max="2" width="10.140625" style="281" hidden="1" customWidth="1"/>
    <col min="3" max="3" width="11.28515625" style="281" customWidth="1"/>
    <col min="4" max="4" width="11.5703125" style="281" customWidth="1"/>
    <col min="5" max="5" width="11.85546875" style="281" customWidth="1"/>
    <col min="6" max="6" width="48.28515625" style="281" customWidth="1"/>
    <col min="7" max="8" width="14.7109375" style="281" customWidth="1"/>
    <col min="9" max="16384" width="9.140625" style="281"/>
  </cols>
  <sheetData>
    <row r="1" spans="1:6" s="278" customFormat="1" ht="15" customHeight="1">
      <c r="A1" s="277" t="s">
        <v>287</v>
      </c>
      <c r="E1" s="277"/>
      <c r="F1" s="277"/>
    </row>
    <row r="2" spans="1:6" s="278" customFormat="1" ht="15" customHeight="1">
      <c r="A2" s="277" t="s">
        <v>288</v>
      </c>
      <c r="E2" s="277"/>
      <c r="F2" s="277"/>
    </row>
    <row r="3" spans="1:6" s="278" customFormat="1" ht="15" customHeight="1">
      <c r="A3" s="277" t="s">
        <v>289</v>
      </c>
    </row>
    <row r="4" spans="1:6" s="278" customFormat="1" ht="15" customHeight="1">
      <c r="A4" s="358" t="s">
        <v>1</v>
      </c>
      <c r="B4" s="360" t="s">
        <v>290</v>
      </c>
      <c r="C4" s="361"/>
      <c r="D4" s="361"/>
      <c r="E4" s="361"/>
      <c r="F4" s="362" t="s">
        <v>291</v>
      </c>
    </row>
    <row r="5" spans="1:6" ht="16.5" customHeight="1">
      <c r="A5" s="359"/>
      <c r="B5" s="279" t="s">
        <v>271</v>
      </c>
      <c r="C5" s="280" t="s">
        <v>272</v>
      </c>
      <c r="D5" s="280" t="s">
        <v>273</v>
      </c>
      <c r="E5" s="295" t="s">
        <v>14</v>
      </c>
      <c r="F5" s="363"/>
    </row>
    <row r="6" spans="1:6" ht="15" hidden="1" customHeight="1">
      <c r="A6" s="303" t="s">
        <v>292</v>
      </c>
      <c r="B6" s="291">
        <f>SUM(B7:B14)</f>
        <v>0</v>
      </c>
      <c r="C6" s="291">
        <f>SUM(C7:C14)</f>
        <v>0</v>
      </c>
      <c r="D6" s="291">
        <f>SUM(D7:D14)</f>
        <v>0</v>
      </c>
      <c r="E6" s="291">
        <f>SUM(E7:E14)</f>
        <v>0</v>
      </c>
      <c r="F6" s="296"/>
    </row>
    <row r="7" spans="1:6" ht="15" hidden="1" customHeight="1">
      <c r="A7" s="304" t="s">
        <v>293</v>
      </c>
      <c r="B7" s="283"/>
      <c r="C7" s="283"/>
      <c r="D7" s="283"/>
      <c r="E7" s="283"/>
      <c r="F7" s="297"/>
    </row>
    <row r="8" spans="1:6" ht="15" hidden="1" customHeight="1">
      <c r="A8" s="304" t="s">
        <v>294</v>
      </c>
      <c r="B8" s="283"/>
      <c r="C8" s="283"/>
      <c r="D8" s="283"/>
      <c r="E8" s="283">
        <f t="shared" ref="E8:E15" si="0">SUM(B8:D8)</f>
        <v>0</v>
      </c>
      <c r="F8" s="297"/>
    </row>
    <row r="9" spans="1:6" ht="15" hidden="1" customHeight="1">
      <c r="A9" s="304" t="s">
        <v>295</v>
      </c>
      <c r="B9" s="283"/>
      <c r="C9" s="283"/>
      <c r="D9" s="283"/>
      <c r="E9" s="283">
        <f t="shared" si="0"/>
        <v>0</v>
      </c>
      <c r="F9" s="297"/>
    </row>
    <row r="10" spans="1:6" ht="15" hidden="1" customHeight="1">
      <c r="A10" s="304" t="s">
        <v>296</v>
      </c>
      <c r="B10" s="283"/>
      <c r="C10" s="283"/>
      <c r="D10" s="283"/>
      <c r="E10" s="283">
        <f t="shared" si="0"/>
        <v>0</v>
      </c>
      <c r="F10" s="297"/>
    </row>
    <row r="11" spans="1:6" ht="15" hidden="1" customHeight="1">
      <c r="A11" s="304" t="s">
        <v>297</v>
      </c>
      <c r="B11" s="283"/>
      <c r="C11" s="283"/>
      <c r="D11" s="283"/>
      <c r="E11" s="283">
        <f t="shared" si="0"/>
        <v>0</v>
      </c>
      <c r="F11" s="297"/>
    </row>
    <row r="12" spans="1:6" ht="15" hidden="1" customHeight="1">
      <c r="A12" s="304" t="s">
        <v>298</v>
      </c>
      <c r="B12" s="283"/>
      <c r="C12" s="283"/>
      <c r="D12" s="283"/>
      <c r="E12" s="283">
        <f t="shared" si="0"/>
        <v>0</v>
      </c>
      <c r="F12" s="297"/>
    </row>
    <row r="13" spans="1:6" ht="14.25" hidden="1" customHeight="1">
      <c r="A13" s="304" t="s">
        <v>299</v>
      </c>
      <c r="B13" s="283"/>
      <c r="C13" s="283"/>
      <c r="D13" s="283"/>
      <c r="E13" s="283">
        <f t="shared" si="0"/>
        <v>0</v>
      </c>
      <c r="F13" s="297"/>
    </row>
    <row r="14" spans="1:6" ht="15" hidden="1" customHeight="1">
      <c r="A14" s="304" t="s">
        <v>300</v>
      </c>
      <c r="B14" s="283"/>
      <c r="C14" s="283"/>
      <c r="D14" s="283"/>
      <c r="E14" s="283">
        <f t="shared" si="0"/>
        <v>0</v>
      </c>
      <c r="F14" s="297"/>
    </row>
    <row r="15" spans="1:6" ht="15" hidden="1" customHeight="1">
      <c r="A15" s="304"/>
      <c r="B15" s="283"/>
      <c r="C15" s="283"/>
      <c r="D15" s="283"/>
      <c r="E15" s="283">
        <f t="shared" si="0"/>
        <v>0</v>
      </c>
      <c r="F15" s="297"/>
    </row>
    <row r="16" spans="1:6" ht="17.25" customHeight="1">
      <c r="A16" s="303" t="s">
        <v>301</v>
      </c>
      <c r="B16" s="291">
        <f>B17+SUM(B38:B64)</f>
        <v>0</v>
      </c>
      <c r="C16" s="291">
        <f>C17+SUM(C38:C64)</f>
        <v>-491203</v>
      </c>
      <c r="D16" s="291">
        <f>D17+SUM(D38:D64)</f>
        <v>-6268261</v>
      </c>
      <c r="E16" s="291">
        <f>E17+SUM(E38:E64)</f>
        <v>-6759464</v>
      </c>
      <c r="F16" s="298"/>
    </row>
    <row r="17" spans="1:8" s="285" customFormat="1" ht="15" customHeight="1">
      <c r="A17" s="304" t="s">
        <v>302</v>
      </c>
      <c r="B17" s="284">
        <f>SUM(B18:B36)</f>
        <v>0</v>
      </c>
      <c r="C17" s="284">
        <f>SUM(C18:C36)</f>
        <v>-491203</v>
      </c>
      <c r="D17" s="284">
        <f>SUM(D18:D36)</f>
        <v>-6268261</v>
      </c>
      <c r="E17" s="284">
        <f>SUM(E18:E36)</f>
        <v>-6759464</v>
      </c>
      <c r="F17" s="298"/>
    </row>
    <row r="18" spans="1:8" ht="15" hidden="1" customHeight="1">
      <c r="A18" s="304" t="s">
        <v>303</v>
      </c>
      <c r="B18" s="283"/>
      <c r="C18" s="283"/>
      <c r="D18" s="283"/>
      <c r="E18" s="283"/>
      <c r="F18" s="297"/>
    </row>
    <row r="19" spans="1:8" ht="15" hidden="1" customHeight="1">
      <c r="A19" s="304" t="s">
        <v>304</v>
      </c>
      <c r="B19" s="283"/>
      <c r="C19" s="283"/>
      <c r="D19" s="283"/>
      <c r="E19" s="283">
        <f>SUM(B19:D19)</f>
        <v>0</v>
      </c>
      <c r="F19" s="297"/>
    </row>
    <row r="20" spans="1:8" ht="15.75" hidden="1" customHeight="1">
      <c r="A20" s="304" t="s">
        <v>305</v>
      </c>
      <c r="B20" s="283"/>
      <c r="C20" s="283"/>
      <c r="D20" s="283"/>
      <c r="E20" s="283">
        <f>SUM(B20:D20)</f>
        <v>0</v>
      </c>
      <c r="F20" s="297"/>
    </row>
    <row r="21" spans="1:8" ht="15" hidden="1" customHeight="1">
      <c r="A21" s="304"/>
      <c r="B21" s="283"/>
      <c r="C21" s="283"/>
      <c r="D21" s="283"/>
      <c r="E21" s="283"/>
      <c r="F21" s="297"/>
    </row>
    <row r="22" spans="1:8" ht="17.25" customHeight="1">
      <c r="A22" s="304" t="s">
        <v>293</v>
      </c>
      <c r="B22" s="283"/>
      <c r="C22" s="283"/>
      <c r="D22" s="283"/>
      <c r="E22" s="283"/>
      <c r="F22" s="297"/>
    </row>
    <row r="23" spans="1:8" s="285" customFormat="1" ht="15" hidden="1" customHeight="1">
      <c r="A23" s="304" t="s">
        <v>306</v>
      </c>
      <c r="B23" s="283"/>
      <c r="C23" s="283"/>
      <c r="D23" s="283"/>
      <c r="E23" s="283">
        <f t="shared" ref="E23:E37" si="1">SUM(B23:D23)</f>
        <v>0</v>
      </c>
      <c r="F23" s="297"/>
    </row>
    <row r="24" spans="1:8" ht="15" hidden="1" customHeight="1">
      <c r="A24" s="304" t="s">
        <v>307</v>
      </c>
      <c r="B24" s="283"/>
      <c r="C24" s="283"/>
      <c r="D24" s="283"/>
      <c r="E24" s="283">
        <f t="shared" si="1"/>
        <v>0</v>
      </c>
      <c r="F24" s="297"/>
    </row>
    <row r="25" spans="1:8" ht="15" hidden="1" customHeight="1">
      <c r="A25" s="304" t="s">
        <v>308</v>
      </c>
      <c r="B25" s="283"/>
      <c r="C25" s="283"/>
      <c r="D25" s="283"/>
      <c r="E25" s="283">
        <f t="shared" si="1"/>
        <v>0</v>
      </c>
      <c r="F25" s="297"/>
    </row>
    <row r="26" spans="1:8" ht="15" hidden="1" customHeight="1">
      <c r="A26" s="304" t="s">
        <v>309</v>
      </c>
      <c r="B26" s="283"/>
      <c r="C26" s="283"/>
      <c r="D26" s="283"/>
      <c r="E26" s="283">
        <f t="shared" si="1"/>
        <v>0</v>
      </c>
      <c r="F26" s="297"/>
    </row>
    <row r="27" spans="1:8" ht="15" hidden="1" customHeight="1">
      <c r="A27" s="304" t="s">
        <v>310</v>
      </c>
      <c r="B27" s="283"/>
      <c r="C27" s="283"/>
      <c r="D27" s="283"/>
      <c r="E27" s="283">
        <f t="shared" si="1"/>
        <v>0</v>
      </c>
      <c r="F27" s="297"/>
    </row>
    <row r="28" spans="1:8" ht="15" hidden="1" customHeight="1">
      <c r="A28" s="304" t="s">
        <v>311</v>
      </c>
      <c r="B28" s="283"/>
      <c r="C28" s="283"/>
      <c r="D28" s="283"/>
      <c r="E28" s="283">
        <f t="shared" si="1"/>
        <v>0</v>
      </c>
      <c r="F28" s="297"/>
    </row>
    <row r="29" spans="1:8" ht="15" hidden="1" customHeight="1">
      <c r="A29" s="304" t="s">
        <v>312</v>
      </c>
      <c r="B29" s="283"/>
      <c r="C29" s="283"/>
      <c r="D29" s="283"/>
      <c r="E29" s="283">
        <f t="shared" si="1"/>
        <v>0</v>
      </c>
      <c r="F29" s="297"/>
    </row>
    <row r="30" spans="1:8" ht="18.75" customHeight="1">
      <c r="A30" s="305" t="s">
        <v>313</v>
      </c>
      <c r="B30" s="290"/>
      <c r="C30" s="290"/>
      <c r="D30" s="290">
        <f>-6100000-150000</f>
        <v>-6250000</v>
      </c>
      <c r="E30" s="290">
        <f t="shared" si="1"/>
        <v>-6250000</v>
      </c>
      <c r="F30" s="299" t="s">
        <v>314</v>
      </c>
      <c r="H30" s="281">
        <f>E30+7480683</f>
        <v>1230683</v>
      </c>
    </row>
    <row r="31" spans="1:8" ht="44.25" customHeight="1">
      <c r="A31" s="306" t="s">
        <v>315</v>
      </c>
      <c r="B31" s="292"/>
      <c r="C31" s="292">
        <v>-409363</v>
      </c>
      <c r="D31" s="292">
        <v>-8006</v>
      </c>
      <c r="E31" s="292">
        <f t="shared" si="1"/>
        <v>-417369</v>
      </c>
      <c r="F31" s="300" t="s">
        <v>316</v>
      </c>
    </row>
    <row r="32" spans="1:8" ht="18" customHeight="1">
      <c r="A32" s="305" t="s">
        <v>317</v>
      </c>
      <c r="B32" s="290"/>
      <c r="C32" s="290">
        <v>-81840</v>
      </c>
      <c r="D32" s="290">
        <v>-10255</v>
      </c>
      <c r="E32" s="290">
        <f t="shared" si="1"/>
        <v>-92095</v>
      </c>
      <c r="F32" s="299" t="s">
        <v>318</v>
      </c>
    </row>
    <row r="33" spans="1:6" ht="15" hidden="1" customHeight="1">
      <c r="A33" s="304" t="s">
        <v>319</v>
      </c>
      <c r="B33" s="283"/>
      <c r="C33" s="283"/>
      <c r="D33" s="283"/>
      <c r="E33" s="283">
        <f t="shared" si="1"/>
        <v>0</v>
      </c>
      <c r="F33" s="297"/>
    </row>
    <row r="34" spans="1:6" ht="15" hidden="1" customHeight="1">
      <c r="A34" s="304" t="s">
        <v>320</v>
      </c>
      <c r="B34" s="283"/>
      <c r="C34" s="283"/>
      <c r="D34" s="283"/>
      <c r="E34" s="283">
        <f t="shared" si="1"/>
        <v>0</v>
      </c>
      <c r="F34" s="297"/>
    </row>
    <row r="35" spans="1:6" ht="15" hidden="1" customHeight="1">
      <c r="A35" s="304" t="s">
        <v>321</v>
      </c>
      <c r="B35" s="283"/>
      <c r="C35" s="283"/>
      <c r="D35" s="283"/>
      <c r="E35" s="283">
        <f t="shared" si="1"/>
        <v>0</v>
      </c>
      <c r="F35" s="297"/>
    </row>
    <row r="36" spans="1:6" ht="15" hidden="1" customHeight="1">
      <c r="A36" s="304" t="s">
        <v>322</v>
      </c>
      <c r="B36" s="283"/>
      <c r="C36" s="283"/>
      <c r="D36" s="283"/>
      <c r="E36" s="283">
        <f t="shared" si="1"/>
        <v>0</v>
      </c>
      <c r="F36" s="297"/>
    </row>
    <row r="37" spans="1:6" ht="15" hidden="1" customHeight="1">
      <c r="A37" s="304"/>
      <c r="B37" s="283"/>
      <c r="C37" s="283"/>
      <c r="D37" s="283"/>
      <c r="E37" s="283">
        <f t="shared" si="1"/>
        <v>0</v>
      </c>
      <c r="F37" s="297"/>
    </row>
    <row r="38" spans="1:6" ht="15" hidden="1" customHeight="1">
      <c r="A38" s="303" t="s">
        <v>323</v>
      </c>
      <c r="B38" s="282"/>
      <c r="C38" s="282"/>
      <c r="D38" s="282"/>
      <c r="E38" s="282"/>
      <c r="F38" s="298"/>
    </row>
    <row r="39" spans="1:6" ht="15" hidden="1" customHeight="1">
      <c r="A39" s="304" t="s">
        <v>303</v>
      </c>
      <c r="B39" s="283"/>
      <c r="C39" s="283"/>
      <c r="D39" s="283"/>
      <c r="E39" s="283">
        <f>SUM(B39:D39)</f>
        <v>0</v>
      </c>
      <c r="F39" s="297"/>
    </row>
    <row r="40" spans="1:6" s="285" customFormat="1" ht="15" hidden="1" customHeight="1">
      <c r="A40" s="304" t="s">
        <v>324</v>
      </c>
      <c r="B40" s="283"/>
      <c r="C40" s="283"/>
      <c r="D40" s="283"/>
      <c r="E40" s="283">
        <f>SUM(B40:D40)</f>
        <v>0</v>
      </c>
      <c r="F40" s="297"/>
    </row>
    <row r="41" spans="1:6" ht="15" hidden="1" customHeight="1">
      <c r="A41" s="304"/>
      <c r="B41" s="283"/>
      <c r="C41" s="283"/>
      <c r="D41" s="283"/>
      <c r="E41" s="283">
        <f>SUM(B41:D41)</f>
        <v>0</v>
      </c>
      <c r="F41" s="297"/>
    </row>
    <row r="42" spans="1:6" ht="15" hidden="1" customHeight="1">
      <c r="A42" s="303" t="s">
        <v>325</v>
      </c>
      <c r="B42" s="282"/>
      <c r="C42" s="282"/>
      <c r="D42" s="282"/>
      <c r="E42" s="282"/>
      <c r="F42" s="298"/>
    </row>
    <row r="43" spans="1:6" ht="15" hidden="1" customHeight="1">
      <c r="A43" s="304" t="s">
        <v>303</v>
      </c>
      <c r="B43" s="283"/>
      <c r="C43" s="283"/>
      <c r="D43" s="283"/>
      <c r="E43" s="283">
        <f>SUM(B43:D43)</f>
        <v>0</v>
      </c>
      <c r="F43" s="297"/>
    </row>
    <row r="44" spans="1:6" ht="14.25" hidden="1" customHeight="1">
      <c r="A44" s="304" t="s">
        <v>324</v>
      </c>
      <c r="B44" s="283"/>
      <c r="C44" s="283"/>
      <c r="D44" s="283"/>
      <c r="E44" s="283">
        <f>SUM(B44:D44)</f>
        <v>0</v>
      </c>
      <c r="F44" s="297"/>
    </row>
    <row r="45" spans="1:6" ht="15" hidden="1" customHeight="1">
      <c r="A45" s="304" t="s">
        <v>326</v>
      </c>
      <c r="B45" s="283"/>
      <c r="C45" s="283"/>
      <c r="D45" s="283"/>
      <c r="E45" s="283"/>
      <c r="F45" s="297"/>
    </row>
    <row r="46" spans="1:6" ht="15" hidden="1" customHeight="1">
      <c r="A46" s="303" t="s">
        <v>327</v>
      </c>
      <c r="B46" s="282"/>
      <c r="C46" s="282"/>
      <c r="D46" s="282"/>
      <c r="E46" s="282"/>
      <c r="F46" s="298"/>
    </row>
    <row r="47" spans="1:6" ht="15" hidden="1" customHeight="1">
      <c r="A47" s="304" t="s">
        <v>303</v>
      </c>
      <c r="B47" s="283"/>
      <c r="C47" s="283"/>
      <c r="D47" s="283"/>
      <c r="E47" s="283">
        <f>SUM(B47:D47)</f>
        <v>0</v>
      </c>
      <c r="F47" s="297"/>
    </row>
    <row r="48" spans="1:6" ht="15" hidden="1" customHeight="1">
      <c r="A48" s="304" t="s">
        <v>324</v>
      </c>
      <c r="B48" s="283"/>
      <c r="C48" s="283"/>
      <c r="D48" s="283"/>
      <c r="E48" s="283">
        <f>SUM(B48:D48)</f>
        <v>0</v>
      </c>
      <c r="F48" s="297"/>
    </row>
    <row r="49" spans="1:6" ht="15" hidden="1" customHeight="1">
      <c r="A49" s="304"/>
      <c r="B49" s="283"/>
      <c r="C49" s="283"/>
      <c r="D49" s="283"/>
      <c r="E49" s="283">
        <f>SUM(B49:D49)</f>
        <v>0</v>
      </c>
      <c r="F49" s="297"/>
    </row>
    <row r="50" spans="1:6" ht="15" hidden="1" customHeight="1">
      <c r="A50" s="303" t="s">
        <v>328</v>
      </c>
      <c r="B50" s="282"/>
      <c r="C50" s="282"/>
      <c r="D50" s="282"/>
      <c r="E50" s="282"/>
      <c r="F50" s="298"/>
    </row>
    <row r="51" spans="1:6" ht="15" hidden="1" customHeight="1">
      <c r="A51" s="304" t="s">
        <v>303</v>
      </c>
      <c r="B51" s="283"/>
      <c r="C51" s="283"/>
      <c r="D51" s="283"/>
      <c r="E51" s="283">
        <f>SUM(B51:D51)</f>
        <v>0</v>
      </c>
      <c r="F51" s="297"/>
    </row>
    <row r="52" spans="1:6" ht="15" hidden="1" customHeight="1">
      <c r="A52" s="304" t="s">
        <v>324</v>
      </c>
      <c r="B52" s="283"/>
      <c r="C52" s="283"/>
      <c r="D52" s="283"/>
      <c r="E52" s="283">
        <f>SUM(B52:D52)</f>
        <v>0</v>
      </c>
      <c r="F52" s="297"/>
    </row>
    <row r="53" spans="1:6" ht="15" hidden="1" customHeight="1">
      <c r="A53" s="304"/>
      <c r="B53" s="283"/>
      <c r="C53" s="283"/>
      <c r="D53" s="283"/>
      <c r="E53" s="283"/>
      <c r="F53" s="297"/>
    </row>
    <row r="54" spans="1:6" ht="15" hidden="1" customHeight="1">
      <c r="A54" s="303" t="s">
        <v>329</v>
      </c>
      <c r="B54" s="282"/>
      <c r="C54" s="282"/>
      <c r="D54" s="282"/>
      <c r="E54" s="282"/>
      <c r="F54" s="298"/>
    </row>
    <row r="55" spans="1:6" ht="15" hidden="1" customHeight="1">
      <c r="A55" s="304" t="s">
        <v>303</v>
      </c>
      <c r="B55" s="283"/>
      <c r="C55" s="283"/>
      <c r="D55" s="283"/>
      <c r="E55" s="283">
        <f>SUM(B55:D55)</f>
        <v>0</v>
      </c>
      <c r="F55" s="297"/>
    </row>
    <row r="56" spans="1:6" ht="15" hidden="1" customHeight="1">
      <c r="A56" s="304" t="s">
        <v>324</v>
      </c>
      <c r="B56" s="283"/>
      <c r="C56" s="283"/>
      <c r="D56" s="283"/>
      <c r="E56" s="283">
        <f>SUM(B56:D56)</f>
        <v>0</v>
      </c>
      <c r="F56" s="297"/>
    </row>
    <row r="57" spans="1:6" ht="15" hidden="1" customHeight="1">
      <c r="A57" s="304"/>
      <c r="B57" s="283"/>
      <c r="C57" s="283"/>
      <c r="D57" s="283"/>
      <c r="E57" s="283">
        <f>SUM(B57:D57)</f>
        <v>0</v>
      </c>
      <c r="F57" s="297"/>
    </row>
    <row r="58" spans="1:6" ht="15" hidden="1" customHeight="1">
      <c r="A58" s="303" t="s">
        <v>330</v>
      </c>
      <c r="B58" s="282"/>
      <c r="C58" s="282"/>
      <c r="D58" s="282"/>
      <c r="E58" s="282"/>
      <c r="F58" s="298"/>
    </row>
    <row r="59" spans="1:6" ht="15" hidden="1" customHeight="1">
      <c r="A59" s="304" t="s">
        <v>303</v>
      </c>
      <c r="B59" s="283"/>
      <c r="C59" s="283"/>
      <c r="D59" s="283"/>
      <c r="E59" s="283">
        <f>SUM(B59:D59)</f>
        <v>0</v>
      </c>
      <c r="F59" s="297"/>
    </row>
    <row r="60" spans="1:6" ht="15" hidden="1" customHeight="1">
      <c r="A60" s="304" t="s">
        <v>324</v>
      </c>
      <c r="B60" s="283"/>
      <c r="C60" s="283"/>
      <c r="D60" s="283"/>
      <c r="E60" s="283">
        <f>SUM(B60:D60)</f>
        <v>0</v>
      </c>
      <c r="F60" s="297"/>
    </row>
    <row r="61" spans="1:6" ht="15" hidden="1" customHeight="1">
      <c r="A61" s="304"/>
      <c r="B61" s="283"/>
      <c r="C61" s="283"/>
      <c r="D61" s="283"/>
      <c r="E61" s="283"/>
      <c r="F61" s="297"/>
    </row>
    <row r="62" spans="1:6" ht="15" hidden="1" customHeight="1">
      <c r="A62" s="303" t="s">
        <v>331</v>
      </c>
      <c r="B62" s="282"/>
      <c r="C62" s="282"/>
      <c r="D62" s="282"/>
      <c r="E62" s="282"/>
      <c r="F62" s="298"/>
    </row>
    <row r="63" spans="1:6" ht="15" hidden="1" customHeight="1">
      <c r="A63" s="304" t="s">
        <v>303</v>
      </c>
      <c r="B63" s="283"/>
      <c r="C63" s="283"/>
      <c r="D63" s="283"/>
      <c r="E63" s="283">
        <f>SUM(B63:D63)</f>
        <v>0</v>
      </c>
      <c r="F63" s="297"/>
    </row>
    <row r="64" spans="1:6" ht="15" hidden="1" customHeight="1">
      <c r="A64" s="304" t="s">
        <v>324</v>
      </c>
      <c r="B64" s="283"/>
      <c r="C64" s="283"/>
      <c r="D64" s="283"/>
      <c r="E64" s="283">
        <f>SUM(B64:D64)</f>
        <v>0</v>
      </c>
      <c r="F64" s="297"/>
    </row>
    <row r="65" spans="1:8" ht="15" customHeight="1">
      <c r="A65" s="304"/>
      <c r="B65" s="283"/>
      <c r="C65" s="283"/>
      <c r="D65" s="283"/>
      <c r="E65" s="283"/>
      <c r="F65" s="297"/>
    </row>
    <row r="66" spans="1:8" ht="15" hidden="1" customHeight="1">
      <c r="A66" s="303" t="s">
        <v>332</v>
      </c>
      <c r="B66" s="291">
        <f>SUM(B68:B68)</f>
        <v>0</v>
      </c>
      <c r="C66" s="291">
        <f>SUM(C68:C68)</f>
        <v>0</v>
      </c>
      <c r="D66" s="291">
        <f>SUM(D68:D68)</f>
        <v>0</v>
      </c>
      <c r="E66" s="291">
        <f>SUM(E68:E68)</f>
        <v>0</v>
      </c>
      <c r="F66" s="298"/>
    </row>
    <row r="67" spans="1:8" ht="15" hidden="1" customHeight="1">
      <c r="A67" s="304" t="s">
        <v>303</v>
      </c>
      <c r="B67" s="283"/>
      <c r="C67" s="283"/>
      <c r="D67" s="283"/>
      <c r="E67" s="283"/>
      <c r="F67" s="297"/>
    </row>
    <row r="68" spans="1:8" ht="28.5" hidden="1" customHeight="1">
      <c r="A68" s="306" t="s">
        <v>333</v>
      </c>
      <c r="B68" s="292"/>
      <c r="C68" s="292"/>
      <c r="D68" s="292"/>
      <c r="E68" s="292">
        <f>SUM(B68:D68)</f>
        <v>0</v>
      </c>
      <c r="F68" s="300"/>
      <c r="H68" s="281">
        <f>B68-469471</f>
        <v>-469471</v>
      </c>
    </row>
    <row r="69" spans="1:8" ht="15.75" hidden="1" customHeight="1">
      <c r="A69" s="304"/>
      <c r="B69" s="283"/>
      <c r="C69" s="283"/>
      <c r="D69" s="283"/>
      <c r="E69" s="283"/>
      <c r="F69" s="297"/>
    </row>
    <row r="70" spans="1:8" ht="15" customHeight="1">
      <c r="A70" s="303" t="s">
        <v>334</v>
      </c>
      <c r="B70" s="291">
        <f>SUM(B72:B79)</f>
        <v>0</v>
      </c>
      <c r="C70" s="291">
        <f>SUM(C72:C79)</f>
        <v>-18413</v>
      </c>
      <c r="D70" s="291">
        <f>SUM(D72:D79)</f>
        <v>0</v>
      </c>
      <c r="E70" s="291">
        <f>SUM(E72:E79)</f>
        <v>-18413</v>
      </c>
      <c r="F70" s="298"/>
    </row>
    <row r="71" spans="1:8" ht="15" customHeight="1">
      <c r="A71" s="304" t="s">
        <v>302</v>
      </c>
      <c r="B71" s="282"/>
      <c r="C71" s="282"/>
      <c r="D71" s="282"/>
      <c r="E71" s="282"/>
      <c r="F71" s="298"/>
    </row>
    <row r="72" spans="1:8" ht="15" customHeight="1">
      <c r="A72" s="304" t="s">
        <v>335</v>
      </c>
      <c r="B72" s="283"/>
      <c r="C72" s="283"/>
      <c r="D72" s="283"/>
      <c r="E72" s="283"/>
      <c r="F72" s="297"/>
    </row>
    <row r="73" spans="1:8" s="287" customFormat="1" ht="16.5" customHeight="1">
      <c r="A73" s="305" t="s">
        <v>336</v>
      </c>
      <c r="B73" s="290"/>
      <c r="C73" s="290">
        <v>-18413</v>
      </c>
      <c r="D73" s="290"/>
      <c r="E73" s="290">
        <f>SUM(B73:D73)</f>
        <v>-18413</v>
      </c>
      <c r="F73" s="299" t="s">
        <v>337</v>
      </c>
    </row>
    <row r="74" spans="1:8" s="287" customFormat="1" ht="18" hidden="1" customHeight="1">
      <c r="A74" s="305" t="s">
        <v>313</v>
      </c>
      <c r="B74" s="290"/>
      <c r="C74" s="290"/>
      <c r="D74" s="290"/>
      <c r="E74" s="290">
        <f>SUM(B74:D74)</f>
        <v>0</v>
      </c>
      <c r="F74" s="299"/>
    </row>
    <row r="75" spans="1:8" ht="14.25" hidden="1" customHeight="1">
      <c r="A75" s="305"/>
      <c r="B75" s="283"/>
      <c r="C75" s="283"/>
      <c r="D75" s="283"/>
      <c r="E75" s="283"/>
      <c r="F75" s="297"/>
    </row>
    <row r="76" spans="1:8" ht="15" hidden="1" customHeight="1">
      <c r="A76" s="304" t="s">
        <v>338</v>
      </c>
      <c r="B76" s="283"/>
      <c r="C76" s="283"/>
      <c r="D76" s="283"/>
      <c r="E76" s="283"/>
      <c r="F76" s="297"/>
    </row>
    <row r="77" spans="1:8" ht="15" hidden="1" customHeight="1">
      <c r="A77" s="305" t="s">
        <v>339</v>
      </c>
      <c r="B77" s="283"/>
      <c r="C77" s="283"/>
      <c r="D77" s="283"/>
      <c r="E77" s="283">
        <f>SUM(B77:D77)</f>
        <v>0</v>
      </c>
      <c r="F77" s="299"/>
    </row>
    <row r="78" spans="1:8" ht="15" hidden="1" customHeight="1">
      <c r="A78" s="305"/>
      <c r="B78" s="283"/>
      <c r="C78" s="283"/>
      <c r="D78" s="283"/>
      <c r="E78" s="283"/>
      <c r="F78" s="297"/>
    </row>
    <row r="79" spans="1:8" ht="15" hidden="1" customHeight="1">
      <c r="A79" s="304"/>
      <c r="B79" s="283"/>
      <c r="C79" s="283"/>
      <c r="D79" s="283"/>
      <c r="E79" s="283"/>
      <c r="F79" s="297"/>
    </row>
    <row r="80" spans="1:8" ht="15" hidden="1" customHeight="1">
      <c r="A80" s="303" t="s">
        <v>340</v>
      </c>
      <c r="B80" s="291">
        <f>SUM(B81:B84)</f>
        <v>0</v>
      </c>
      <c r="C80" s="291">
        <f>SUM(C81:C84)</f>
        <v>0</v>
      </c>
      <c r="D80" s="291">
        <f>SUM(D81:D84)</f>
        <v>0</v>
      </c>
      <c r="E80" s="291">
        <f>SUM(E81:E84)</f>
        <v>0</v>
      </c>
      <c r="F80" s="298"/>
    </row>
    <row r="81" spans="1:6" ht="15" hidden="1" customHeight="1">
      <c r="A81" s="303" t="s">
        <v>341</v>
      </c>
      <c r="B81" s="283"/>
      <c r="C81" s="283"/>
      <c r="D81" s="283"/>
      <c r="E81" s="283"/>
      <c r="F81" s="297"/>
    </row>
    <row r="82" spans="1:6" ht="15" hidden="1" customHeight="1">
      <c r="A82" s="304" t="s">
        <v>342</v>
      </c>
      <c r="B82" s="283"/>
      <c r="C82" s="283"/>
      <c r="D82" s="283"/>
      <c r="E82" s="283"/>
      <c r="F82" s="297"/>
    </row>
    <row r="83" spans="1:6" ht="15" hidden="1" customHeight="1">
      <c r="A83" s="305" t="s">
        <v>343</v>
      </c>
      <c r="B83" s="283"/>
      <c r="C83" s="283"/>
      <c r="D83" s="283"/>
      <c r="E83" s="283">
        <f>SUM(B83:D83)</f>
        <v>0</v>
      </c>
      <c r="F83" s="297"/>
    </row>
    <row r="84" spans="1:6" ht="11.25" hidden="1" customHeight="1">
      <c r="A84" s="304"/>
      <c r="B84" s="283"/>
      <c r="C84" s="283"/>
      <c r="D84" s="283"/>
      <c r="E84" s="283">
        <f>SUM(B84:D84)</f>
        <v>0</v>
      </c>
      <c r="F84" s="297"/>
    </row>
    <row r="85" spans="1:6" ht="15" hidden="1" customHeight="1">
      <c r="A85" s="303" t="s">
        <v>256</v>
      </c>
      <c r="B85" s="291">
        <f>B88+B92</f>
        <v>0</v>
      </c>
      <c r="C85" s="291">
        <f>C88+C92</f>
        <v>0</v>
      </c>
      <c r="D85" s="291">
        <f>D88+D92</f>
        <v>0</v>
      </c>
      <c r="E85" s="291">
        <f>E88+E92</f>
        <v>0</v>
      </c>
      <c r="F85" s="298"/>
    </row>
    <row r="86" spans="1:6" ht="15" hidden="1" customHeight="1">
      <c r="A86" s="303" t="s">
        <v>344</v>
      </c>
      <c r="B86" s="291">
        <f>SUM(B87:B88)</f>
        <v>0</v>
      </c>
      <c r="C86" s="291">
        <f>SUM(C87:C88)</f>
        <v>0</v>
      </c>
      <c r="D86" s="291">
        <f>SUM(D87:D88)</f>
        <v>0</v>
      </c>
      <c r="E86" s="291">
        <f>SUM(E87:E88)</f>
        <v>0</v>
      </c>
      <c r="F86" s="298"/>
    </row>
    <row r="87" spans="1:6" ht="15" hidden="1" customHeight="1">
      <c r="A87" s="304" t="s">
        <v>303</v>
      </c>
      <c r="B87" s="283"/>
      <c r="C87" s="283"/>
      <c r="D87" s="283"/>
      <c r="E87" s="283">
        <f>SUM(B87:D87)</f>
        <v>0</v>
      </c>
      <c r="F87" s="297"/>
    </row>
    <row r="88" spans="1:6" ht="15" hidden="1" customHeight="1">
      <c r="A88" s="304" t="s">
        <v>345</v>
      </c>
      <c r="B88" s="283"/>
      <c r="C88" s="283"/>
      <c r="D88" s="283"/>
      <c r="E88" s="283">
        <f>SUM(B88:D88)</f>
        <v>0</v>
      </c>
      <c r="F88" s="297"/>
    </row>
    <row r="89" spans="1:6" ht="15" hidden="1" customHeight="1">
      <c r="A89" s="304"/>
      <c r="B89" s="283"/>
      <c r="C89" s="283"/>
      <c r="D89" s="283"/>
      <c r="E89" s="283"/>
      <c r="F89" s="297"/>
    </row>
    <row r="90" spans="1:6" ht="15" hidden="1" customHeight="1">
      <c r="A90" s="303" t="s">
        <v>344</v>
      </c>
      <c r="B90" s="283"/>
      <c r="C90" s="283"/>
      <c r="D90" s="283"/>
      <c r="E90" s="283"/>
      <c r="F90" s="297"/>
    </row>
    <row r="91" spans="1:6" ht="15" hidden="1" customHeight="1">
      <c r="A91" s="304" t="s">
        <v>346</v>
      </c>
      <c r="B91" s="283"/>
      <c r="C91" s="283"/>
      <c r="D91" s="283"/>
      <c r="E91" s="283"/>
      <c r="F91" s="297"/>
    </row>
    <row r="92" spans="1:6" ht="15" hidden="1" customHeight="1">
      <c r="A92" s="304" t="s">
        <v>155</v>
      </c>
      <c r="B92" s="283"/>
      <c r="C92" s="283"/>
      <c r="D92" s="283"/>
      <c r="E92" s="283">
        <f>SUM(B92:D92)</f>
        <v>0</v>
      </c>
      <c r="F92" s="297"/>
    </row>
    <row r="93" spans="1:6" ht="15" hidden="1" customHeight="1">
      <c r="A93" s="304"/>
      <c r="B93" s="283"/>
      <c r="C93" s="283"/>
      <c r="D93" s="283"/>
      <c r="E93" s="283">
        <f>SUM(B93:D93)</f>
        <v>0</v>
      </c>
      <c r="F93" s="297"/>
    </row>
    <row r="94" spans="1:6" ht="15" hidden="1" customHeight="1">
      <c r="A94" s="303" t="s">
        <v>255</v>
      </c>
      <c r="B94" s="291">
        <f>B95+B102</f>
        <v>0</v>
      </c>
      <c r="C94" s="291">
        <f>C95+C102</f>
        <v>0</v>
      </c>
      <c r="D94" s="291">
        <f>D95+D102</f>
        <v>0</v>
      </c>
      <c r="E94" s="291">
        <f>E95+E102</f>
        <v>0</v>
      </c>
      <c r="F94" s="298"/>
    </row>
    <row r="95" spans="1:6" ht="15" hidden="1" customHeight="1">
      <c r="A95" s="303" t="s">
        <v>344</v>
      </c>
      <c r="B95" s="291">
        <f>SUM(B96:B100)</f>
        <v>0</v>
      </c>
      <c r="C95" s="291">
        <f>SUM(C96:C100)</f>
        <v>0</v>
      </c>
      <c r="D95" s="291">
        <f>SUM(D96:D100)</f>
        <v>0</v>
      </c>
      <c r="E95" s="291">
        <f>SUM(E96:E100)</f>
        <v>0</v>
      </c>
      <c r="F95" s="298"/>
    </row>
    <row r="96" spans="1:6" ht="15" hidden="1" customHeight="1">
      <c r="A96" s="304" t="s">
        <v>303</v>
      </c>
      <c r="B96" s="283"/>
      <c r="C96" s="283"/>
      <c r="D96" s="283"/>
      <c r="E96" s="283">
        <f>SUM(B96:D96)</f>
        <v>0</v>
      </c>
      <c r="F96" s="297"/>
    </row>
    <row r="97" spans="1:6" ht="15" hidden="1" customHeight="1">
      <c r="A97" s="304" t="s">
        <v>345</v>
      </c>
      <c r="B97" s="283"/>
      <c r="C97" s="283"/>
      <c r="D97" s="283"/>
      <c r="E97" s="283">
        <f>SUM(B97:D97)</f>
        <v>0</v>
      </c>
      <c r="F97" s="297"/>
    </row>
    <row r="98" spans="1:6" ht="15" hidden="1" customHeight="1">
      <c r="A98" s="304"/>
      <c r="B98" s="283"/>
      <c r="C98" s="283"/>
      <c r="D98" s="283"/>
      <c r="E98" s="283">
        <f>SUM(B98:D98)</f>
        <v>0</v>
      </c>
      <c r="F98" s="297"/>
    </row>
    <row r="99" spans="1:6" ht="15" hidden="1" customHeight="1">
      <c r="A99" s="304" t="s">
        <v>335</v>
      </c>
      <c r="B99" s="283"/>
      <c r="C99" s="283"/>
      <c r="D99" s="283"/>
      <c r="E99" s="283">
        <f>SUM(B99:D99)</f>
        <v>0</v>
      </c>
      <c r="F99" s="297"/>
    </row>
    <row r="100" spans="1:6" ht="15" hidden="1" customHeight="1">
      <c r="A100" s="304" t="s">
        <v>347</v>
      </c>
      <c r="B100" s="283"/>
      <c r="C100" s="283"/>
      <c r="D100" s="283"/>
      <c r="E100" s="283">
        <f>SUM(B100:D100)</f>
        <v>0</v>
      </c>
      <c r="F100" s="297"/>
    </row>
    <row r="101" spans="1:6" ht="15" hidden="1" customHeight="1">
      <c r="A101" s="304"/>
      <c r="B101" s="283"/>
      <c r="C101" s="283"/>
      <c r="D101" s="283"/>
      <c r="E101" s="283"/>
      <c r="F101" s="297"/>
    </row>
    <row r="102" spans="1:6" ht="15" hidden="1" customHeight="1">
      <c r="A102" s="303" t="s">
        <v>348</v>
      </c>
      <c r="B102" s="293">
        <f>SUM(B103:B107)</f>
        <v>0</v>
      </c>
      <c r="C102" s="293">
        <f>SUM(C103:C107)</f>
        <v>0</v>
      </c>
      <c r="D102" s="293">
        <f>SUM(D103:D107)</f>
        <v>0</v>
      </c>
      <c r="E102" s="293">
        <f>SUM(E103:E107)</f>
        <v>0</v>
      </c>
      <c r="F102" s="297"/>
    </row>
    <row r="103" spans="1:6" ht="15" hidden="1" customHeight="1">
      <c r="A103" s="304" t="s">
        <v>335</v>
      </c>
      <c r="B103" s="283"/>
      <c r="C103" s="283"/>
      <c r="D103" s="283"/>
      <c r="E103" s="283"/>
      <c r="F103" s="297"/>
    </row>
    <row r="104" spans="1:6" ht="28.5" hidden="1" customHeight="1">
      <c r="A104" s="306" t="s">
        <v>349</v>
      </c>
      <c r="B104" s="292"/>
      <c r="C104" s="292"/>
      <c r="D104" s="292"/>
      <c r="E104" s="292">
        <f>SUM(B104:D104)</f>
        <v>0</v>
      </c>
      <c r="F104" s="300"/>
    </row>
    <row r="105" spans="1:6" ht="15" hidden="1" customHeight="1">
      <c r="A105" s="304"/>
      <c r="B105" s="283"/>
      <c r="C105" s="283"/>
      <c r="D105" s="283"/>
      <c r="E105" s="283"/>
      <c r="F105" s="297"/>
    </row>
    <row r="106" spans="1:6" ht="15" hidden="1" customHeight="1">
      <c r="A106" s="304"/>
      <c r="B106" s="283"/>
      <c r="C106" s="283"/>
      <c r="D106" s="283"/>
      <c r="E106" s="283"/>
      <c r="F106" s="297"/>
    </row>
    <row r="107" spans="1:6" ht="15" hidden="1" customHeight="1">
      <c r="A107" s="304"/>
      <c r="B107" s="283"/>
      <c r="C107" s="283"/>
      <c r="D107" s="283"/>
      <c r="E107" s="283"/>
      <c r="F107" s="297"/>
    </row>
    <row r="108" spans="1:6" ht="12" hidden="1" customHeight="1">
      <c r="A108" s="304"/>
      <c r="B108" s="283"/>
      <c r="C108" s="283"/>
      <c r="D108" s="283"/>
      <c r="E108" s="283">
        <f>SUM(B108:D108)</f>
        <v>0</v>
      </c>
      <c r="F108" s="297"/>
    </row>
    <row r="109" spans="1:6" ht="15" hidden="1" customHeight="1">
      <c r="A109" s="303" t="s">
        <v>350</v>
      </c>
      <c r="B109" s="291">
        <f>SUM(B110:B117)</f>
        <v>0</v>
      </c>
      <c r="C109" s="291">
        <f>SUM(C110:C117)</f>
        <v>0</v>
      </c>
      <c r="D109" s="291">
        <f>SUM(D110:D117)</f>
        <v>0</v>
      </c>
      <c r="E109" s="291">
        <f>SUM(E110:E117)</f>
        <v>0</v>
      </c>
      <c r="F109" s="298"/>
    </row>
    <row r="110" spans="1:6" s="285" customFormat="1" ht="15" hidden="1" customHeight="1">
      <c r="A110" s="304" t="s">
        <v>302</v>
      </c>
      <c r="B110" s="282"/>
      <c r="C110" s="282"/>
      <c r="D110" s="282"/>
      <c r="E110" s="283"/>
      <c r="F110" s="297"/>
    </row>
    <row r="111" spans="1:6" ht="15" hidden="1" customHeight="1">
      <c r="A111" s="304" t="s">
        <v>335</v>
      </c>
      <c r="B111" s="283"/>
      <c r="C111" s="283"/>
      <c r="D111" s="283"/>
      <c r="E111" s="283"/>
      <c r="F111" s="297"/>
    </row>
    <row r="112" spans="1:6" ht="30.75" hidden="1" customHeight="1">
      <c r="A112" s="306" t="s">
        <v>313</v>
      </c>
      <c r="B112" s="292"/>
      <c r="C112" s="292"/>
      <c r="D112" s="292"/>
      <c r="E112" s="292">
        <f>SUM(B112:D112)</f>
        <v>0</v>
      </c>
      <c r="F112" s="300"/>
    </row>
    <row r="113" spans="1:6" ht="36.75" hidden="1" customHeight="1">
      <c r="A113" s="306" t="s">
        <v>351</v>
      </c>
      <c r="B113" s="292"/>
      <c r="C113" s="292"/>
      <c r="D113" s="292"/>
      <c r="E113" s="292">
        <f>SUM(B113:D113)</f>
        <v>0</v>
      </c>
      <c r="F113" s="301"/>
    </row>
    <row r="114" spans="1:6" ht="14.25" hidden="1" customHeight="1">
      <c r="A114" s="304" t="s">
        <v>352</v>
      </c>
      <c r="B114" s="292"/>
      <c r="C114" s="292"/>
      <c r="D114" s="292"/>
      <c r="E114" s="292"/>
      <c r="F114" s="301"/>
    </row>
    <row r="115" spans="1:6" ht="28.5" hidden="1" customHeight="1">
      <c r="A115" s="306" t="s">
        <v>353</v>
      </c>
      <c r="B115" s="292"/>
      <c r="C115" s="292"/>
      <c r="D115" s="292"/>
      <c r="E115" s="292">
        <f>SUM(B115:D115)</f>
        <v>0</v>
      </c>
      <c r="F115" s="300"/>
    </row>
    <row r="116" spans="1:6" ht="15" hidden="1" customHeight="1">
      <c r="A116" s="305" t="s">
        <v>339</v>
      </c>
      <c r="B116" s="283"/>
      <c r="C116" s="283"/>
      <c r="D116" s="283"/>
      <c r="E116" s="283">
        <f>SUM(B116:D116)</f>
        <v>0</v>
      </c>
      <c r="F116" s="297"/>
    </row>
    <row r="117" spans="1:6" ht="15" hidden="1" customHeight="1">
      <c r="A117" s="304"/>
      <c r="B117" s="283"/>
      <c r="C117" s="283"/>
      <c r="D117" s="283"/>
      <c r="E117" s="283">
        <f>SUM(B117:D117)</f>
        <v>0</v>
      </c>
      <c r="F117" s="297"/>
    </row>
    <row r="118" spans="1:6" ht="15" hidden="1" customHeight="1">
      <c r="A118" s="303" t="s">
        <v>257</v>
      </c>
      <c r="B118" s="291">
        <f>B121</f>
        <v>0</v>
      </c>
      <c r="C118" s="291">
        <f>C121</f>
        <v>0</v>
      </c>
      <c r="D118" s="291">
        <f>D121</f>
        <v>0</v>
      </c>
      <c r="E118" s="291">
        <f>E121</f>
        <v>0</v>
      </c>
      <c r="F118" s="298"/>
    </row>
    <row r="119" spans="1:6" ht="15" hidden="1" customHeight="1">
      <c r="A119" s="303" t="s">
        <v>302</v>
      </c>
      <c r="B119" s="282"/>
      <c r="C119" s="282"/>
      <c r="D119" s="282"/>
      <c r="E119" s="283">
        <f>SUM(B119:D119)</f>
        <v>0</v>
      </c>
      <c r="F119" s="297"/>
    </row>
    <row r="120" spans="1:6" ht="15" hidden="1" customHeight="1">
      <c r="A120" s="304" t="s">
        <v>335</v>
      </c>
      <c r="B120" s="283"/>
      <c r="C120" s="283"/>
      <c r="D120" s="283"/>
      <c r="E120" s="283">
        <f>SUM(B120:D120)</f>
        <v>0</v>
      </c>
      <c r="F120" s="297"/>
    </row>
    <row r="121" spans="1:6" ht="15" hidden="1" customHeight="1">
      <c r="A121" s="304" t="s">
        <v>354</v>
      </c>
      <c r="B121" s="283"/>
      <c r="C121" s="283"/>
      <c r="D121" s="283"/>
      <c r="E121" s="283">
        <f>SUM(B121:D121)</f>
        <v>0</v>
      </c>
      <c r="F121" s="297"/>
    </row>
    <row r="122" spans="1:6" ht="15" hidden="1" customHeight="1">
      <c r="A122" s="304"/>
      <c r="B122" s="283"/>
      <c r="C122" s="283"/>
      <c r="D122" s="283"/>
      <c r="E122" s="283"/>
      <c r="F122" s="297"/>
    </row>
    <row r="123" spans="1:6" ht="15" hidden="1" customHeight="1">
      <c r="A123" s="303" t="s">
        <v>258</v>
      </c>
      <c r="B123" s="291">
        <f>B124</f>
        <v>0</v>
      </c>
      <c r="C123" s="291">
        <f>C124</f>
        <v>0</v>
      </c>
      <c r="D123" s="291">
        <f>D124</f>
        <v>0</v>
      </c>
      <c r="E123" s="291">
        <f>E124</f>
        <v>0</v>
      </c>
      <c r="F123" s="298"/>
    </row>
    <row r="124" spans="1:6" s="288" customFormat="1" ht="15" hidden="1" customHeight="1">
      <c r="A124" s="304" t="s">
        <v>344</v>
      </c>
      <c r="B124" s="291">
        <f>B126</f>
        <v>0</v>
      </c>
      <c r="C124" s="291">
        <f>C126</f>
        <v>0</v>
      </c>
      <c r="D124" s="291">
        <f>D126</f>
        <v>0</v>
      </c>
      <c r="E124" s="291">
        <f>E126</f>
        <v>0</v>
      </c>
      <c r="F124" s="298"/>
    </row>
    <row r="125" spans="1:6" ht="15" hidden="1" customHeight="1">
      <c r="A125" s="304" t="s">
        <v>346</v>
      </c>
      <c r="B125" s="283"/>
      <c r="C125" s="283"/>
      <c r="D125" s="283"/>
      <c r="E125" s="283">
        <f>SUM(B125:D125)</f>
        <v>0</v>
      </c>
      <c r="F125" s="297"/>
    </row>
    <row r="126" spans="1:6" ht="27" hidden="1" customHeight="1">
      <c r="A126" s="307" t="s">
        <v>355</v>
      </c>
      <c r="B126" s="292"/>
      <c r="C126" s="292"/>
      <c r="D126" s="292"/>
      <c r="E126" s="292">
        <f>SUM(B126:D126)</f>
        <v>0</v>
      </c>
      <c r="F126" s="300"/>
    </row>
    <row r="127" spans="1:6" ht="15" hidden="1" customHeight="1">
      <c r="A127" s="304"/>
      <c r="B127" s="283"/>
      <c r="C127" s="283"/>
      <c r="D127" s="283"/>
      <c r="E127" s="283"/>
      <c r="F127" s="297"/>
    </row>
    <row r="128" spans="1:6" ht="15" hidden="1" customHeight="1">
      <c r="A128" s="303" t="s">
        <v>356</v>
      </c>
      <c r="B128" s="291">
        <f>SUM(B129:B136)</f>
        <v>0</v>
      </c>
      <c r="C128" s="291">
        <f>SUM(C129:C136)</f>
        <v>0</v>
      </c>
      <c r="D128" s="291">
        <f>SUM(D129:D136)</f>
        <v>0</v>
      </c>
      <c r="E128" s="291">
        <f>SUM(E129:E136)</f>
        <v>0</v>
      </c>
      <c r="F128" s="298"/>
    </row>
    <row r="129" spans="1:6" s="285" customFormat="1" ht="15" hidden="1" customHeight="1">
      <c r="A129" s="308" t="s">
        <v>357</v>
      </c>
      <c r="B129" s="282"/>
      <c r="C129" s="282"/>
      <c r="D129" s="282"/>
      <c r="E129" s="282"/>
      <c r="F129" s="298"/>
    </row>
    <row r="130" spans="1:6" ht="15" hidden="1" customHeight="1">
      <c r="A130" s="160" t="s">
        <v>293</v>
      </c>
      <c r="B130" s="283"/>
      <c r="C130" s="283"/>
      <c r="D130" s="283"/>
      <c r="E130" s="283"/>
      <c r="F130" s="297"/>
    </row>
    <row r="131" spans="1:6" ht="15" hidden="1" customHeight="1">
      <c r="A131" s="309" t="s">
        <v>358</v>
      </c>
      <c r="B131" s="283"/>
      <c r="C131" s="283"/>
      <c r="D131" s="283"/>
      <c r="E131" s="283">
        <f>SUM(B131:D131)</f>
        <v>0</v>
      </c>
      <c r="F131" s="299"/>
    </row>
    <row r="132" spans="1:6" ht="15" hidden="1" customHeight="1">
      <c r="A132" s="309" t="s">
        <v>349</v>
      </c>
      <c r="B132" s="283"/>
      <c r="C132" s="283"/>
      <c r="D132" s="283"/>
      <c r="E132" s="283">
        <f>SUM(B132:D132)</f>
        <v>0</v>
      </c>
      <c r="F132" s="297"/>
    </row>
    <row r="133" spans="1:6" ht="15" hidden="1" customHeight="1">
      <c r="A133" s="309"/>
      <c r="B133" s="283"/>
      <c r="C133" s="283"/>
      <c r="D133" s="283"/>
      <c r="E133" s="283"/>
      <c r="F133" s="297"/>
    </row>
    <row r="134" spans="1:6" ht="15" hidden="1" customHeight="1">
      <c r="A134" s="308" t="s">
        <v>359</v>
      </c>
      <c r="B134" s="283"/>
      <c r="C134" s="283"/>
      <c r="D134" s="283"/>
      <c r="E134" s="283"/>
      <c r="F134" s="297"/>
    </row>
    <row r="135" spans="1:6" ht="15" hidden="1" customHeight="1">
      <c r="A135" s="160" t="s">
        <v>293</v>
      </c>
      <c r="B135" s="283"/>
      <c r="C135" s="283"/>
      <c r="D135" s="283"/>
      <c r="E135" s="283"/>
      <c r="F135" s="297"/>
    </row>
    <row r="136" spans="1:6" ht="15" hidden="1" customHeight="1">
      <c r="A136" s="309" t="s">
        <v>341</v>
      </c>
      <c r="B136" s="283"/>
      <c r="C136" s="283"/>
      <c r="D136" s="283"/>
      <c r="E136" s="283">
        <f>SUM(B136:D136)</f>
        <v>0</v>
      </c>
      <c r="F136" s="297"/>
    </row>
    <row r="137" spans="1:6" ht="15" hidden="1" customHeight="1">
      <c r="A137" s="309"/>
      <c r="B137" s="283"/>
      <c r="C137" s="283"/>
      <c r="D137" s="283"/>
      <c r="E137" s="283"/>
      <c r="F137" s="297"/>
    </row>
    <row r="138" spans="1:6" ht="15" customHeight="1">
      <c r="A138" s="304"/>
      <c r="B138" s="283"/>
      <c r="C138" s="283"/>
      <c r="D138" s="283"/>
      <c r="E138" s="283"/>
      <c r="F138" s="297"/>
    </row>
    <row r="139" spans="1:6" ht="15" customHeight="1">
      <c r="A139" s="303" t="s">
        <v>220</v>
      </c>
      <c r="B139" s="291">
        <f>SUM(B140:B147)</f>
        <v>0</v>
      </c>
      <c r="C139" s="291">
        <f>SUM(C140:C147)</f>
        <v>0</v>
      </c>
      <c r="D139" s="294">
        <f>SUM(D140:D147)</f>
        <v>6250000</v>
      </c>
      <c r="E139" s="291">
        <f>SUM(E140:E147)</f>
        <v>6250000</v>
      </c>
      <c r="F139" s="298"/>
    </row>
    <row r="140" spans="1:6" ht="15" hidden="1" customHeight="1">
      <c r="A140" s="304" t="s">
        <v>335</v>
      </c>
      <c r="B140" s="283"/>
      <c r="C140" s="283"/>
      <c r="D140" s="283"/>
      <c r="E140" s="283"/>
      <c r="F140" s="297"/>
    </row>
    <row r="141" spans="1:6" ht="15" hidden="1" customHeight="1">
      <c r="A141" s="304" t="s">
        <v>360</v>
      </c>
      <c r="B141" s="283"/>
      <c r="C141" s="283"/>
      <c r="D141" s="283"/>
      <c r="E141" s="283"/>
      <c r="F141" s="297"/>
    </row>
    <row r="142" spans="1:6" s="287" customFormat="1" ht="17.25" hidden="1" customHeight="1">
      <c r="A142" s="305" t="s">
        <v>361</v>
      </c>
      <c r="B142" s="290"/>
      <c r="C142" s="290"/>
      <c r="D142" s="290"/>
      <c r="E142" s="290">
        <f>SUM(B142:D142)</f>
        <v>0</v>
      </c>
      <c r="F142" s="299"/>
    </row>
    <row r="143" spans="1:6" ht="15.75" hidden="1" customHeight="1">
      <c r="A143" s="304"/>
      <c r="B143" s="283"/>
      <c r="C143" s="283"/>
      <c r="D143" s="283"/>
      <c r="E143" s="283"/>
      <c r="F143" s="297"/>
    </row>
    <row r="144" spans="1:6" ht="20.25" customHeight="1">
      <c r="A144" s="304" t="s">
        <v>362</v>
      </c>
      <c r="B144" s="283"/>
      <c r="C144" s="283"/>
      <c r="D144" s="283"/>
      <c r="E144" s="283"/>
      <c r="F144" s="297"/>
    </row>
    <row r="145" spans="1:6" s="289" customFormat="1" ht="19.5" customHeight="1">
      <c r="A145" s="307" t="s">
        <v>363</v>
      </c>
      <c r="B145" s="286"/>
      <c r="C145" s="286"/>
      <c r="D145" s="286">
        <v>6250000</v>
      </c>
      <c r="E145" s="286">
        <f>SUM(B145:D145)</f>
        <v>6250000</v>
      </c>
      <c r="F145" s="299" t="s">
        <v>314</v>
      </c>
    </row>
    <row r="146" spans="1:6" ht="16.5" hidden="1" customHeight="1">
      <c r="A146" s="305" t="s">
        <v>358</v>
      </c>
      <c r="B146" s="290"/>
      <c r="C146" s="290"/>
      <c r="D146" s="290"/>
      <c r="E146" s="290">
        <f>SUM(B146:D146)</f>
        <v>0</v>
      </c>
      <c r="F146" s="299"/>
    </row>
    <row r="147" spans="1:6" ht="28.5" hidden="1" customHeight="1">
      <c r="A147" s="306" t="s">
        <v>349</v>
      </c>
      <c r="B147" s="292"/>
      <c r="C147" s="292"/>
      <c r="D147" s="292"/>
      <c r="E147" s="292">
        <f>SUM(B147:D147)</f>
        <v>0</v>
      </c>
      <c r="F147" s="300"/>
    </row>
    <row r="148" spans="1:6" ht="15" hidden="1" customHeight="1">
      <c r="A148" s="304"/>
      <c r="B148" s="283"/>
      <c r="C148" s="283"/>
      <c r="D148" s="283"/>
      <c r="E148" s="283"/>
      <c r="F148" s="297"/>
    </row>
    <row r="149" spans="1:6" ht="15" hidden="1" customHeight="1">
      <c r="A149" s="303" t="s">
        <v>259</v>
      </c>
      <c r="B149" s="291">
        <f>SUM(B150:B176)</f>
        <v>0</v>
      </c>
      <c r="C149" s="291">
        <f>SUM(C150:C176)</f>
        <v>0</v>
      </c>
      <c r="D149" s="291">
        <f>SUM(D150:D176)</f>
        <v>0</v>
      </c>
      <c r="E149" s="291">
        <f>SUM(E150:E176)</f>
        <v>0</v>
      </c>
      <c r="F149" s="298"/>
    </row>
    <row r="150" spans="1:6" s="285" customFormat="1" ht="15" hidden="1" customHeight="1">
      <c r="A150" s="308" t="s">
        <v>364</v>
      </c>
      <c r="B150" s="282"/>
      <c r="C150" s="282"/>
      <c r="D150" s="282"/>
      <c r="E150" s="282"/>
      <c r="F150" s="298"/>
    </row>
    <row r="151" spans="1:6" ht="15" hidden="1" customHeight="1">
      <c r="A151" s="304" t="s">
        <v>335</v>
      </c>
      <c r="B151" s="283"/>
      <c r="C151" s="283"/>
      <c r="D151" s="283"/>
      <c r="E151" s="283">
        <f>SUM(B151:D151)</f>
        <v>0</v>
      </c>
      <c r="F151" s="297"/>
    </row>
    <row r="152" spans="1:6" ht="15" hidden="1" customHeight="1">
      <c r="A152" s="304" t="s">
        <v>365</v>
      </c>
      <c r="B152" s="283"/>
      <c r="C152" s="283"/>
      <c r="D152" s="283"/>
      <c r="E152" s="283">
        <f>SUM(B152:D152)</f>
        <v>0</v>
      </c>
      <c r="F152" s="297"/>
    </row>
    <row r="153" spans="1:6" ht="15" hidden="1" customHeight="1">
      <c r="A153" s="304"/>
      <c r="B153" s="283"/>
      <c r="C153" s="283"/>
      <c r="D153" s="283"/>
      <c r="E153" s="283">
        <f>SUM(B153:D153)</f>
        <v>0</v>
      </c>
      <c r="F153" s="297"/>
    </row>
    <row r="154" spans="1:6" ht="15" hidden="1" customHeight="1">
      <c r="A154" s="308" t="s">
        <v>366</v>
      </c>
      <c r="B154" s="282"/>
      <c r="C154" s="282"/>
      <c r="D154" s="282"/>
      <c r="E154" s="282"/>
      <c r="F154" s="298"/>
    </row>
    <row r="155" spans="1:6" ht="15" hidden="1" customHeight="1">
      <c r="A155" s="304" t="s">
        <v>335</v>
      </c>
      <c r="B155" s="283"/>
      <c r="C155" s="283"/>
      <c r="D155" s="283"/>
      <c r="E155" s="283">
        <f>SUM(B155:D155)</f>
        <v>0</v>
      </c>
      <c r="F155" s="297"/>
    </row>
    <row r="156" spans="1:6" ht="15" hidden="1" customHeight="1">
      <c r="A156" s="304" t="s">
        <v>365</v>
      </c>
      <c r="B156" s="283"/>
      <c r="C156" s="283"/>
      <c r="D156" s="283"/>
      <c r="E156" s="283">
        <f>SUM(B156:D156)</f>
        <v>0</v>
      </c>
      <c r="F156" s="297"/>
    </row>
    <row r="157" spans="1:6" ht="15" hidden="1" customHeight="1">
      <c r="A157" s="304"/>
      <c r="B157" s="283"/>
      <c r="C157" s="283"/>
      <c r="D157" s="283"/>
      <c r="E157" s="283"/>
      <c r="F157" s="297"/>
    </row>
    <row r="158" spans="1:6" ht="15" hidden="1" customHeight="1">
      <c r="A158" s="308" t="s">
        <v>367</v>
      </c>
      <c r="B158" s="283"/>
      <c r="C158" s="283"/>
      <c r="D158" s="283"/>
      <c r="E158" s="283"/>
      <c r="F158" s="297"/>
    </row>
    <row r="159" spans="1:6" ht="15" hidden="1" customHeight="1">
      <c r="A159" s="304" t="s">
        <v>352</v>
      </c>
      <c r="B159" s="283"/>
      <c r="C159" s="283"/>
      <c r="D159" s="283"/>
      <c r="E159" s="283">
        <f>SUM(B159:D159)</f>
        <v>0</v>
      </c>
      <c r="F159" s="297"/>
    </row>
    <row r="160" spans="1:6" ht="15" hidden="1" customHeight="1">
      <c r="A160" s="304" t="s">
        <v>368</v>
      </c>
      <c r="B160" s="283"/>
      <c r="C160" s="283"/>
      <c r="D160" s="283"/>
      <c r="E160" s="283">
        <f>SUM(B160:D160)</f>
        <v>0</v>
      </c>
      <c r="F160" s="297"/>
    </row>
    <row r="161" spans="1:6" ht="15" hidden="1" customHeight="1">
      <c r="A161" s="304" t="s">
        <v>369</v>
      </c>
      <c r="B161" s="283"/>
      <c r="C161" s="283"/>
      <c r="D161" s="283"/>
      <c r="E161" s="283">
        <f>SUM(B161:D161)</f>
        <v>0</v>
      </c>
      <c r="F161" s="297"/>
    </row>
    <row r="162" spans="1:6" ht="15" hidden="1" customHeight="1">
      <c r="A162" s="304"/>
      <c r="B162" s="283"/>
      <c r="C162" s="283"/>
      <c r="D162" s="283"/>
      <c r="E162" s="283"/>
      <c r="F162" s="297"/>
    </row>
    <row r="163" spans="1:6" ht="15" hidden="1" customHeight="1">
      <c r="A163" s="304" t="s">
        <v>335</v>
      </c>
      <c r="B163" s="283"/>
      <c r="C163" s="283"/>
      <c r="D163" s="283"/>
      <c r="E163" s="283"/>
      <c r="F163" s="297"/>
    </row>
    <row r="164" spans="1:6" ht="15" hidden="1" customHeight="1">
      <c r="A164" s="305" t="s">
        <v>370</v>
      </c>
      <c r="B164" s="283"/>
      <c r="C164" s="283"/>
      <c r="D164" s="283"/>
      <c r="E164" s="283">
        <f>SUM(B164:D164)</f>
        <v>0</v>
      </c>
      <c r="F164" s="297"/>
    </row>
    <row r="165" spans="1:6" ht="15" hidden="1" customHeight="1">
      <c r="A165" s="304" t="s">
        <v>371</v>
      </c>
      <c r="B165" s="283"/>
      <c r="C165" s="283"/>
      <c r="D165" s="283"/>
      <c r="E165" s="283">
        <f>SUM(B165:D165)</f>
        <v>0</v>
      </c>
      <c r="F165" s="297"/>
    </row>
    <row r="166" spans="1:6" ht="15" hidden="1" customHeight="1">
      <c r="A166" s="304"/>
      <c r="B166" s="283"/>
      <c r="C166" s="283"/>
      <c r="D166" s="283"/>
      <c r="E166" s="283"/>
      <c r="F166" s="297"/>
    </row>
    <row r="167" spans="1:6" ht="15" hidden="1" customHeight="1">
      <c r="A167" s="303" t="s">
        <v>372</v>
      </c>
      <c r="B167" s="282"/>
      <c r="C167" s="282"/>
      <c r="D167" s="282"/>
      <c r="E167" s="282"/>
      <c r="F167" s="298"/>
    </row>
    <row r="168" spans="1:6" ht="15" hidden="1" customHeight="1">
      <c r="A168" s="304" t="s">
        <v>335</v>
      </c>
      <c r="B168" s="283"/>
      <c r="C168" s="283"/>
      <c r="D168" s="283"/>
      <c r="E168" s="283">
        <f>SUM(B168:D168)</f>
        <v>0</v>
      </c>
      <c r="F168" s="297"/>
    </row>
    <row r="169" spans="1:6" ht="15" hidden="1" customHeight="1">
      <c r="A169" s="304" t="s">
        <v>365</v>
      </c>
      <c r="B169" s="283"/>
      <c r="C169" s="283"/>
      <c r="D169" s="283"/>
      <c r="E169" s="283">
        <f>SUM(B169:D169)</f>
        <v>0</v>
      </c>
      <c r="F169" s="297"/>
    </row>
    <row r="170" spans="1:6" ht="15" hidden="1" customHeight="1">
      <c r="A170" s="304"/>
      <c r="B170" s="283"/>
      <c r="C170" s="283"/>
      <c r="D170" s="283"/>
      <c r="E170" s="283"/>
      <c r="F170" s="297"/>
    </row>
    <row r="171" spans="1:6" ht="15" hidden="1" customHeight="1">
      <c r="A171" s="303" t="s">
        <v>373</v>
      </c>
      <c r="B171" s="282"/>
      <c r="C171" s="282"/>
      <c r="D171" s="282"/>
      <c r="E171" s="282"/>
      <c r="F171" s="298"/>
    </row>
    <row r="172" spans="1:6" ht="15" hidden="1" customHeight="1">
      <c r="A172" s="304" t="s">
        <v>352</v>
      </c>
      <c r="B172" s="283"/>
      <c r="C172" s="283"/>
      <c r="D172" s="283"/>
      <c r="E172" s="283">
        <f>SUM(B172:D172)</f>
        <v>0</v>
      </c>
      <c r="F172" s="297"/>
    </row>
    <row r="173" spans="1:6" ht="15" hidden="1" customHeight="1">
      <c r="A173" s="305" t="s">
        <v>364</v>
      </c>
      <c r="B173" s="283"/>
      <c r="C173" s="283"/>
      <c r="D173" s="283"/>
      <c r="E173" s="283">
        <f>SUM(B173:D173)</f>
        <v>0</v>
      </c>
      <c r="F173" s="297"/>
    </row>
    <row r="174" spans="1:6" ht="15" hidden="1" customHeight="1">
      <c r="A174" s="305" t="s">
        <v>366</v>
      </c>
      <c r="B174" s="283"/>
      <c r="C174" s="283"/>
      <c r="D174" s="283"/>
      <c r="E174" s="283">
        <f>SUM(B174:D174)</f>
        <v>0</v>
      </c>
      <c r="F174" s="297"/>
    </row>
    <row r="175" spans="1:6" ht="15" hidden="1" customHeight="1">
      <c r="A175" s="305" t="s">
        <v>367</v>
      </c>
      <c r="B175" s="283"/>
      <c r="C175" s="283"/>
      <c r="D175" s="283"/>
      <c r="E175" s="283">
        <f>SUM(B175:D175)</f>
        <v>0</v>
      </c>
      <c r="F175" s="297"/>
    </row>
    <row r="176" spans="1:6" ht="15" hidden="1" customHeight="1">
      <c r="A176" s="304" t="s">
        <v>374</v>
      </c>
      <c r="B176" s="283"/>
      <c r="C176" s="283"/>
      <c r="D176" s="283"/>
      <c r="E176" s="283">
        <f>SUM(B176:D176)</f>
        <v>0</v>
      </c>
      <c r="F176" s="297"/>
    </row>
    <row r="177" spans="1:6" ht="15" customHeight="1">
      <c r="A177" s="304"/>
      <c r="B177" s="283"/>
      <c r="C177" s="283"/>
      <c r="D177" s="283"/>
      <c r="E177" s="283"/>
      <c r="F177" s="297"/>
    </row>
    <row r="178" spans="1:6" ht="15" hidden="1" customHeight="1">
      <c r="A178" s="303" t="s">
        <v>260</v>
      </c>
      <c r="B178" s="291">
        <f>SUM(B180:B185)</f>
        <v>0</v>
      </c>
      <c r="C178" s="291">
        <f>SUM(C180:C185)</f>
        <v>0</v>
      </c>
      <c r="D178" s="291">
        <f>SUM(D180:D185)</f>
        <v>0</v>
      </c>
      <c r="E178" s="291">
        <f>SUM(E180:E185)</f>
        <v>0</v>
      </c>
      <c r="F178" s="298"/>
    </row>
    <row r="179" spans="1:6" s="285" customFormat="1" ht="15" hidden="1" customHeight="1">
      <c r="A179" s="160" t="s">
        <v>375</v>
      </c>
      <c r="B179" s="282"/>
      <c r="C179" s="282"/>
      <c r="D179" s="282"/>
      <c r="E179" s="282"/>
      <c r="F179" s="298"/>
    </row>
    <row r="180" spans="1:6" ht="15" hidden="1" customHeight="1">
      <c r="A180" s="160" t="s">
        <v>335</v>
      </c>
      <c r="B180" s="283"/>
      <c r="C180" s="283"/>
      <c r="D180" s="283"/>
      <c r="E180" s="283"/>
      <c r="F180" s="297"/>
    </row>
    <row r="181" spans="1:6" ht="29.25" hidden="1" customHeight="1">
      <c r="A181" s="310" t="s">
        <v>376</v>
      </c>
      <c r="B181" s="292"/>
      <c r="C181" s="292"/>
      <c r="D181" s="292"/>
      <c r="E181" s="292">
        <f>SUM(B181:D181)</f>
        <v>0</v>
      </c>
      <c r="F181" s="300" t="s">
        <v>377</v>
      </c>
    </row>
    <row r="182" spans="1:6" ht="18" hidden="1" customHeight="1">
      <c r="A182" s="311" t="s">
        <v>378</v>
      </c>
      <c r="B182" s="292"/>
      <c r="C182" s="292"/>
      <c r="D182" s="292"/>
      <c r="E182" s="292"/>
      <c r="F182" s="300"/>
    </row>
    <row r="183" spans="1:6" ht="16.5" hidden="1" customHeight="1">
      <c r="A183" s="160" t="s">
        <v>342</v>
      </c>
      <c r="B183" s="292"/>
      <c r="C183" s="292"/>
      <c r="D183" s="292"/>
      <c r="E183" s="292"/>
      <c r="F183" s="300"/>
    </row>
    <row r="184" spans="1:6" s="287" customFormat="1" ht="15.75" hidden="1" customHeight="1">
      <c r="A184" s="160" t="s">
        <v>379</v>
      </c>
      <c r="B184" s="290"/>
      <c r="C184" s="290"/>
      <c r="D184" s="290"/>
      <c r="E184" s="290">
        <f>SUM(B184:D184)</f>
        <v>0</v>
      </c>
      <c r="F184" s="299" t="s">
        <v>380</v>
      </c>
    </row>
    <row r="185" spans="1:6" ht="14.25" hidden="1" customHeight="1">
      <c r="A185" s="304"/>
      <c r="B185" s="283"/>
      <c r="C185" s="283"/>
      <c r="D185" s="283"/>
      <c r="E185" s="283"/>
      <c r="F185" s="297"/>
    </row>
    <row r="186" spans="1:6" ht="15" hidden="1" customHeight="1">
      <c r="A186" s="303" t="s">
        <v>381</v>
      </c>
      <c r="B186" s="291">
        <f>SUM(B188:B190)</f>
        <v>0</v>
      </c>
      <c r="C186" s="291">
        <f>SUM(C188:C190)</f>
        <v>0</v>
      </c>
      <c r="D186" s="291">
        <f>SUM(D188:D190)</f>
        <v>0</v>
      </c>
      <c r="E186" s="291">
        <f>SUM(E188:E190)</f>
        <v>0</v>
      </c>
      <c r="F186" s="298"/>
    </row>
    <row r="187" spans="1:6" s="285" customFormat="1" ht="15" hidden="1" customHeight="1">
      <c r="A187" s="303" t="s">
        <v>344</v>
      </c>
      <c r="B187" s="282"/>
      <c r="C187" s="282"/>
      <c r="D187" s="282"/>
      <c r="E187" s="283">
        <f>SUM(B187:D187)</f>
        <v>0</v>
      </c>
      <c r="F187" s="297"/>
    </row>
    <row r="188" spans="1:6" ht="15" hidden="1" customHeight="1">
      <c r="A188" s="304" t="s">
        <v>342</v>
      </c>
      <c r="B188" s="283"/>
      <c r="C188" s="283"/>
      <c r="D188" s="283"/>
      <c r="E188" s="283">
        <f>SUM(B188:D188)</f>
        <v>0</v>
      </c>
      <c r="F188" s="297"/>
    </row>
    <row r="189" spans="1:6" ht="15" hidden="1" customHeight="1">
      <c r="A189" s="304" t="s">
        <v>345</v>
      </c>
      <c r="B189" s="283"/>
      <c r="C189" s="283"/>
      <c r="D189" s="283"/>
      <c r="E189" s="283">
        <f>SUM(B189:D189)</f>
        <v>0</v>
      </c>
      <c r="F189" s="297"/>
    </row>
    <row r="190" spans="1:6" ht="15" hidden="1" customHeight="1">
      <c r="A190" s="304"/>
      <c r="B190" s="283"/>
      <c r="C190" s="283"/>
      <c r="D190" s="283"/>
      <c r="E190" s="283">
        <f>SUM(B190:D190)</f>
        <v>0</v>
      </c>
      <c r="F190" s="297"/>
    </row>
    <row r="191" spans="1:6" ht="15" customHeight="1">
      <c r="A191" s="303" t="s">
        <v>382</v>
      </c>
      <c r="B191" s="291">
        <f>SUM(B193:B203)</f>
        <v>0</v>
      </c>
      <c r="C191" s="291">
        <f>SUM(C193:C203)</f>
        <v>509616</v>
      </c>
      <c r="D191" s="291">
        <f>SUM(D193:D203)</f>
        <v>18261</v>
      </c>
      <c r="E191" s="291">
        <f>SUM(E193:E203)</f>
        <v>527877</v>
      </c>
      <c r="F191" s="298"/>
    </row>
    <row r="192" spans="1:6" ht="15" customHeight="1">
      <c r="A192" s="304" t="s">
        <v>383</v>
      </c>
      <c r="B192" s="283"/>
      <c r="C192" s="283"/>
      <c r="D192" s="283"/>
      <c r="E192" s="283"/>
      <c r="F192" s="297"/>
    </row>
    <row r="193" spans="1:6" ht="43.5" customHeight="1">
      <c r="A193" s="306" t="s">
        <v>363</v>
      </c>
      <c r="B193" s="292"/>
      <c r="C193" s="292">
        <v>409363</v>
      </c>
      <c r="D193" s="292">
        <v>8006</v>
      </c>
      <c r="E193" s="292">
        <f t="shared" ref="E193:E200" si="2">SUM(B193:D193)</f>
        <v>417369</v>
      </c>
      <c r="F193" s="300" t="s">
        <v>316</v>
      </c>
    </row>
    <row r="194" spans="1:6" ht="18" customHeight="1">
      <c r="A194" s="305" t="s">
        <v>363</v>
      </c>
      <c r="B194" s="290"/>
      <c r="C194" s="290">
        <v>81840</v>
      </c>
      <c r="D194" s="290">
        <v>10255</v>
      </c>
      <c r="E194" s="290">
        <f t="shared" si="2"/>
        <v>92095</v>
      </c>
      <c r="F194" s="299" t="s">
        <v>318</v>
      </c>
    </row>
    <row r="195" spans="1:6" ht="15" hidden="1" customHeight="1">
      <c r="A195" s="305" t="s">
        <v>384</v>
      </c>
      <c r="B195" s="290"/>
      <c r="C195" s="290"/>
      <c r="D195" s="290"/>
      <c r="E195" s="290">
        <f t="shared" si="2"/>
        <v>0</v>
      </c>
      <c r="F195" s="302"/>
    </row>
    <row r="196" spans="1:6" ht="15.75" customHeight="1">
      <c r="A196" s="305" t="s">
        <v>385</v>
      </c>
      <c r="B196" s="290"/>
      <c r="C196" s="290">
        <v>18413</v>
      </c>
      <c r="D196" s="290"/>
      <c r="E196" s="290">
        <f t="shared" si="2"/>
        <v>18413</v>
      </c>
      <c r="F196" s="299" t="s">
        <v>337</v>
      </c>
    </row>
    <row r="197" spans="1:6" ht="15" hidden="1" customHeight="1">
      <c r="A197" s="305" t="s">
        <v>386</v>
      </c>
      <c r="B197" s="283"/>
      <c r="C197" s="283"/>
      <c r="D197" s="283"/>
      <c r="E197" s="283">
        <f t="shared" si="2"/>
        <v>0</v>
      </c>
      <c r="F197" s="297"/>
    </row>
    <row r="198" spans="1:6" ht="15" hidden="1" customHeight="1">
      <c r="A198" s="305" t="s">
        <v>387</v>
      </c>
      <c r="B198" s="283"/>
      <c r="C198" s="283"/>
      <c r="D198" s="283"/>
      <c r="E198" s="283">
        <f t="shared" si="2"/>
        <v>0</v>
      </c>
      <c r="F198" s="297"/>
    </row>
    <row r="199" spans="1:6" ht="32.25" hidden="1" customHeight="1">
      <c r="A199" s="306" t="s">
        <v>388</v>
      </c>
      <c r="B199" s="292"/>
      <c r="C199" s="292"/>
      <c r="D199" s="292"/>
      <c r="E199" s="292">
        <f t="shared" si="2"/>
        <v>0</v>
      </c>
      <c r="F199" s="300"/>
    </row>
    <row r="200" spans="1:6" ht="17.25" hidden="1" customHeight="1">
      <c r="A200" s="305" t="s">
        <v>313</v>
      </c>
      <c r="B200" s="290"/>
      <c r="C200" s="290"/>
      <c r="D200" s="290"/>
      <c r="E200" s="290">
        <f t="shared" si="2"/>
        <v>0</v>
      </c>
      <c r="F200" s="299"/>
    </row>
    <row r="201" spans="1:6" ht="15.75" hidden="1" customHeight="1">
      <c r="A201" s="304"/>
      <c r="B201" s="283"/>
      <c r="C201" s="283"/>
      <c r="D201" s="283"/>
      <c r="E201" s="283"/>
      <c r="F201" s="297"/>
    </row>
    <row r="202" spans="1:6" ht="15" hidden="1" customHeight="1">
      <c r="A202" s="304" t="s">
        <v>335</v>
      </c>
      <c r="B202" s="283"/>
      <c r="C202" s="283"/>
      <c r="D202" s="283"/>
      <c r="E202" s="283"/>
      <c r="F202" s="297"/>
    </row>
    <row r="203" spans="1:6" ht="29.25" hidden="1" customHeight="1">
      <c r="A203" s="312" t="s">
        <v>389</v>
      </c>
      <c r="B203" s="292"/>
      <c r="C203" s="292"/>
      <c r="D203" s="292"/>
      <c r="E203" s="292">
        <f>SUM(B203:D203)</f>
        <v>0</v>
      </c>
      <c r="F203" s="300"/>
    </row>
    <row r="204" spans="1:6" ht="15" hidden="1" customHeight="1">
      <c r="A204" s="304"/>
      <c r="B204" s="283"/>
      <c r="C204" s="283"/>
      <c r="D204" s="283"/>
      <c r="E204" s="283">
        <f>SUM(B204:D204)</f>
        <v>0</v>
      </c>
      <c r="F204" s="297"/>
    </row>
    <row r="205" spans="1:6" ht="15" hidden="1" customHeight="1">
      <c r="A205" s="303" t="s">
        <v>390</v>
      </c>
      <c r="B205" s="291">
        <f>SUM(B207:B211)</f>
        <v>0</v>
      </c>
      <c r="C205" s="291">
        <f>SUM(C207:C211)</f>
        <v>0</v>
      </c>
      <c r="D205" s="291">
        <f>SUM(D207:D211)</f>
        <v>0</v>
      </c>
      <c r="E205" s="291">
        <f>SUM(E207:E211)</f>
        <v>0</v>
      </c>
      <c r="F205" s="298"/>
    </row>
    <row r="206" spans="1:6" s="285" customFormat="1" ht="15" hidden="1" customHeight="1">
      <c r="A206" s="303" t="s">
        <v>391</v>
      </c>
      <c r="B206" s="282"/>
      <c r="C206" s="282"/>
      <c r="D206" s="282"/>
      <c r="E206" s="282"/>
      <c r="F206" s="298"/>
    </row>
    <row r="207" spans="1:6" ht="15" hidden="1" customHeight="1">
      <c r="A207" s="304" t="s">
        <v>342</v>
      </c>
      <c r="B207" s="283"/>
      <c r="C207" s="283"/>
      <c r="D207" s="283"/>
      <c r="E207" s="283">
        <f>SUM(B207:D207)</f>
        <v>0</v>
      </c>
      <c r="F207" s="297"/>
    </row>
    <row r="208" spans="1:6" ht="15" hidden="1" customHeight="1">
      <c r="A208" s="304" t="s">
        <v>392</v>
      </c>
      <c r="B208" s="283"/>
      <c r="C208" s="283"/>
      <c r="D208" s="283"/>
      <c r="E208" s="283">
        <f>SUM(B208:D208)</f>
        <v>0</v>
      </c>
      <c r="F208" s="297"/>
    </row>
    <row r="209" spans="1:6" ht="15" hidden="1" customHeight="1">
      <c r="A209" s="304"/>
      <c r="B209" s="283"/>
      <c r="C209" s="283"/>
      <c r="D209" s="283"/>
      <c r="E209" s="283"/>
      <c r="F209" s="297"/>
    </row>
    <row r="210" spans="1:6" ht="15" hidden="1" customHeight="1">
      <c r="A210" s="303" t="s">
        <v>393</v>
      </c>
      <c r="B210" s="283"/>
      <c r="C210" s="283"/>
      <c r="D210" s="283"/>
      <c r="E210" s="283"/>
      <c r="F210" s="297"/>
    </row>
    <row r="211" spans="1:6" ht="15" hidden="1" customHeight="1">
      <c r="A211" s="304" t="s">
        <v>394</v>
      </c>
      <c r="B211" s="283"/>
      <c r="C211" s="283"/>
      <c r="D211" s="283"/>
      <c r="E211" s="283">
        <f>SUM(B211:D211)</f>
        <v>0</v>
      </c>
      <c r="F211" s="297"/>
    </row>
    <row r="212" spans="1:6" ht="15" hidden="1" customHeight="1">
      <c r="A212" s="304"/>
      <c r="B212" s="283"/>
      <c r="C212" s="283"/>
      <c r="D212" s="283"/>
      <c r="E212" s="283">
        <f>SUM(B212:D212)</f>
        <v>0</v>
      </c>
      <c r="F212" s="297"/>
    </row>
    <row r="213" spans="1:6" ht="15" hidden="1" customHeight="1">
      <c r="A213" s="303" t="s">
        <v>263</v>
      </c>
      <c r="B213" s="291">
        <f>SUM(B214:B244)</f>
        <v>0</v>
      </c>
      <c r="C213" s="291">
        <f>SUM(C214:C244)</f>
        <v>0</v>
      </c>
      <c r="D213" s="291">
        <f>SUM(D214:D244)</f>
        <v>0</v>
      </c>
      <c r="E213" s="291">
        <f>SUM(E214:E244)</f>
        <v>0</v>
      </c>
      <c r="F213" s="298"/>
    </row>
    <row r="214" spans="1:6" s="285" customFormat="1" ht="15" hidden="1" customHeight="1">
      <c r="A214" s="304" t="s">
        <v>395</v>
      </c>
      <c r="B214" s="282"/>
      <c r="C214" s="282"/>
      <c r="D214" s="282"/>
      <c r="E214" s="283"/>
      <c r="F214" s="297"/>
    </row>
    <row r="215" spans="1:6" ht="15" hidden="1" customHeight="1">
      <c r="A215" s="304" t="s">
        <v>352</v>
      </c>
      <c r="B215" s="283"/>
      <c r="C215" s="283"/>
      <c r="D215" s="283"/>
      <c r="E215" s="283"/>
      <c r="F215" s="297"/>
    </row>
    <row r="216" spans="1:6" ht="28.5" hidden="1" customHeight="1">
      <c r="A216" s="312" t="s">
        <v>396</v>
      </c>
      <c r="B216" s="292"/>
      <c r="C216" s="292"/>
      <c r="D216" s="292"/>
      <c r="E216" s="292">
        <f>SUM(B216:D216)</f>
        <v>0</v>
      </c>
      <c r="F216" s="301" t="s">
        <v>397</v>
      </c>
    </row>
    <row r="217" spans="1:6" ht="15" hidden="1" customHeight="1">
      <c r="A217" s="304"/>
      <c r="B217" s="283"/>
      <c r="C217" s="283"/>
      <c r="D217" s="283"/>
      <c r="E217" s="283"/>
      <c r="F217" s="297"/>
    </row>
    <row r="218" spans="1:6" ht="15" hidden="1" customHeight="1">
      <c r="A218" s="303" t="s">
        <v>398</v>
      </c>
      <c r="B218" s="282"/>
      <c r="C218" s="282"/>
      <c r="D218" s="282"/>
      <c r="E218" s="283"/>
      <c r="F218" s="297"/>
    </row>
    <row r="219" spans="1:6" ht="15" hidden="1" customHeight="1">
      <c r="A219" s="304" t="s">
        <v>352</v>
      </c>
      <c r="B219" s="283"/>
      <c r="C219" s="283"/>
      <c r="D219" s="283"/>
      <c r="E219" s="283"/>
      <c r="F219" s="297"/>
    </row>
    <row r="220" spans="1:6" ht="15" hidden="1" customHeight="1">
      <c r="A220" s="304" t="s">
        <v>347</v>
      </c>
      <c r="B220" s="283"/>
      <c r="C220" s="283"/>
      <c r="D220" s="283"/>
      <c r="E220" s="283"/>
      <c r="F220" s="297"/>
    </row>
    <row r="221" spans="1:6" ht="15" hidden="1" customHeight="1">
      <c r="A221" s="304"/>
      <c r="B221" s="283"/>
      <c r="C221" s="283"/>
      <c r="D221" s="283"/>
      <c r="E221" s="283"/>
      <c r="F221" s="297"/>
    </row>
    <row r="222" spans="1:6" s="285" customFormat="1" ht="15" hidden="1" customHeight="1">
      <c r="A222" s="303" t="s">
        <v>399</v>
      </c>
      <c r="B222" s="282"/>
      <c r="C222" s="282"/>
      <c r="D222" s="282"/>
      <c r="E222" s="283"/>
      <c r="F222" s="297"/>
    </row>
    <row r="223" spans="1:6" ht="15" hidden="1" customHeight="1">
      <c r="A223" s="304" t="s">
        <v>352</v>
      </c>
      <c r="B223" s="283"/>
      <c r="C223" s="283"/>
      <c r="D223" s="283"/>
      <c r="E223" s="283"/>
      <c r="F223" s="297"/>
    </row>
    <row r="224" spans="1:6" ht="15" hidden="1" customHeight="1">
      <c r="A224" s="304" t="s">
        <v>400</v>
      </c>
      <c r="B224" s="283"/>
      <c r="C224" s="283"/>
      <c r="D224" s="283"/>
      <c r="E224" s="283"/>
      <c r="F224" s="297"/>
    </row>
    <row r="225" spans="1:6" ht="15" hidden="1" customHeight="1">
      <c r="A225" s="304"/>
      <c r="B225" s="283"/>
      <c r="C225" s="283"/>
      <c r="D225" s="283"/>
      <c r="E225" s="283"/>
      <c r="F225" s="297"/>
    </row>
    <row r="226" spans="1:6" ht="15" hidden="1" customHeight="1">
      <c r="A226" s="303" t="s">
        <v>401</v>
      </c>
      <c r="B226" s="282"/>
      <c r="C226" s="282"/>
      <c r="D226" s="282"/>
      <c r="E226" s="283">
        <f>SUM(B226:D226)</f>
        <v>0</v>
      </c>
      <c r="F226" s="297"/>
    </row>
    <row r="227" spans="1:6" ht="15" hidden="1" customHeight="1">
      <c r="A227" s="304" t="s">
        <v>352</v>
      </c>
      <c r="B227" s="283"/>
      <c r="C227" s="283"/>
      <c r="D227" s="283"/>
      <c r="E227" s="283">
        <f>SUM(B227:D227)</f>
        <v>0</v>
      </c>
      <c r="F227" s="297"/>
    </row>
    <row r="228" spans="1:6" ht="15" hidden="1" customHeight="1">
      <c r="A228" s="304" t="s">
        <v>347</v>
      </c>
      <c r="B228" s="283"/>
      <c r="C228" s="283"/>
      <c r="D228" s="283"/>
      <c r="E228" s="283">
        <f>SUM(B228:D228)</f>
        <v>0</v>
      </c>
      <c r="F228" s="297"/>
    </row>
    <row r="229" spans="1:6" ht="15" hidden="1" customHeight="1">
      <c r="A229" s="304"/>
      <c r="B229" s="283"/>
      <c r="C229" s="283"/>
      <c r="D229" s="283"/>
      <c r="E229" s="283"/>
      <c r="F229" s="297"/>
    </row>
    <row r="230" spans="1:6" ht="15" hidden="1" customHeight="1">
      <c r="A230" s="303" t="s">
        <v>402</v>
      </c>
      <c r="B230" s="282"/>
      <c r="C230" s="282"/>
      <c r="D230" s="282"/>
      <c r="E230" s="283">
        <f>SUM(B230:D230)</f>
        <v>0</v>
      </c>
      <c r="F230" s="297"/>
    </row>
    <row r="231" spans="1:6" ht="15" hidden="1" customHeight="1">
      <c r="A231" s="304" t="s">
        <v>352</v>
      </c>
      <c r="B231" s="283"/>
      <c r="C231" s="283"/>
      <c r="D231" s="283"/>
      <c r="E231" s="283">
        <f>SUM(B231:D231)</f>
        <v>0</v>
      </c>
      <c r="F231" s="297"/>
    </row>
    <row r="232" spans="1:6" ht="15" hidden="1" customHeight="1">
      <c r="A232" s="304" t="s">
        <v>347</v>
      </c>
      <c r="B232" s="283"/>
      <c r="C232" s="283"/>
      <c r="D232" s="283"/>
      <c r="E232" s="283">
        <f>SUM(B232:D232)</f>
        <v>0</v>
      </c>
      <c r="F232" s="297"/>
    </row>
    <row r="233" spans="1:6" ht="15" hidden="1" customHeight="1">
      <c r="A233" s="304"/>
      <c r="B233" s="283"/>
      <c r="C233" s="283"/>
      <c r="D233" s="283"/>
      <c r="E233" s="283"/>
      <c r="F233" s="297"/>
    </row>
    <row r="234" spans="1:6" ht="15" hidden="1" customHeight="1">
      <c r="A234" s="303" t="s">
        <v>403</v>
      </c>
      <c r="B234" s="282"/>
      <c r="C234" s="282"/>
      <c r="D234" s="282"/>
      <c r="E234" s="283">
        <f t="shared" ref="E234:E240" si="3">SUM(B234:D234)</f>
        <v>0</v>
      </c>
      <c r="F234" s="297"/>
    </row>
    <row r="235" spans="1:6" ht="15" hidden="1" customHeight="1">
      <c r="A235" s="304" t="s">
        <v>352</v>
      </c>
      <c r="B235" s="283"/>
      <c r="C235" s="283"/>
      <c r="D235" s="283"/>
      <c r="E235" s="283">
        <f t="shared" si="3"/>
        <v>0</v>
      </c>
      <c r="F235" s="297"/>
    </row>
    <row r="236" spans="1:6" ht="15" hidden="1" customHeight="1">
      <c r="A236" s="304" t="s">
        <v>347</v>
      </c>
      <c r="B236" s="283"/>
      <c r="C236" s="283"/>
      <c r="D236" s="283"/>
      <c r="E236" s="283">
        <f t="shared" si="3"/>
        <v>0</v>
      </c>
      <c r="F236" s="297"/>
    </row>
    <row r="237" spans="1:6" ht="15" hidden="1" customHeight="1">
      <c r="A237" s="304"/>
      <c r="B237" s="283"/>
      <c r="C237" s="283"/>
      <c r="D237" s="283"/>
      <c r="E237" s="283">
        <f t="shared" si="3"/>
        <v>0</v>
      </c>
      <c r="F237" s="297"/>
    </row>
    <row r="238" spans="1:6" ht="15" hidden="1" customHeight="1">
      <c r="A238" s="303" t="s">
        <v>404</v>
      </c>
      <c r="B238" s="282"/>
      <c r="C238" s="282"/>
      <c r="D238" s="282"/>
      <c r="E238" s="283">
        <f t="shared" si="3"/>
        <v>0</v>
      </c>
      <c r="F238" s="297"/>
    </row>
    <row r="239" spans="1:6" ht="15" hidden="1" customHeight="1">
      <c r="A239" s="304" t="s">
        <v>352</v>
      </c>
      <c r="B239" s="283"/>
      <c r="C239" s="283"/>
      <c r="D239" s="283"/>
      <c r="E239" s="283">
        <f t="shared" si="3"/>
        <v>0</v>
      </c>
      <c r="F239" s="297"/>
    </row>
    <row r="240" spans="1:6" ht="15" hidden="1" customHeight="1">
      <c r="A240" s="304" t="s">
        <v>347</v>
      </c>
      <c r="B240" s="283"/>
      <c r="C240" s="283"/>
      <c r="D240" s="283"/>
      <c r="E240" s="283">
        <f t="shared" si="3"/>
        <v>0</v>
      </c>
      <c r="F240" s="297"/>
    </row>
    <row r="241" spans="1:6" ht="15" hidden="1" customHeight="1">
      <c r="A241" s="304"/>
      <c r="B241" s="283"/>
      <c r="C241" s="283"/>
      <c r="D241" s="283"/>
      <c r="E241" s="283"/>
      <c r="F241" s="297"/>
    </row>
    <row r="242" spans="1:6" ht="15" hidden="1" customHeight="1">
      <c r="A242" s="303" t="s">
        <v>405</v>
      </c>
      <c r="B242" s="282"/>
      <c r="C242" s="282"/>
      <c r="D242" s="282"/>
      <c r="E242" s="283">
        <f>SUM(B242:D242)</f>
        <v>0</v>
      </c>
      <c r="F242" s="297"/>
    </row>
    <row r="243" spans="1:6" ht="15" hidden="1" customHeight="1">
      <c r="A243" s="304" t="s">
        <v>335</v>
      </c>
      <c r="B243" s="283"/>
      <c r="C243" s="283"/>
      <c r="D243" s="283"/>
      <c r="E243" s="283">
        <f>SUM(B243:D243)</f>
        <v>0</v>
      </c>
      <c r="F243" s="297"/>
    </row>
    <row r="244" spans="1:6" ht="15" hidden="1" customHeight="1">
      <c r="A244" s="304" t="s">
        <v>406</v>
      </c>
      <c r="B244" s="283"/>
      <c r="C244" s="283"/>
      <c r="D244" s="283"/>
      <c r="E244" s="283">
        <f>SUM(B244:D244)</f>
        <v>0</v>
      </c>
      <c r="F244" s="297"/>
    </row>
    <row r="245" spans="1:6" ht="15" hidden="1" customHeight="1">
      <c r="A245" s="304"/>
      <c r="B245" s="283"/>
      <c r="C245" s="283"/>
      <c r="D245" s="283"/>
      <c r="E245" s="283"/>
      <c r="F245" s="297"/>
    </row>
    <row r="246" spans="1:6" ht="15" customHeight="1">
      <c r="A246" s="304"/>
      <c r="B246" s="283"/>
      <c r="C246" s="283"/>
      <c r="D246" s="283"/>
      <c r="E246" s="283"/>
      <c r="F246" s="297"/>
    </row>
    <row r="247" spans="1:6" ht="18" customHeight="1">
      <c r="A247" s="313" t="s">
        <v>14</v>
      </c>
      <c r="B247" s="284">
        <f>B191+B178+B139+B70+B16</f>
        <v>0</v>
      </c>
      <c r="C247" s="284">
        <f>C191+C178+C139+C70+C16</f>
        <v>0</v>
      </c>
      <c r="D247" s="284">
        <f>D191+D178+D139+D70+D16</f>
        <v>0</v>
      </c>
      <c r="E247" s="284">
        <f>E191+E178+E139+E70+E16</f>
        <v>0</v>
      </c>
      <c r="F247" s="296"/>
    </row>
  </sheetData>
  <mergeCells count="3">
    <mergeCell ref="A4:A5"/>
    <mergeCell ref="B4:E4"/>
    <mergeCell ref="F4:F5"/>
  </mergeCells>
  <phoneticPr fontId="16" type="noConversion"/>
  <printOptions gridLines="1"/>
  <pageMargins left="0.76" right="0.51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anx a </vt:lpstr>
      <vt:lpstr>a1</vt:lpstr>
      <vt:lpstr>allsources</vt:lpstr>
      <vt:lpstr>SPFs</vt:lpstr>
      <vt:lpstr>auto</vt:lpstr>
      <vt:lpstr>cont.</vt:lpstr>
      <vt:lpstr>supplemental</vt:lpstr>
      <vt:lpstr>adjustments</vt:lpstr>
      <vt:lpstr>'a1'!Print_Area</vt:lpstr>
      <vt:lpstr>adjustments!Print_Area</vt:lpstr>
      <vt:lpstr>allsources!Print_Area</vt:lpstr>
      <vt:lpstr>'anx a '!Print_Area</vt:lpstr>
      <vt:lpstr>auto!Print_Area</vt:lpstr>
      <vt:lpstr>cont.!Print_Area</vt:lpstr>
      <vt:lpstr>SPFs!Print_Area</vt:lpstr>
      <vt:lpstr>supplemental!Print_Area</vt:lpstr>
      <vt:lpstr>'a1'!Print_Titles</vt:lpstr>
      <vt:lpstr>allsources!Print_Titles</vt:lpstr>
      <vt:lpstr>auto!Print_Titles</vt:lpstr>
      <vt:lpstr>cont.!Print_Titles</vt:lpstr>
      <vt:lpstr>SPFs!Print_Titles</vt:lpstr>
      <vt:lpstr>supplemental!Print_Titles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oregner</dc:creator>
  <cp:lastModifiedBy>Olivia Regner</cp:lastModifiedBy>
  <cp:lastPrinted>2015-02-16T00:54:48Z</cp:lastPrinted>
  <dcterms:created xsi:type="dcterms:W3CDTF">2012-05-10T01:12:58Z</dcterms:created>
  <dcterms:modified xsi:type="dcterms:W3CDTF">2015-02-16T06:25:49Z</dcterms:modified>
</cp:coreProperties>
</file>