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0"/>
  </bookViews>
  <sheets>
    <sheet name="Releases" sheetId="1" r:id="rId1"/>
    <sheet name="Summary" sheetId="2" r:id="rId2"/>
  </sheets>
  <definedNames>
    <definedName name="_xlnm.Print_Area" localSheetId="0">'Releases'!$G$1:$O$54</definedName>
    <definedName name="_xlnm.Print_Area" localSheetId="1">'Summary'!$B$1:$G$21</definedName>
    <definedName name="_xlnm.Print_Titles" localSheetId="0">'Releases'!$1:$6</definedName>
  </definedNames>
  <calcPr fullCalcOnLoad="1"/>
</workbook>
</file>

<file path=xl/comments1.xml><?xml version="1.0" encoding="utf-8"?>
<comments xmlns="http://schemas.openxmlformats.org/spreadsheetml/2006/main">
  <authors>
    <author>sventura</author>
  </authors>
  <commentList>
    <comment ref="I21" authorId="0">
      <text>
        <r>
          <rPr>
            <b/>
            <sz val="8"/>
            <rFont val="Tahoma"/>
            <family val="0"/>
          </rPr>
          <t>sventura:</t>
        </r>
        <r>
          <rPr>
            <sz val="8"/>
            <rFont val="Tahoma"/>
            <family val="0"/>
          </rPr>
          <t xml:space="preserve">
</t>
        </r>
      </text>
    </comment>
    <comment ref="I29" authorId="0">
      <text>
        <r>
          <rPr>
            <b/>
            <sz val="8"/>
            <rFont val="Tahoma"/>
            <family val="0"/>
          </rPr>
          <t>sventura:</t>
        </r>
        <r>
          <rPr>
            <sz val="8"/>
            <rFont val="Tahoma"/>
            <family val="0"/>
          </rPr>
          <t xml:space="preserve">
ok with bts
</t>
        </r>
      </text>
    </comment>
    <comment ref="I22" authorId="0">
      <text>
        <r>
          <rPr>
            <b/>
            <sz val="8"/>
            <rFont val="Tahoma"/>
            <family val="0"/>
          </rPr>
          <t>sventura:</t>
        </r>
        <r>
          <rPr>
            <sz val="8"/>
            <rFont val="Tahoma"/>
            <family val="0"/>
          </rPr>
          <t xml:space="preserve">
ok with bts</t>
        </r>
      </text>
    </comment>
  </commentList>
</comments>
</file>

<file path=xl/sharedStrings.xml><?xml version="1.0" encoding="utf-8"?>
<sst xmlns="http://schemas.openxmlformats.org/spreadsheetml/2006/main" count="146" uniqueCount="121">
  <si>
    <t>CALAMITY FUND, FY 2010</t>
  </si>
  <si>
    <t>CONTROL SHEET</t>
  </si>
  <si>
    <t xml:space="preserve">STATUS AS OF </t>
  </si>
  <si>
    <t>(In pesos)</t>
  </si>
  <si>
    <t xml:space="preserve">CONTROL NO. </t>
  </si>
  <si>
    <t>APPROPRIATIONS BALANCE (P)</t>
  </si>
  <si>
    <t>SARO No.</t>
  </si>
  <si>
    <t>PURPOSE</t>
  </si>
  <si>
    <t>MOOE</t>
  </si>
  <si>
    <t>CO</t>
  </si>
  <si>
    <t>TOTAL</t>
  </si>
  <si>
    <t>DATE</t>
  </si>
  <si>
    <t>NATIONAL GOVERNMENT AGENCIES</t>
  </si>
  <si>
    <t>Department of Public Works and Highways</t>
  </si>
  <si>
    <t>A-11-0012772</t>
  </si>
  <si>
    <t>To cover the rehabilitation of national and local infrastructure projects in Regions CAR, I, II and III damaged by Typhoon "Juan"</t>
  </si>
  <si>
    <t>BMB-A-11-0021363</t>
  </si>
  <si>
    <t>Rehabilitation of flood control structures damaged by typhoon "Basyang in Labo and Sta. Elena, Camarines Norte</t>
  </si>
  <si>
    <t>Rehabilitation of Las Navas-Bulao-Hagbay Farmet-to-Market Road in Northern Samar damaged by continous rain between December 2010 - January 2011</t>
  </si>
  <si>
    <t>BMB-A-11-0023713</t>
  </si>
  <si>
    <t>Repair and rehabilitation of road networks which were damaged by tropical storm "Juaning" that hit last July 26, 2011</t>
  </si>
  <si>
    <t>BMB-A-11-0031380</t>
  </si>
  <si>
    <t>Rehabilitation of flood control structure Brgy. Guindapunan, Palo, Letye</t>
  </si>
  <si>
    <t>BMB-A-11-0012772</t>
  </si>
  <si>
    <t>Withdrawal of allotment previously covered by SARO No. BMB-A-11-0012772 dated  June 27, 2011</t>
  </si>
  <si>
    <t>Department of Social Welfare and Development</t>
  </si>
  <si>
    <t>DSWD - OSEC</t>
  </si>
  <si>
    <t>G-11-00227</t>
  </si>
  <si>
    <t>Partial release of Quick Response Fund (QRF) - 1st quarter</t>
  </si>
  <si>
    <t>G-11-00926</t>
  </si>
  <si>
    <t>BMB-G-11-0013706</t>
  </si>
  <si>
    <t xml:space="preserve">Release of balance of  Quick Response Fund (QRF) </t>
  </si>
  <si>
    <t>BMB-G-11-0030694</t>
  </si>
  <si>
    <t>Additiional release of QRF for CY 2011</t>
  </si>
  <si>
    <t>Department of National Defense</t>
  </si>
  <si>
    <t>002</t>
  </si>
  <si>
    <t>DND-OCD</t>
  </si>
  <si>
    <t>G-11-00925</t>
  </si>
  <si>
    <t>Release of QRF</t>
  </si>
  <si>
    <t>BMB-G-11-0023839</t>
  </si>
  <si>
    <t>Release of QRF (balance)</t>
  </si>
  <si>
    <t>DND-OSEC</t>
  </si>
  <si>
    <t>BMB-G-11-0027145</t>
  </si>
  <si>
    <t>Deparment of Agriculture</t>
  </si>
  <si>
    <t>BMB-E-11-0030431</t>
  </si>
  <si>
    <t xml:space="preserve">To finance the DA rehabilitation plan for areas affected by typhoon "Juan" </t>
  </si>
  <si>
    <t>Department of Education</t>
  </si>
  <si>
    <t>G-11-01958</t>
  </si>
  <si>
    <t>To cover the repair/rehabilitation of typhoon-damaged school buildings/classrooms and other school facilities by typhoons " Pedring" and 'Quiel"</t>
  </si>
  <si>
    <t>Repair and rehabilitation of Bagtong-Matarinao Brgy Road, Salcedo, Eastern Samar</t>
  </si>
  <si>
    <t>Repair and rehabilitaion of Poblacion Seawall, Poblacion, Salcedo, Eastern Samar</t>
  </si>
  <si>
    <t>Release of funds to cover Emergency Works/Desilting of Malinta Creek along Subic-Philseco Road, Subic, Zambales</t>
  </si>
  <si>
    <t>Rehabilitation/improvement of two river control structures in Daet, Camarines Norte</t>
  </si>
  <si>
    <t>DPWH-OSEC-CO</t>
  </si>
  <si>
    <t>With Memo to OP  dated 12-Dec-11 for confirmation of the release</t>
  </si>
  <si>
    <t>Early Recovery Services of the Typhoon Victims (Negros Oriental, Misamis Oriental and Lanao del Norte)</t>
  </si>
  <si>
    <t>Release of Funds to cover the rehabilitation/repair of road and bridges in areas affected by Typhoon "Sendong" (Negros Oriental and Lanao del Norte)</t>
  </si>
  <si>
    <t>DA-OSEC (NIA-CO)</t>
  </si>
  <si>
    <t>DA-BFAR</t>
  </si>
  <si>
    <t>Release of funds for the repair/replacement of damaged offices, stations, hatcheries, payao, motorized bancas, fish cages and others of BFAR facilities damaged by typhoon "Juan" included in the DA rehabilitation Plans</t>
  </si>
  <si>
    <t>DepEd-CO</t>
  </si>
  <si>
    <t>To cover the reconstruction of eighty (80) classrooms at the F. Serrano E/S in Parañaue City which was damaged and razed by fire due to a plane crash last December 10, 2011</t>
  </si>
  <si>
    <t>Rehabilitation of vital infrasructure facilities</t>
  </si>
  <si>
    <t>To cover the repair/rehabilitation of the Iligan City Water System damaged by typhoon "Sendong"</t>
  </si>
  <si>
    <t>Department of Science and Technology</t>
  </si>
  <si>
    <t>Amount</t>
  </si>
  <si>
    <t>IMPLEMENTING  AGENCY/         Local Government Units</t>
  </si>
  <si>
    <t>Date of OP Approval/                  Remarks</t>
  </si>
  <si>
    <t>DA-NIA Borongan District Office</t>
  </si>
  <si>
    <t>Repair/rehabilitation of various Communal Irrigation Systems</t>
  </si>
  <si>
    <t>With Memo to OP  dated  12-Dec-11 for confirmation of the release</t>
  </si>
  <si>
    <t>ANNEX  " A"</t>
  </si>
  <si>
    <t>PARTICULARS</t>
  </si>
  <si>
    <t>Appropriation</t>
  </si>
  <si>
    <t>Total</t>
  </si>
  <si>
    <t xml:space="preserve">          DSWD</t>
  </si>
  <si>
    <t xml:space="preserve">          DND</t>
  </si>
  <si>
    <t xml:space="preserve">          DPWH</t>
  </si>
  <si>
    <t xml:space="preserve">          DA</t>
  </si>
  <si>
    <t xml:space="preserve">          DepEd</t>
  </si>
  <si>
    <t xml:space="preserve">          LGUs</t>
  </si>
  <si>
    <t>Available Balance</t>
  </si>
  <si>
    <t>Less:  Releases  (Annex " A")</t>
  </si>
  <si>
    <t>GRAND TOTAL</t>
  </si>
  <si>
    <t>Augmentation (OP Approval dated Dec. 21, 2011)</t>
  </si>
  <si>
    <t>DOST-PCIEETRD</t>
  </si>
  <si>
    <t>Release of funds for the fabrication and installation of 1,000 units of Automatic Water Level Sensors in Sendong-Affected areas</t>
  </si>
  <si>
    <t xml:space="preserve">Local Government Units </t>
  </si>
  <si>
    <t>With marginal note of Sec. FBA, (charged to P1.0B augmentation dated 12-21-2011)</t>
  </si>
  <si>
    <t>For the restoration of Meril Flood Control in Barangay Daclan, Tublay, Benguet</t>
  </si>
  <si>
    <t>BMB-E-11-0034876</t>
  </si>
  <si>
    <t>ROI-11-0034837</t>
  </si>
  <si>
    <t>BMB-A-11-0034765</t>
  </si>
  <si>
    <t>BMB-A-11-0034786</t>
  </si>
  <si>
    <t>BMB-B-11-0034693</t>
  </si>
  <si>
    <t>BMB-E-11-0034972</t>
  </si>
  <si>
    <t>BMB-B-11-0034746</t>
  </si>
  <si>
    <t>BMB-E-11-0034787</t>
  </si>
  <si>
    <t xml:space="preserve">          DOST</t>
  </si>
  <si>
    <t xml:space="preserve"> ROX-11-0034780</t>
  </si>
  <si>
    <t>A-12-0002</t>
  </si>
  <si>
    <t>ROII-12-0003</t>
  </si>
  <si>
    <t>For the repair, restoration and/or construction of various projects damaged by typhoons "Pedring" and "Quiel"</t>
  </si>
  <si>
    <t>ROII-12-0004</t>
  </si>
  <si>
    <t>For the repair and rehabilitation of various projects damaged by continuos heavy rains</t>
  </si>
  <si>
    <t>ROCAR-11-0034808</t>
  </si>
  <si>
    <t>ROVIII-11-0023580</t>
  </si>
  <si>
    <t>DBM RO VIII/Salcedo, Eastern Samar</t>
  </si>
  <si>
    <t>DBM ROI/Umingan, Pangasinan</t>
  </si>
  <si>
    <t>DBM ROX/Iligan City, Lanao del Norte</t>
  </si>
  <si>
    <t>DBM CAR/Tublay, Benguet</t>
  </si>
  <si>
    <t>DBM RO II/Province of Quirino</t>
  </si>
  <si>
    <t>DBM ROII/Tuao, Cagayan</t>
  </si>
  <si>
    <t>Status as of March 31, 2012</t>
  </si>
  <si>
    <t>Calamity Fund, RA 10147  (FY 2011 and Continuing Appropriations)</t>
  </si>
  <si>
    <t>Summary of Releases  (January 2011 - March 31, 2012)</t>
  </si>
  <si>
    <t>B-12-00367</t>
  </si>
  <si>
    <t>Shelter and Relocation Project in the Province of Quirino</t>
  </si>
  <si>
    <t>ROCAR-12-0004</t>
  </si>
  <si>
    <t>Construction of the Appas Flood Control Structure at Brgy. San Juan, Tabuk City, Kalinga damaged by Typhoon "Juan"</t>
  </si>
  <si>
    <t>RO CAR/Tabuk City, Kalinga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</si>
</sst>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  <numFmt numFmtId="166" formatCode="m/d/yy;@"/>
    <numFmt numFmtId="167" formatCode="&quot;Php&quot;#,##0_);\(&quot;Php&quot;#,##0\)"/>
    <numFmt numFmtId="168" formatCode="&quot;Php&quot;#,##0_);[Red]\(&quot;Php&quot;#,##0\)"/>
    <numFmt numFmtId="169" formatCode="&quot;Php&quot;#,##0.00_);\(&quot;Php&quot;#,##0.00\)"/>
    <numFmt numFmtId="170" formatCode="&quot;Php&quot;#,##0.00_);[Red]\(&quot;Php&quot;#,##0.00\)"/>
    <numFmt numFmtId="171" formatCode="_(&quot;Php&quot;* #,##0_);_(&quot;Php&quot;* \(#,##0\);_(&quot;Php&quot;* &quot;-&quot;_);_(@_)"/>
    <numFmt numFmtId="172" formatCode="_(&quot;Php&quot;* #,##0.00_);_(&quot;Php&quot;* \(#,##0.00\);_(&quot;Php&quot;* &quot;-&quot;??_);_(@_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mm/dd/yy"/>
    <numFmt numFmtId="180" formatCode="mmmm\ d\,\ yyyy"/>
    <numFmt numFmtId="181" formatCode="mm/dd/yy;@"/>
    <numFmt numFmtId="182" formatCode="[$-409]mmmm\ d\,\ yyyy;@"/>
    <numFmt numFmtId="183" formatCode="m/d/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/yy\ h:mm"/>
    <numFmt numFmtId="188" formatCode="m/d/yy"/>
    <numFmt numFmtId="189" formatCode="#,##0.0"/>
    <numFmt numFmtId="190" formatCode="#,##0.00;[Red]#,##0.00"/>
    <numFmt numFmtId="191" formatCode="#,##0;[Red]#,##0"/>
    <numFmt numFmtId="192" formatCode="[$€-2]\ #,##0.00_);[Red]\([$€-2]\ #,##0.00\)"/>
    <numFmt numFmtId="193" formatCode="0_);\(0\)"/>
    <numFmt numFmtId="194" formatCode="_(&quot;$&quot;* #,##0_);_(&quot;$&quot;* \(#,##0\);_(&quot;$&quot;* &quot;-&quot;??_);_(@_)"/>
    <numFmt numFmtId="195" formatCode="[$-409]d\-mmm\-yy;@"/>
    <numFmt numFmtId="196" formatCode="[$-409]h:mm:ss\ AM/P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Arial"/>
      <family val="0"/>
    </font>
    <font>
      <sz val="14"/>
      <name val="Calibri"/>
      <family val="2"/>
    </font>
    <font>
      <sz val="12"/>
      <name val="Arial"/>
      <family val="0"/>
    </font>
    <font>
      <b/>
      <i/>
      <sz val="12"/>
      <name val="Calibri"/>
      <family val="2"/>
    </font>
    <font>
      <sz val="12"/>
      <color indexed="9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2"/>
      <color indexed="9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4"/>
      <color indexed="9"/>
      <name val="Calibri"/>
      <family val="2"/>
    </font>
    <font>
      <sz val="12"/>
      <color indexed="9"/>
      <name val="Arial"/>
      <family val="0"/>
    </font>
    <font>
      <sz val="14"/>
      <color indexed="9"/>
      <name val="Arial"/>
      <family val="0"/>
    </font>
    <font>
      <sz val="10"/>
      <color indexed="9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23" fillId="0" borderId="10" xfId="0" applyNumberFormat="1" applyFont="1" applyBorder="1" applyAlignment="1">
      <alignment/>
    </xf>
    <xf numFmtId="0" fontId="26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Alignment="1">
      <alignment/>
    </xf>
    <xf numFmtId="3" fontId="23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22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shrinkToFit="1"/>
    </xf>
    <xf numFmtId="195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shrinkToFit="1"/>
    </xf>
    <xf numFmtId="0" fontId="32" fillId="0" borderId="11" xfId="0" applyFont="1" applyBorder="1" applyAlignment="1">
      <alignment/>
    </xf>
    <xf numFmtId="195" fontId="32" fillId="0" borderId="0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shrinkToFit="1"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 wrapText="1"/>
    </xf>
    <xf numFmtId="195" fontId="32" fillId="0" borderId="0" xfId="0" applyNumberFormat="1" applyFont="1" applyBorder="1" applyAlignment="1">
      <alignment horizontal="center" wrapText="1"/>
    </xf>
    <xf numFmtId="49" fontId="32" fillId="0" borderId="0" xfId="0" applyNumberFormat="1" applyFont="1" applyAlignment="1">
      <alignment/>
    </xf>
    <xf numFmtId="195" fontId="32" fillId="0" borderId="0" xfId="0" applyNumberFormat="1" applyFont="1" applyBorder="1" applyAlignment="1">
      <alignment horizontal="center" vertical="center" wrapText="1"/>
    </xf>
    <xf numFmtId="166" fontId="32" fillId="0" borderId="0" xfId="0" applyNumberFormat="1" applyFont="1" applyBorder="1" applyAlignment="1">
      <alignment horizontal="left" vertical="center" shrinkToFit="1"/>
    </xf>
    <xf numFmtId="166" fontId="32" fillId="0" borderId="0" xfId="0" applyNumberFormat="1" applyFont="1" applyBorder="1" applyAlignment="1">
      <alignment shrinkToFit="1"/>
    </xf>
    <xf numFmtId="0" fontId="32" fillId="0" borderId="0" xfId="0" applyFont="1" applyFill="1" applyBorder="1" applyAlignment="1">
      <alignment/>
    </xf>
    <xf numFmtId="166" fontId="32" fillId="0" borderId="0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wrapText="1"/>
    </xf>
    <xf numFmtId="195" fontId="32" fillId="0" borderId="0" xfId="0" applyNumberFormat="1" applyFont="1" applyFill="1" applyBorder="1" applyAlignment="1">
      <alignment horizontal="center" wrapText="1"/>
    </xf>
    <xf numFmtId="3" fontId="32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 shrinkToFit="1"/>
    </xf>
    <xf numFmtId="0" fontId="31" fillId="0" borderId="0" xfId="0" applyFont="1" applyBorder="1" applyAlignment="1">
      <alignment/>
    </xf>
    <xf numFmtId="195" fontId="31" fillId="0" borderId="0" xfId="0" applyNumberFormat="1" applyFont="1" applyBorder="1" applyAlignment="1">
      <alignment horizontal="center"/>
    </xf>
    <xf numFmtId="195" fontId="32" fillId="0" borderId="0" xfId="0" applyNumberFormat="1" applyFont="1" applyBorder="1" applyAlignment="1">
      <alignment horizontal="center" shrinkToFit="1"/>
    </xf>
    <xf numFmtId="0" fontId="32" fillId="0" borderId="0" xfId="0" applyFont="1" applyFill="1" applyBorder="1" applyAlignment="1">
      <alignment shrinkToFit="1"/>
    </xf>
    <xf numFmtId="0" fontId="32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166" fontId="32" fillId="0" borderId="0" xfId="0" applyNumberFormat="1" applyFont="1" applyFill="1" applyBorder="1" applyAlignment="1">
      <alignment shrinkToFit="1"/>
    </xf>
    <xf numFmtId="195" fontId="32" fillId="0" borderId="0" xfId="0" applyNumberFormat="1" applyFont="1" applyFill="1" applyBorder="1" applyAlignment="1">
      <alignment horizontal="center"/>
    </xf>
    <xf numFmtId="166" fontId="32" fillId="0" borderId="0" xfId="0" applyNumberFormat="1" applyFont="1" applyFill="1" applyBorder="1" applyAlignment="1">
      <alignment horizontal="left" shrinkToFit="1"/>
    </xf>
    <xf numFmtId="0" fontId="32" fillId="0" borderId="0" xfId="0" applyFont="1" applyBorder="1" applyAlignment="1">
      <alignment horizontal="left" vertical="top" wrapText="1"/>
    </xf>
    <xf numFmtId="3" fontId="32" fillId="0" borderId="0" xfId="0" applyNumberFormat="1" applyFont="1" applyBorder="1" applyAlignment="1">
      <alignment horizontal="right"/>
    </xf>
    <xf numFmtId="0" fontId="32" fillId="0" borderId="17" xfId="0" applyFont="1" applyBorder="1" applyAlignment="1">
      <alignment/>
    </xf>
    <xf numFmtId="0" fontId="32" fillId="0" borderId="10" xfId="0" applyFont="1" applyBorder="1" applyAlignment="1">
      <alignment/>
    </xf>
    <xf numFmtId="166" fontId="32" fillId="0" borderId="0" xfId="0" applyNumberFormat="1" applyFont="1" applyAlignment="1">
      <alignment shrinkToFit="1"/>
    </xf>
    <xf numFmtId="195" fontId="32" fillId="0" borderId="10" xfId="0" applyNumberFormat="1" applyFont="1" applyBorder="1" applyAlignment="1">
      <alignment horizontal="center"/>
    </xf>
    <xf numFmtId="0" fontId="32" fillId="0" borderId="0" xfId="0" applyFont="1" applyBorder="1" applyAlignment="1">
      <alignment vertical="center"/>
    </xf>
    <xf numFmtId="166" fontId="32" fillId="0" borderId="0" xfId="0" applyNumberFormat="1" applyFont="1" applyBorder="1" applyAlignment="1">
      <alignment vertical="center" shrinkToFit="1"/>
    </xf>
    <xf numFmtId="195" fontId="32" fillId="0" borderId="0" xfId="0" applyNumberFormat="1" applyFont="1" applyBorder="1" applyAlignment="1">
      <alignment horizontal="center" vertical="center"/>
    </xf>
    <xf numFmtId="195" fontId="32" fillId="0" borderId="0" xfId="0" applyNumberFormat="1" applyFont="1" applyFill="1" applyBorder="1" applyAlignment="1">
      <alignment horizontal="center" vertical="center"/>
    </xf>
    <xf numFmtId="195" fontId="32" fillId="0" borderId="0" xfId="0" applyNumberFormat="1" applyFont="1" applyAlignment="1">
      <alignment horizontal="center"/>
    </xf>
    <xf numFmtId="195" fontId="32" fillId="0" borderId="0" xfId="0" applyNumberFormat="1" applyFont="1" applyBorder="1" applyAlignment="1">
      <alignment wrapText="1" shrinkToFit="1"/>
    </xf>
    <xf numFmtId="0" fontId="32" fillId="0" borderId="0" xfId="0" applyFont="1" applyBorder="1" applyAlignment="1">
      <alignment wrapText="1" shrinkToFit="1"/>
    </xf>
    <xf numFmtId="195" fontId="32" fillId="0" borderId="0" xfId="0" applyNumberFormat="1" applyFont="1" applyBorder="1" applyAlignment="1">
      <alignment horizontal="left" wrapText="1"/>
    </xf>
    <xf numFmtId="0" fontId="31" fillId="0" borderId="0" xfId="0" applyFont="1" applyAlignment="1">
      <alignment horizontal="right"/>
    </xf>
    <xf numFmtId="3" fontId="31" fillId="0" borderId="18" xfId="0" applyNumberFormat="1" applyFont="1" applyBorder="1" applyAlignment="1">
      <alignment horizontal="right"/>
    </xf>
    <xf numFmtId="37" fontId="32" fillId="0" borderId="0" xfId="0" applyNumberFormat="1" applyFont="1" applyBorder="1" applyAlignment="1">
      <alignment horizontal="right"/>
    </xf>
    <xf numFmtId="3" fontId="33" fillId="0" borderId="18" xfId="0" applyNumberFormat="1" applyFont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3" fontId="34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32" fillId="0" borderId="13" xfId="0" applyFont="1" applyBorder="1" applyAlignment="1">
      <alignment/>
    </xf>
    <xf numFmtId="0" fontId="32" fillId="0" borderId="15" xfId="0" applyFont="1" applyBorder="1" applyAlignment="1">
      <alignment/>
    </xf>
    <xf numFmtId="0" fontId="22" fillId="0" borderId="0" xfId="0" applyFont="1" applyAlignment="1">
      <alignment horizontal="center"/>
    </xf>
    <xf numFmtId="49" fontId="25" fillId="0" borderId="0" xfId="0" applyNumberFormat="1" applyFont="1" applyAlignment="1">
      <alignment/>
    </xf>
    <xf numFmtId="3" fontId="23" fillId="0" borderId="13" xfId="0" applyNumberFormat="1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1" xfId="0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3" fontId="23" fillId="0" borderId="20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3" fontId="22" fillId="0" borderId="0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43" fontId="26" fillId="0" borderId="0" xfId="42" applyFont="1" applyAlignment="1">
      <alignment/>
    </xf>
    <xf numFmtId="49" fontId="3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2" fillId="0" borderId="0" xfId="0" applyFont="1" applyFill="1" applyBorder="1" applyAlignment="1">
      <alignment horizontal="left"/>
    </xf>
    <xf numFmtId="3" fontId="22" fillId="0" borderId="21" xfId="0" applyNumberFormat="1" applyFont="1" applyBorder="1" applyAlignment="1">
      <alignment horizontal="right"/>
    </xf>
    <xf numFmtId="49" fontId="32" fillId="0" borderId="0" xfId="0" applyNumberFormat="1" applyFont="1" applyAlignment="1">
      <alignment wrapText="1"/>
    </xf>
    <xf numFmtId="3" fontId="32" fillId="0" borderId="0" xfId="0" applyNumberFormat="1" applyFont="1" applyBorder="1" applyAlignment="1">
      <alignment horizontal="right" wrapText="1"/>
    </xf>
    <xf numFmtId="0" fontId="32" fillId="0" borderId="0" xfId="0" applyFont="1" applyAlignment="1">
      <alignment wrapText="1"/>
    </xf>
    <xf numFmtId="166" fontId="32" fillId="0" borderId="0" xfId="0" applyNumberFormat="1" applyFont="1" applyFill="1" applyBorder="1" applyAlignment="1">
      <alignment vertical="center" shrinkToFit="1"/>
    </xf>
    <xf numFmtId="195" fontId="32" fillId="0" borderId="0" xfId="0" applyNumberFormat="1" applyFont="1" applyFill="1" applyBorder="1" applyAlignment="1">
      <alignment horizontal="center" vertical="center" shrinkToFit="1"/>
    </xf>
    <xf numFmtId="195" fontId="32" fillId="0" borderId="0" xfId="0" applyNumberFormat="1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166" fontId="32" fillId="0" borderId="0" xfId="0" applyNumberFormat="1" applyFont="1" applyAlignment="1">
      <alignment horizontal="center" shrinkToFit="1"/>
    </xf>
    <xf numFmtId="43" fontId="32" fillId="0" borderId="0" xfId="0" applyNumberFormat="1" applyFont="1" applyBorder="1" applyAlignment="1">
      <alignment horizontal="right"/>
    </xf>
    <xf numFmtId="0" fontId="31" fillId="0" borderId="0" xfId="0" applyFont="1" applyFill="1" applyAlignment="1">
      <alignment/>
    </xf>
    <xf numFmtId="3" fontId="31" fillId="0" borderId="18" xfId="0" applyNumberFormat="1" applyFont="1" applyFill="1" applyBorder="1" applyAlignment="1">
      <alignment horizontal="center"/>
    </xf>
    <xf numFmtId="37" fontId="32" fillId="0" borderId="0" xfId="0" applyNumberFormat="1" applyFont="1" applyFill="1" applyBorder="1" applyAlignment="1">
      <alignment/>
    </xf>
    <xf numFmtId="3" fontId="33" fillId="0" borderId="18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wrapText="1"/>
    </xf>
    <xf numFmtId="3" fontId="31" fillId="0" borderId="18" xfId="0" applyNumberFormat="1" applyFont="1" applyFill="1" applyBorder="1" applyAlignment="1">
      <alignment/>
    </xf>
    <xf numFmtId="174" fontId="32" fillId="0" borderId="0" xfId="42" applyNumberFormat="1" applyFont="1" applyFill="1" applyBorder="1" applyAlignment="1">
      <alignment/>
    </xf>
    <xf numFmtId="0" fontId="32" fillId="0" borderId="0" xfId="0" applyFont="1" applyFill="1" applyAlignment="1">
      <alignment horizontal="center"/>
    </xf>
    <xf numFmtId="0" fontId="32" fillId="0" borderId="17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0" xfId="0" applyFont="1" applyFill="1" applyAlignment="1">
      <alignment/>
    </xf>
    <xf numFmtId="3" fontId="31" fillId="0" borderId="0" xfId="0" applyNumberFormat="1" applyFont="1" applyFill="1" applyBorder="1" applyAlignment="1">
      <alignment/>
    </xf>
    <xf numFmtId="0" fontId="32" fillId="0" borderId="0" xfId="0" applyFont="1" applyBorder="1" applyAlignment="1">
      <alignment horizontal="left"/>
    </xf>
    <xf numFmtId="43" fontId="32" fillId="0" borderId="0" xfId="42" applyFont="1" applyFill="1" applyBorder="1" applyAlignment="1">
      <alignment/>
    </xf>
    <xf numFmtId="195" fontId="32" fillId="0" borderId="0" xfId="0" applyNumberFormat="1" applyFont="1" applyAlignment="1">
      <alignment wrapText="1"/>
    </xf>
    <xf numFmtId="0" fontId="27" fillId="0" borderId="0" xfId="0" applyFont="1" applyBorder="1" applyAlignment="1">
      <alignment vertical="top"/>
    </xf>
    <xf numFmtId="166" fontId="32" fillId="0" borderId="0" xfId="0" applyNumberFormat="1" applyFont="1" applyFill="1" applyBorder="1" applyAlignment="1">
      <alignment horizontal="center" vertical="center" shrinkToFit="1"/>
    </xf>
    <xf numFmtId="195" fontId="32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 vertical="center" shrinkToFit="1"/>
    </xf>
    <xf numFmtId="0" fontId="31" fillId="0" borderId="23" xfId="0" applyFont="1" applyFill="1" applyBorder="1" applyAlignment="1">
      <alignment horizontal="center" vertical="center" shrinkToFit="1"/>
    </xf>
    <xf numFmtId="166" fontId="32" fillId="0" borderId="0" xfId="0" applyNumberFormat="1" applyFont="1" applyBorder="1" applyAlignment="1">
      <alignment horizontal="left" vertical="center" shrinkToFit="1"/>
    </xf>
    <xf numFmtId="195" fontId="32" fillId="0" borderId="0" xfId="0" applyNumberFormat="1" applyFont="1" applyBorder="1" applyAlignment="1">
      <alignment horizontal="center" vertical="center" wrapText="1"/>
    </xf>
    <xf numFmtId="195" fontId="32" fillId="0" borderId="0" xfId="0" applyNumberFormat="1" applyFont="1" applyBorder="1" applyAlignment="1">
      <alignment horizontal="center" vertical="center"/>
    </xf>
    <xf numFmtId="195" fontId="31" fillId="0" borderId="24" xfId="0" applyNumberFormat="1" applyFont="1" applyFill="1" applyBorder="1" applyAlignment="1">
      <alignment horizontal="center" wrapText="1"/>
    </xf>
    <xf numFmtId="195" fontId="31" fillId="0" borderId="25" xfId="0" applyNumberFormat="1" applyFont="1" applyFill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32" fillId="0" borderId="23" xfId="0" applyFont="1" applyBorder="1" applyAlignment="1">
      <alignment horizontal="center" wrapText="1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/>
    </xf>
    <xf numFmtId="0" fontId="32" fillId="0" borderId="0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/>
    </xf>
    <xf numFmtId="0" fontId="31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1" fillId="0" borderId="26" xfId="0" applyFont="1" applyFill="1" applyBorder="1" applyAlignment="1">
      <alignment horizontal="center" vertical="center"/>
    </xf>
    <xf numFmtId="195" fontId="31" fillId="0" borderId="24" xfId="0" applyNumberFormat="1" applyFont="1" applyFill="1" applyBorder="1" applyAlignment="1">
      <alignment horizontal="center" vertical="center"/>
    </xf>
    <xf numFmtId="195" fontId="31" fillId="0" borderId="25" xfId="0" applyNumberFormat="1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wrapText="1"/>
    </xf>
    <xf numFmtId="0" fontId="32" fillId="0" borderId="25" xfId="0" applyFont="1" applyFill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3" fontId="22" fillId="0" borderId="27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54"/>
  <sheetViews>
    <sheetView tabSelected="1" view="pageBreakPreview" zoomScaleSheetLayoutView="100" workbookViewId="0" topLeftCell="A1">
      <pane xSplit="8" ySplit="6" topLeftCell="L49" activePane="bottomRight" state="frozen"/>
      <selection pane="topLeft" activeCell="I81" sqref="I81"/>
      <selection pane="topRight" activeCell="I81" sqref="I81"/>
      <selection pane="bottomLeft" activeCell="I81" sqref="I81"/>
      <selection pane="bottomRight" activeCell="M46" sqref="M46"/>
    </sheetView>
  </sheetViews>
  <sheetFormatPr defaultColWidth="9.140625" defaultRowHeight="12.75"/>
  <cols>
    <col min="1" max="1" width="23.57421875" style="21" hidden="1" customWidth="1"/>
    <col min="2" max="2" width="13.421875" style="21" hidden="1" customWidth="1"/>
    <col min="3" max="3" width="1.57421875" style="21" hidden="1" customWidth="1"/>
    <col min="4" max="4" width="11.00390625" style="21" hidden="1" customWidth="1"/>
    <col min="5" max="5" width="1.57421875" style="21" hidden="1" customWidth="1"/>
    <col min="6" max="6" width="13.57421875" style="21" hidden="1" customWidth="1"/>
    <col min="7" max="7" width="3.28125" style="21" hidden="1" customWidth="1"/>
    <col min="8" max="8" width="21.140625" style="21" customWidth="1"/>
    <col min="9" max="9" width="17.421875" style="22" customWidth="1"/>
    <col min="10" max="10" width="11.57421875" style="66" customWidth="1"/>
    <col min="11" max="11" width="40.8515625" style="21" customWidth="1"/>
    <col min="12" max="12" width="19.421875" style="66" customWidth="1"/>
    <col min="13" max="13" width="18.8515625" style="121" customWidth="1"/>
    <col min="14" max="14" width="16.8515625" style="121" customWidth="1"/>
    <col min="15" max="15" width="16.8515625" style="78" customWidth="1"/>
    <col min="16" max="16384" width="9.140625" style="21" customWidth="1"/>
  </cols>
  <sheetData>
    <row r="1" spans="1:18" s="18" customFormat="1" ht="16.5" customHeight="1" thickBot="1">
      <c r="A1" s="18" t="s">
        <v>0</v>
      </c>
      <c r="H1" s="18" t="s">
        <v>114</v>
      </c>
      <c r="I1" s="19"/>
      <c r="J1" s="20"/>
      <c r="L1" s="20"/>
      <c r="M1" s="110"/>
      <c r="N1" s="110"/>
      <c r="O1" s="81" t="s">
        <v>71</v>
      </c>
      <c r="P1" s="79"/>
      <c r="Q1" s="79"/>
      <c r="R1" s="80"/>
    </row>
    <row r="2" spans="1:15" s="18" customFormat="1" ht="14.25" customHeight="1">
      <c r="A2" s="18" t="s">
        <v>1</v>
      </c>
      <c r="B2" s="21"/>
      <c r="C2" s="21"/>
      <c r="D2" s="21"/>
      <c r="E2" s="21"/>
      <c r="F2" s="21"/>
      <c r="G2" s="21" t="s">
        <v>2</v>
      </c>
      <c r="H2" s="21" t="s">
        <v>115</v>
      </c>
      <c r="I2" s="22"/>
      <c r="J2" s="20"/>
      <c r="L2" s="20"/>
      <c r="M2" s="110"/>
      <c r="N2" s="110"/>
      <c r="O2" s="70"/>
    </row>
    <row r="3" spans="2:15" s="18" customFormat="1" ht="14.25" customHeight="1">
      <c r="B3" s="21"/>
      <c r="C3" s="21"/>
      <c r="D3" s="21"/>
      <c r="E3" s="21"/>
      <c r="F3" s="21"/>
      <c r="G3" s="21"/>
      <c r="H3" s="21" t="s">
        <v>3</v>
      </c>
      <c r="I3" s="22"/>
      <c r="J3" s="20"/>
      <c r="L3" s="20"/>
      <c r="M3" s="110"/>
      <c r="N3" s="110"/>
      <c r="O3" s="70"/>
    </row>
    <row r="4" spans="11:15" ht="12.75" customHeight="1" thickBot="1">
      <c r="K4" s="23"/>
      <c r="L4" s="24"/>
      <c r="M4" s="129"/>
      <c r="N4" s="129"/>
      <c r="O4" s="129"/>
    </row>
    <row r="5" spans="1:15" ht="19.5" customHeight="1" thickBot="1">
      <c r="A5" s="137" t="s">
        <v>4</v>
      </c>
      <c r="B5" s="139" t="s">
        <v>5</v>
      </c>
      <c r="C5" s="140"/>
      <c r="D5" s="140"/>
      <c r="E5" s="140"/>
      <c r="F5" s="141"/>
      <c r="G5" s="142"/>
      <c r="H5" s="153" t="s">
        <v>66</v>
      </c>
      <c r="I5" s="130" t="s">
        <v>6</v>
      </c>
      <c r="J5" s="151" t="s">
        <v>11</v>
      </c>
      <c r="K5" s="147" t="s">
        <v>7</v>
      </c>
      <c r="L5" s="135" t="s">
        <v>67</v>
      </c>
      <c r="M5" s="147" t="s">
        <v>8</v>
      </c>
      <c r="N5" s="147" t="s">
        <v>9</v>
      </c>
      <c r="O5" s="147" t="s">
        <v>65</v>
      </c>
    </row>
    <row r="6" spans="1:15" ht="13.5" thickBot="1">
      <c r="A6" s="138"/>
      <c r="B6" s="26" t="s">
        <v>8</v>
      </c>
      <c r="C6" s="27"/>
      <c r="D6" s="26" t="s">
        <v>9</v>
      </c>
      <c r="E6" s="28"/>
      <c r="F6" s="25" t="s">
        <v>10</v>
      </c>
      <c r="G6" s="143"/>
      <c r="H6" s="154"/>
      <c r="I6" s="131"/>
      <c r="J6" s="152"/>
      <c r="K6" s="148"/>
      <c r="L6" s="136"/>
      <c r="M6" s="150"/>
      <c r="N6" s="150"/>
      <c r="O6" s="148"/>
    </row>
    <row r="7" spans="2:15" ht="15.75">
      <c r="B7" s="30"/>
      <c r="C7" s="30"/>
      <c r="D7" s="30"/>
      <c r="E7" s="30"/>
      <c r="F7" s="30"/>
      <c r="G7" s="30"/>
      <c r="H7" s="146" t="s">
        <v>12</v>
      </c>
      <c r="I7" s="146"/>
      <c r="J7" s="146"/>
      <c r="K7" s="30"/>
      <c r="L7" s="24"/>
      <c r="M7" s="122"/>
      <c r="N7" s="122"/>
      <c r="O7" s="74"/>
    </row>
    <row r="8" spans="2:15" ht="16.5" thickBot="1">
      <c r="B8" s="32" t="s">
        <v>13</v>
      </c>
      <c r="C8" s="50"/>
      <c r="D8" s="50"/>
      <c r="E8" s="50"/>
      <c r="F8" s="50"/>
      <c r="G8" s="50"/>
      <c r="H8" s="9" t="s">
        <v>13</v>
      </c>
      <c r="I8" s="31"/>
      <c r="J8" s="24"/>
      <c r="K8" s="30"/>
      <c r="L8" s="24"/>
      <c r="M8" s="111">
        <f>SUM(M9:M18)</f>
        <v>0</v>
      </c>
      <c r="N8" s="111">
        <f>SUM(N9:N18)</f>
        <v>1361357139</v>
      </c>
      <c r="O8" s="71">
        <f>+M8+N8</f>
        <v>1361357139</v>
      </c>
    </row>
    <row r="9" spans="2:15" ht="51" customHeight="1" thickTop="1">
      <c r="B9" s="30"/>
      <c r="C9" s="30"/>
      <c r="D9" s="30"/>
      <c r="E9" s="30"/>
      <c r="F9" s="30"/>
      <c r="G9" s="30"/>
      <c r="H9" s="30" t="s">
        <v>53</v>
      </c>
      <c r="I9" s="31" t="s">
        <v>14</v>
      </c>
      <c r="J9" s="24">
        <v>40721</v>
      </c>
      <c r="K9" s="33" t="s">
        <v>15</v>
      </c>
      <c r="L9" s="34">
        <v>40687</v>
      </c>
      <c r="M9" s="43"/>
      <c r="N9" s="43">
        <v>1046172139</v>
      </c>
      <c r="O9" s="57">
        <f aca="true" t="shared" si="0" ref="O9:O15">+M9+N9</f>
        <v>1046172139</v>
      </c>
    </row>
    <row r="10" spans="1:15" ht="42.75" customHeight="1">
      <c r="A10" s="35"/>
      <c r="B10" s="30"/>
      <c r="C10" s="30"/>
      <c r="D10" s="30"/>
      <c r="E10" s="30"/>
      <c r="F10" s="30"/>
      <c r="G10" s="30"/>
      <c r="H10" s="145" t="s">
        <v>53</v>
      </c>
      <c r="I10" s="144" t="s">
        <v>16</v>
      </c>
      <c r="J10" s="134">
        <v>40807</v>
      </c>
      <c r="K10" s="33" t="s">
        <v>17</v>
      </c>
      <c r="L10" s="133">
        <v>40788</v>
      </c>
      <c r="M10" s="43"/>
      <c r="N10" s="43">
        <v>20000000</v>
      </c>
      <c r="O10" s="57">
        <f t="shared" si="0"/>
        <v>20000000</v>
      </c>
    </row>
    <row r="11" spans="1:15" ht="49.5" customHeight="1">
      <c r="A11" s="35"/>
      <c r="B11" s="30"/>
      <c r="C11" s="30"/>
      <c r="D11" s="30"/>
      <c r="E11" s="30"/>
      <c r="F11" s="30"/>
      <c r="G11" s="30"/>
      <c r="H11" s="145"/>
      <c r="I11" s="144"/>
      <c r="J11" s="134"/>
      <c r="K11" s="33" t="s">
        <v>18</v>
      </c>
      <c r="L11" s="133"/>
      <c r="M11" s="43"/>
      <c r="N11" s="43">
        <v>10000000</v>
      </c>
      <c r="O11" s="57">
        <f t="shared" si="0"/>
        <v>10000000</v>
      </c>
    </row>
    <row r="12" spans="1:15" ht="19.5" customHeight="1">
      <c r="A12" s="35"/>
      <c r="B12" s="30"/>
      <c r="C12" s="30"/>
      <c r="D12" s="30"/>
      <c r="E12" s="30"/>
      <c r="F12" s="30"/>
      <c r="G12" s="30"/>
      <c r="H12" s="145" t="s">
        <v>53</v>
      </c>
      <c r="I12" s="132" t="s">
        <v>19</v>
      </c>
      <c r="J12" s="133">
        <v>40835</v>
      </c>
      <c r="K12" s="155" t="s">
        <v>20</v>
      </c>
      <c r="L12" s="133">
        <v>40814</v>
      </c>
      <c r="M12" s="43"/>
      <c r="N12" s="44"/>
      <c r="O12" s="57"/>
    </row>
    <row r="13" spans="1:15" ht="23.25" customHeight="1">
      <c r="A13" s="35"/>
      <c r="B13" s="30"/>
      <c r="C13" s="30"/>
      <c r="D13" s="30"/>
      <c r="E13" s="30"/>
      <c r="F13" s="30"/>
      <c r="G13" s="30"/>
      <c r="H13" s="145"/>
      <c r="I13" s="132"/>
      <c r="J13" s="133"/>
      <c r="K13" s="155"/>
      <c r="L13" s="133"/>
      <c r="M13" s="43"/>
      <c r="N13" s="43">
        <v>10000000</v>
      </c>
      <c r="O13" s="57">
        <f t="shared" si="0"/>
        <v>10000000</v>
      </c>
    </row>
    <row r="14" spans="1:15" ht="33.75" customHeight="1">
      <c r="A14" s="35"/>
      <c r="B14" s="30"/>
      <c r="C14" s="30"/>
      <c r="D14" s="30"/>
      <c r="E14" s="30"/>
      <c r="F14" s="30"/>
      <c r="G14" s="30"/>
      <c r="H14" s="62" t="s">
        <v>53</v>
      </c>
      <c r="I14" s="37" t="s">
        <v>21</v>
      </c>
      <c r="J14" s="36">
        <v>40889</v>
      </c>
      <c r="K14" s="33" t="s">
        <v>22</v>
      </c>
      <c r="L14" s="34">
        <v>40876</v>
      </c>
      <c r="M14" s="43"/>
      <c r="N14" s="44">
        <v>47787000</v>
      </c>
      <c r="O14" s="57">
        <f t="shared" si="0"/>
        <v>47787000</v>
      </c>
    </row>
    <row r="15" spans="1:15" ht="31.5" customHeight="1">
      <c r="A15" s="35"/>
      <c r="B15" s="30"/>
      <c r="C15" s="30"/>
      <c r="D15" s="30"/>
      <c r="E15" s="30"/>
      <c r="F15" s="30"/>
      <c r="G15" s="30"/>
      <c r="H15" s="62" t="s">
        <v>53</v>
      </c>
      <c r="I15" s="63" t="s">
        <v>23</v>
      </c>
      <c r="J15" s="64">
        <v>40820</v>
      </c>
      <c r="K15" s="33" t="s">
        <v>24</v>
      </c>
      <c r="L15" s="34"/>
      <c r="M15" s="43"/>
      <c r="N15" s="112">
        <v>-14969000</v>
      </c>
      <c r="O15" s="72">
        <f t="shared" si="0"/>
        <v>-14969000</v>
      </c>
    </row>
    <row r="16" spans="1:15" ht="44.25" customHeight="1">
      <c r="A16" s="35"/>
      <c r="B16" s="30"/>
      <c r="C16" s="30"/>
      <c r="D16" s="30"/>
      <c r="E16" s="30"/>
      <c r="F16" s="30"/>
      <c r="G16" s="30"/>
      <c r="H16" s="62" t="s">
        <v>53</v>
      </c>
      <c r="I16" s="63" t="s">
        <v>92</v>
      </c>
      <c r="J16" s="64">
        <v>40899</v>
      </c>
      <c r="K16" s="41" t="s">
        <v>56</v>
      </c>
      <c r="L16" s="42">
        <v>40898</v>
      </c>
      <c r="M16" s="43"/>
      <c r="N16" s="43">
        <v>208550000</v>
      </c>
      <c r="O16" s="57">
        <f>+M16+N16</f>
        <v>208550000</v>
      </c>
    </row>
    <row r="17" spans="1:15" ht="42" customHeight="1">
      <c r="A17" s="35"/>
      <c r="B17" s="30"/>
      <c r="C17" s="30"/>
      <c r="D17" s="30"/>
      <c r="E17" s="30"/>
      <c r="F17" s="30"/>
      <c r="G17" s="30"/>
      <c r="H17" s="62" t="s">
        <v>53</v>
      </c>
      <c r="I17" s="63" t="s">
        <v>93</v>
      </c>
      <c r="J17" s="64">
        <v>40899</v>
      </c>
      <c r="K17" s="41" t="s">
        <v>51</v>
      </c>
      <c r="L17" s="42">
        <v>40893</v>
      </c>
      <c r="M17" s="43"/>
      <c r="N17" s="43">
        <v>20000000</v>
      </c>
      <c r="O17" s="57">
        <f>+M17+N17</f>
        <v>20000000</v>
      </c>
    </row>
    <row r="18" spans="1:15" ht="42" customHeight="1">
      <c r="A18" s="35"/>
      <c r="B18" s="30"/>
      <c r="C18" s="30"/>
      <c r="D18" s="30"/>
      <c r="E18" s="30"/>
      <c r="F18" s="30"/>
      <c r="G18" s="30"/>
      <c r="H18" s="123" t="s">
        <v>53</v>
      </c>
      <c r="I18" s="107" t="s">
        <v>100</v>
      </c>
      <c r="J18" s="24">
        <v>40918</v>
      </c>
      <c r="K18" s="33" t="s">
        <v>52</v>
      </c>
      <c r="L18" s="34">
        <v>40899</v>
      </c>
      <c r="M18" s="43"/>
      <c r="N18" s="43">
        <v>13817000</v>
      </c>
      <c r="O18" s="57"/>
    </row>
    <row r="19" spans="1:15" ht="19.5" customHeight="1">
      <c r="A19" s="35"/>
      <c r="B19" s="30"/>
      <c r="C19" s="30"/>
      <c r="D19" s="30"/>
      <c r="E19" s="30"/>
      <c r="F19" s="30"/>
      <c r="G19" s="30"/>
      <c r="H19" s="30"/>
      <c r="I19" s="38"/>
      <c r="J19" s="24"/>
      <c r="K19" s="33"/>
      <c r="L19" s="34"/>
      <c r="M19" s="43"/>
      <c r="N19" s="43"/>
      <c r="O19" s="57"/>
    </row>
    <row r="20" spans="1:15" ht="16.5" thickBot="1">
      <c r="A20" s="35"/>
      <c r="B20" s="32"/>
      <c r="C20" s="32"/>
      <c r="D20" s="32"/>
      <c r="E20" s="32"/>
      <c r="F20" s="32"/>
      <c r="G20" s="32"/>
      <c r="H20" s="9" t="s">
        <v>25</v>
      </c>
      <c r="I20" s="45"/>
      <c r="J20" s="47"/>
      <c r="K20" s="46"/>
      <c r="L20" s="47"/>
      <c r="M20" s="113">
        <f>SUM(M21:M25)</f>
        <v>1483700000</v>
      </c>
      <c r="N20" s="113">
        <f>SUM(N21:N25)</f>
        <v>0</v>
      </c>
      <c r="O20" s="71">
        <f>SUM(O21:O26)</f>
        <v>1611800000</v>
      </c>
    </row>
    <row r="21" spans="1:15" ht="19.5" customHeight="1" thickTop="1">
      <c r="A21" s="35"/>
      <c r="B21" s="30"/>
      <c r="C21" s="30"/>
      <c r="D21" s="30"/>
      <c r="E21" s="30"/>
      <c r="F21" s="30"/>
      <c r="G21" s="30"/>
      <c r="H21" s="30" t="s">
        <v>26</v>
      </c>
      <c r="I21" s="38" t="s">
        <v>27</v>
      </c>
      <c r="J21" s="24">
        <v>40578</v>
      </c>
      <c r="K21" s="31" t="s">
        <v>28</v>
      </c>
      <c r="L21" s="48"/>
      <c r="M21" s="43">
        <v>165625000</v>
      </c>
      <c r="N21" s="43"/>
      <c r="O21" s="57">
        <f aca="true" t="shared" si="1" ref="O21:O26">+M21+N21</f>
        <v>165625000</v>
      </c>
    </row>
    <row r="22" spans="1:15" ht="19.5" customHeight="1">
      <c r="A22" s="35"/>
      <c r="B22" s="30"/>
      <c r="C22" s="30"/>
      <c r="D22" s="30"/>
      <c r="E22" s="30"/>
      <c r="F22" s="30"/>
      <c r="G22" s="30"/>
      <c r="H22" s="30" t="s">
        <v>26</v>
      </c>
      <c r="I22" s="49" t="s">
        <v>29</v>
      </c>
      <c r="J22" s="24">
        <v>40687</v>
      </c>
      <c r="K22" s="31" t="s">
        <v>28</v>
      </c>
      <c r="L22" s="48"/>
      <c r="M22" s="43">
        <v>165625000</v>
      </c>
      <c r="N22" s="43"/>
      <c r="O22" s="57">
        <f t="shared" si="1"/>
        <v>165625000</v>
      </c>
    </row>
    <row r="23" spans="1:15" ht="19.5" customHeight="1">
      <c r="A23" s="35"/>
      <c r="B23" s="30"/>
      <c r="C23" s="30"/>
      <c r="D23" s="30"/>
      <c r="E23" s="30"/>
      <c r="F23" s="30"/>
      <c r="G23" s="30"/>
      <c r="H23" s="30" t="s">
        <v>26</v>
      </c>
      <c r="I23" s="31" t="s">
        <v>30</v>
      </c>
      <c r="J23" s="24">
        <v>40725</v>
      </c>
      <c r="K23" s="31" t="s">
        <v>31</v>
      </c>
      <c r="L23" s="48"/>
      <c r="M23" s="43">
        <v>331250000</v>
      </c>
      <c r="N23" s="43"/>
      <c r="O23" s="57">
        <f t="shared" si="1"/>
        <v>331250000</v>
      </c>
    </row>
    <row r="24" spans="1:15" ht="57" customHeight="1">
      <c r="A24" s="35"/>
      <c r="B24" s="30"/>
      <c r="C24" s="30"/>
      <c r="D24" s="30"/>
      <c r="E24" s="30"/>
      <c r="F24" s="30"/>
      <c r="G24" s="30"/>
      <c r="H24" s="30" t="s">
        <v>26</v>
      </c>
      <c r="I24" s="31" t="s">
        <v>32</v>
      </c>
      <c r="J24" s="24">
        <v>40886</v>
      </c>
      <c r="K24" s="31" t="s">
        <v>33</v>
      </c>
      <c r="L24" s="67" t="s">
        <v>70</v>
      </c>
      <c r="M24" s="43">
        <v>300000000</v>
      </c>
      <c r="N24" s="43"/>
      <c r="O24" s="57">
        <f t="shared" si="1"/>
        <v>300000000</v>
      </c>
    </row>
    <row r="25" spans="1:15" ht="42" customHeight="1">
      <c r="A25" s="35"/>
      <c r="B25" s="30"/>
      <c r="C25" s="30"/>
      <c r="D25" s="30"/>
      <c r="E25" s="30"/>
      <c r="F25" s="30"/>
      <c r="G25" s="30"/>
      <c r="H25" s="30" t="s">
        <v>26</v>
      </c>
      <c r="I25" s="31" t="s">
        <v>94</v>
      </c>
      <c r="J25" s="24">
        <v>40899</v>
      </c>
      <c r="K25" s="68" t="s">
        <v>55</v>
      </c>
      <c r="L25" s="42">
        <v>40898</v>
      </c>
      <c r="M25" s="43">
        <v>521200000</v>
      </c>
      <c r="N25" s="114"/>
      <c r="O25" s="57">
        <f t="shared" si="1"/>
        <v>521200000</v>
      </c>
    </row>
    <row r="26" spans="1:15" ht="42" customHeight="1">
      <c r="A26" s="35"/>
      <c r="B26" s="30"/>
      <c r="C26" s="30"/>
      <c r="D26" s="30"/>
      <c r="E26" s="30"/>
      <c r="F26" s="30"/>
      <c r="G26" s="30"/>
      <c r="H26" s="30" t="s">
        <v>26</v>
      </c>
      <c r="I26" s="31" t="s">
        <v>116</v>
      </c>
      <c r="J26" s="24">
        <v>41031</v>
      </c>
      <c r="K26" s="68" t="s">
        <v>117</v>
      </c>
      <c r="L26" s="42">
        <v>41001</v>
      </c>
      <c r="M26" s="43">
        <v>128100000</v>
      </c>
      <c r="N26" s="114"/>
      <c r="O26" s="57">
        <f t="shared" si="1"/>
        <v>128100000</v>
      </c>
    </row>
    <row r="27" spans="1:15" ht="19.5" customHeight="1">
      <c r="A27" s="35"/>
      <c r="B27" s="30"/>
      <c r="C27" s="30"/>
      <c r="D27" s="30"/>
      <c r="E27" s="30"/>
      <c r="F27" s="30"/>
      <c r="G27" s="30"/>
      <c r="H27" s="50"/>
      <c r="I27" s="31"/>
      <c r="J27" s="24"/>
      <c r="K27" s="31"/>
      <c r="L27" s="48"/>
      <c r="M27" s="43"/>
      <c r="N27" s="39"/>
      <c r="O27" s="57"/>
    </row>
    <row r="28" spans="1:15" ht="16.5" thickBot="1">
      <c r="A28" s="35"/>
      <c r="B28" s="51" t="s">
        <v>34</v>
      </c>
      <c r="C28" s="51"/>
      <c r="D28" s="51"/>
      <c r="E28" s="51"/>
      <c r="F28" s="51"/>
      <c r="G28" s="51"/>
      <c r="H28" s="13" t="s">
        <v>34</v>
      </c>
      <c r="I28" s="51"/>
      <c r="J28" s="24"/>
      <c r="K28" s="52"/>
      <c r="L28" s="47"/>
      <c r="M28" s="113">
        <f>SUM(M29:M31)</f>
        <v>592986466</v>
      </c>
      <c r="N28" s="113">
        <f>SUM(N29:N31)</f>
        <v>232500000</v>
      </c>
      <c r="O28" s="71">
        <f>+M28+N28</f>
        <v>825486466</v>
      </c>
    </row>
    <row r="29" spans="1:15" ht="19.5" customHeight="1" thickTop="1">
      <c r="A29" s="35" t="s">
        <v>35</v>
      </c>
      <c r="B29" s="30"/>
      <c r="C29" s="30"/>
      <c r="D29" s="30"/>
      <c r="E29" s="30"/>
      <c r="F29" s="30"/>
      <c r="G29" s="30"/>
      <c r="H29" s="30" t="s">
        <v>36</v>
      </c>
      <c r="I29" s="49" t="s">
        <v>37</v>
      </c>
      <c r="J29" s="24">
        <v>40687</v>
      </c>
      <c r="K29" s="31" t="s">
        <v>38</v>
      </c>
      <c r="L29" s="48"/>
      <c r="M29" s="43">
        <v>132500000</v>
      </c>
      <c r="N29" s="43">
        <v>0</v>
      </c>
      <c r="O29" s="57">
        <f>+M29+N29</f>
        <v>132500000</v>
      </c>
    </row>
    <row r="30" spans="1:15" ht="19.5" customHeight="1">
      <c r="A30" s="35"/>
      <c r="B30" s="30"/>
      <c r="C30" s="30"/>
      <c r="D30" s="30"/>
      <c r="E30" s="30"/>
      <c r="F30" s="30"/>
      <c r="G30" s="30"/>
      <c r="H30" s="30" t="s">
        <v>36</v>
      </c>
      <c r="I30" s="49" t="s">
        <v>39</v>
      </c>
      <c r="J30" s="24">
        <v>40835</v>
      </c>
      <c r="K30" s="31" t="s">
        <v>40</v>
      </c>
      <c r="L30" s="48"/>
      <c r="M30" s="43">
        <v>397500000</v>
      </c>
      <c r="N30" s="43"/>
      <c r="O30" s="57">
        <f>+M30+N30</f>
        <v>397500000</v>
      </c>
    </row>
    <row r="31" spans="1:15" ht="19.5" customHeight="1">
      <c r="A31" s="35"/>
      <c r="B31" s="30"/>
      <c r="C31" s="30"/>
      <c r="D31" s="30"/>
      <c r="E31" s="30"/>
      <c r="F31" s="30"/>
      <c r="G31" s="30"/>
      <c r="H31" s="30" t="s">
        <v>41</v>
      </c>
      <c r="I31" s="49" t="s">
        <v>42</v>
      </c>
      <c r="J31" s="24">
        <v>40864</v>
      </c>
      <c r="K31" s="31" t="s">
        <v>38</v>
      </c>
      <c r="L31" s="48"/>
      <c r="M31" s="43">
        <v>62986466</v>
      </c>
      <c r="N31" s="43">
        <v>232500000</v>
      </c>
      <c r="O31" s="57">
        <f>+M31+N31</f>
        <v>295486466</v>
      </c>
    </row>
    <row r="32" spans="1:15" ht="19.5" customHeight="1">
      <c r="A32" s="35"/>
      <c r="B32" s="30"/>
      <c r="C32" s="30"/>
      <c r="D32" s="30"/>
      <c r="E32" s="30"/>
      <c r="F32" s="30"/>
      <c r="G32" s="30"/>
      <c r="H32" s="30"/>
      <c r="I32" s="49"/>
      <c r="J32" s="24"/>
      <c r="K32" s="31"/>
      <c r="L32" s="48"/>
      <c r="M32" s="43"/>
      <c r="N32" s="43"/>
      <c r="O32" s="57"/>
    </row>
    <row r="33" spans="1:15" ht="16.5" thickBot="1">
      <c r="A33" s="35"/>
      <c r="B33" s="51"/>
      <c r="C33" s="51"/>
      <c r="D33" s="51"/>
      <c r="E33" s="51"/>
      <c r="F33" s="51"/>
      <c r="G33" s="51"/>
      <c r="H33" s="13" t="s">
        <v>43</v>
      </c>
      <c r="I33" s="51"/>
      <c r="J33" s="24"/>
      <c r="K33" s="52"/>
      <c r="L33" s="47"/>
      <c r="M33" s="113">
        <f>SUM(M34:M37)</f>
        <v>2875000</v>
      </c>
      <c r="N33" s="113">
        <f>SUM(N34:N37)</f>
        <v>1608036000</v>
      </c>
      <c r="O33" s="71">
        <f>+M33+N33</f>
        <v>1610911000</v>
      </c>
    </row>
    <row r="34" spans="1:15" s="103" customFormat="1" ht="26.25" thickTop="1">
      <c r="A34" s="101"/>
      <c r="B34" s="33"/>
      <c r="C34" s="33"/>
      <c r="D34" s="33"/>
      <c r="E34" s="33"/>
      <c r="F34" s="33"/>
      <c r="G34" s="33"/>
      <c r="H34" s="33" t="s">
        <v>57</v>
      </c>
      <c r="I34" s="41" t="s">
        <v>44</v>
      </c>
      <c r="J34" s="34">
        <v>40885</v>
      </c>
      <c r="K34" s="33" t="s">
        <v>45</v>
      </c>
      <c r="L34" s="34">
        <v>40793</v>
      </c>
      <c r="M34" s="115">
        <v>0</v>
      </c>
      <c r="N34" s="115">
        <v>1553518000</v>
      </c>
      <c r="O34" s="102">
        <f>+N34+M34</f>
        <v>1553518000</v>
      </c>
    </row>
    <row r="35" spans="1:15" s="103" customFormat="1" ht="63.75">
      <c r="A35" s="101"/>
      <c r="B35" s="33"/>
      <c r="C35" s="33"/>
      <c r="D35" s="33"/>
      <c r="E35" s="33"/>
      <c r="F35" s="33"/>
      <c r="G35" s="33"/>
      <c r="H35" s="39" t="s">
        <v>58</v>
      </c>
      <c r="I35" s="41" t="s">
        <v>90</v>
      </c>
      <c r="J35" s="34">
        <v>40899</v>
      </c>
      <c r="K35" s="33" t="s">
        <v>59</v>
      </c>
      <c r="L35" s="34">
        <v>40793</v>
      </c>
      <c r="M35" s="43">
        <v>2875000</v>
      </c>
      <c r="N35" s="43">
        <v>45430000</v>
      </c>
      <c r="O35" s="75">
        <f>+M35+N35</f>
        <v>48305000</v>
      </c>
    </row>
    <row r="36" spans="1:15" s="103" customFormat="1" ht="25.5">
      <c r="A36" s="101"/>
      <c r="B36" s="33"/>
      <c r="C36" s="33"/>
      <c r="D36" s="33"/>
      <c r="E36" s="33"/>
      <c r="F36" s="33"/>
      <c r="G36" s="33"/>
      <c r="H36" s="41" t="s">
        <v>68</v>
      </c>
      <c r="I36" s="41" t="s">
        <v>95</v>
      </c>
      <c r="J36" s="34">
        <v>40910</v>
      </c>
      <c r="K36" s="33" t="s">
        <v>69</v>
      </c>
      <c r="L36" s="34">
        <v>40899</v>
      </c>
      <c r="M36" s="43"/>
      <c r="N36" s="43">
        <v>9088000</v>
      </c>
      <c r="O36" s="75">
        <f>+M36+N36</f>
        <v>9088000</v>
      </c>
    </row>
    <row r="37" spans="1:15" ht="19.5" customHeight="1">
      <c r="A37" s="35"/>
      <c r="B37" s="30"/>
      <c r="C37" s="30"/>
      <c r="D37" s="30"/>
      <c r="E37" s="30"/>
      <c r="F37" s="30"/>
      <c r="G37" s="30"/>
      <c r="H37" s="41"/>
      <c r="I37" s="40"/>
      <c r="J37" s="105"/>
      <c r="K37" s="33"/>
      <c r="L37" s="34"/>
      <c r="M37" s="43"/>
      <c r="N37" s="43"/>
      <c r="O37" s="75"/>
    </row>
    <row r="38" spans="1:15" ht="31.5" customHeight="1" thickBot="1">
      <c r="A38" s="35"/>
      <c r="B38" s="30"/>
      <c r="C38" s="30"/>
      <c r="D38" s="30"/>
      <c r="E38" s="30"/>
      <c r="F38" s="30"/>
      <c r="G38" s="30"/>
      <c r="H38" s="14" t="s">
        <v>46</v>
      </c>
      <c r="I38" s="38"/>
      <c r="J38" s="24"/>
      <c r="K38" s="33"/>
      <c r="L38" s="34"/>
      <c r="M38" s="116">
        <f>SUM(M39:M41)</f>
        <v>0</v>
      </c>
      <c r="N38" s="116">
        <f>SUM(N39:N41)</f>
        <v>217000000</v>
      </c>
      <c r="O38" s="71">
        <f>+M38+N38</f>
        <v>217000000</v>
      </c>
    </row>
    <row r="39" spans="1:15" ht="51.75" thickTop="1">
      <c r="A39" s="35"/>
      <c r="B39" s="30"/>
      <c r="C39" s="30"/>
      <c r="D39" s="30"/>
      <c r="E39" s="30"/>
      <c r="F39" s="30"/>
      <c r="G39" s="30"/>
      <c r="H39" s="30" t="s">
        <v>60</v>
      </c>
      <c r="I39" s="49" t="s">
        <v>47</v>
      </c>
      <c r="J39" s="24">
        <v>40886</v>
      </c>
      <c r="K39" s="33" t="s">
        <v>48</v>
      </c>
      <c r="L39" s="69" t="s">
        <v>54</v>
      </c>
      <c r="M39" s="43">
        <v>0</v>
      </c>
      <c r="N39" s="43">
        <v>89000000</v>
      </c>
      <c r="O39" s="57">
        <f>+N39+M39</f>
        <v>89000000</v>
      </c>
    </row>
    <row r="40" spans="1:15" ht="48.75" customHeight="1">
      <c r="A40" s="35"/>
      <c r="B40" s="30"/>
      <c r="C40" s="30"/>
      <c r="D40" s="30"/>
      <c r="E40" s="30"/>
      <c r="F40" s="30"/>
      <c r="G40" s="30"/>
      <c r="H40" s="39" t="s">
        <v>60</v>
      </c>
      <c r="I40" s="41" t="s">
        <v>96</v>
      </c>
      <c r="J40" s="24">
        <v>40904</v>
      </c>
      <c r="K40" s="33" t="s">
        <v>61</v>
      </c>
      <c r="L40" s="34">
        <v>40898</v>
      </c>
      <c r="M40" s="43"/>
      <c r="N40" s="43">
        <v>128000000</v>
      </c>
      <c r="O40" s="75">
        <f>+N40</f>
        <v>128000000</v>
      </c>
    </row>
    <row r="41" spans="1:15" ht="22.5" customHeight="1">
      <c r="A41" s="35"/>
      <c r="B41" s="30"/>
      <c r="C41" s="30"/>
      <c r="D41" s="30"/>
      <c r="E41" s="30"/>
      <c r="F41" s="30"/>
      <c r="G41" s="30"/>
      <c r="H41" s="39"/>
      <c r="I41" s="41"/>
      <c r="J41" s="24"/>
      <c r="K41" s="33"/>
      <c r="L41" s="34"/>
      <c r="M41" s="43"/>
      <c r="N41" s="43"/>
      <c r="O41" s="75"/>
    </row>
    <row r="42" spans="1:15" ht="31.5" customHeight="1" thickBot="1">
      <c r="A42" s="35"/>
      <c r="B42" s="30"/>
      <c r="C42" s="30"/>
      <c r="D42" s="30"/>
      <c r="E42" s="30"/>
      <c r="F42" s="30"/>
      <c r="G42" s="30"/>
      <c r="H42" s="14" t="s">
        <v>64</v>
      </c>
      <c r="I42" s="38"/>
      <c r="J42" s="24"/>
      <c r="K42" s="33"/>
      <c r="L42" s="34"/>
      <c r="M42" s="116">
        <f>SUM(M43:M43)</f>
        <v>150000000</v>
      </c>
      <c r="N42" s="116">
        <f>SUM(N43:N43)</f>
        <v>0</v>
      </c>
      <c r="O42" s="71">
        <f>+M42+N42</f>
        <v>150000000</v>
      </c>
    </row>
    <row r="43" spans="1:15" ht="43.5" customHeight="1" thickTop="1">
      <c r="A43" s="35"/>
      <c r="B43" s="30"/>
      <c r="C43" s="30"/>
      <c r="D43" s="30"/>
      <c r="E43" s="30"/>
      <c r="F43" s="30"/>
      <c r="G43" s="30"/>
      <c r="H43" s="30" t="s">
        <v>85</v>
      </c>
      <c r="I43" s="41" t="s">
        <v>97</v>
      </c>
      <c r="J43" s="106">
        <v>40899</v>
      </c>
      <c r="K43" s="33" t="s">
        <v>86</v>
      </c>
      <c r="L43" s="34">
        <v>40898</v>
      </c>
      <c r="M43" s="43">
        <v>150000000</v>
      </c>
      <c r="N43" s="117">
        <v>0</v>
      </c>
      <c r="O43" s="57">
        <f>+M43+N43</f>
        <v>150000000</v>
      </c>
    </row>
    <row r="44" spans="1:15" ht="19.5" customHeight="1">
      <c r="A44" s="35"/>
      <c r="B44" s="30"/>
      <c r="C44" s="30"/>
      <c r="D44" s="30"/>
      <c r="E44" s="30"/>
      <c r="F44" s="30"/>
      <c r="G44" s="30"/>
      <c r="H44" s="30"/>
      <c r="I44" s="49"/>
      <c r="J44" s="24"/>
      <c r="K44" s="31"/>
      <c r="L44" s="48"/>
      <c r="M44" s="43"/>
      <c r="N44" s="43"/>
      <c r="O44" s="57"/>
    </row>
    <row r="45" spans="1:15" ht="16.5" customHeight="1" thickBot="1">
      <c r="A45" s="35"/>
      <c r="B45" s="30"/>
      <c r="C45" s="30"/>
      <c r="D45" s="30"/>
      <c r="E45" s="30"/>
      <c r="F45" s="30"/>
      <c r="G45" s="30"/>
      <c r="H45" s="126" t="s">
        <v>87</v>
      </c>
      <c r="I45" s="53"/>
      <c r="J45" s="54"/>
      <c r="K45" s="33"/>
      <c r="L45" s="34"/>
      <c r="M45" s="113">
        <f>SUM(M46:M53)</f>
        <v>114352305</v>
      </c>
      <c r="N45" s="113">
        <f>SUM(N46:N52)</f>
        <v>30000000</v>
      </c>
      <c r="O45" s="73">
        <f>+N45+M45</f>
        <v>144352305</v>
      </c>
    </row>
    <row r="46" spans="1:15" ht="35.25" customHeight="1" thickTop="1">
      <c r="A46" s="35"/>
      <c r="B46" s="30"/>
      <c r="C46" s="30"/>
      <c r="D46" s="30"/>
      <c r="E46" s="30"/>
      <c r="F46" s="30"/>
      <c r="G46" s="30"/>
      <c r="H46" s="149" t="s">
        <v>107</v>
      </c>
      <c r="I46" s="127" t="s">
        <v>106</v>
      </c>
      <c r="J46" s="128">
        <v>40833</v>
      </c>
      <c r="K46" s="33" t="s">
        <v>49</v>
      </c>
      <c r="L46" s="133">
        <v>40800</v>
      </c>
      <c r="M46" s="44"/>
      <c r="N46" s="44">
        <v>20000000</v>
      </c>
      <c r="O46" s="76">
        <f>+N46+M46</f>
        <v>20000000</v>
      </c>
    </row>
    <row r="47" spans="1:15" ht="31.5" customHeight="1">
      <c r="A47" s="35"/>
      <c r="B47" s="30"/>
      <c r="C47" s="30"/>
      <c r="D47" s="30"/>
      <c r="E47" s="30"/>
      <c r="F47" s="30"/>
      <c r="G47" s="30"/>
      <c r="H47" s="149"/>
      <c r="I47" s="127"/>
      <c r="J47" s="128"/>
      <c r="K47" s="33" t="s">
        <v>50</v>
      </c>
      <c r="L47" s="133"/>
      <c r="M47" s="44"/>
      <c r="N47" s="44">
        <v>10000000</v>
      </c>
      <c r="O47" s="76">
        <f>+N47+M47</f>
        <v>10000000</v>
      </c>
    </row>
    <row r="48" spans="1:15" ht="26.25" customHeight="1">
      <c r="A48" s="35"/>
      <c r="B48" s="30"/>
      <c r="C48" s="30"/>
      <c r="D48" s="30"/>
      <c r="E48" s="30"/>
      <c r="F48" s="30"/>
      <c r="G48" s="30"/>
      <c r="H48" s="33" t="s">
        <v>108</v>
      </c>
      <c r="I48" s="40" t="s">
        <v>91</v>
      </c>
      <c r="J48" s="65">
        <v>40905</v>
      </c>
      <c r="K48" s="33" t="s">
        <v>62</v>
      </c>
      <c r="L48" s="34">
        <v>40899</v>
      </c>
      <c r="M48" s="43">
        <v>10000000</v>
      </c>
      <c r="N48" s="39"/>
      <c r="O48" s="57">
        <f>+M48</f>
        <v>10000000</v>
      </c>
    </row>
    <row r="49" spans="1:15" ht="54" customHeight="1">
      <c r="A49" s="35"/>
      <c r="B49" s="46"/>
      <c r="C49" s="46"/>
      <c r="D49" s="46"/>
      <c r="E49" s="46"/>
      <c r="F49" s="46"/>
      <c r="G49" s="46"/>
      <c r="H49" s="33" t="s">
        <v>109</v>
      </c>
      <c r="I49" s="104" t="s">
        <v>99</v>
      </c>
      <c r="J49" s="105">
        <v>40892</v>
      </c>
      <c r="K49" s="33" t="s">
        <v>63</v>
      </c>
      <c r="L49" s="69" t="s">
        <v>88</v>
      </c>
      <c r="M49" s="43">
        <v>28587305</v>
      </c>
      <c r="N49" s="43"/>
      <c r="O49" s="57">
        <f>+M49+N49</f>
        <v>28587305</v>
      </c>
    </row>
    <row r="50" spans="1:15" ht="30.75" customHeight="1">
      <c r="A50" s="35"/>
      <c r="B50" s="46"/>
      <c r="C50" s="46"/>
      <c r="D50" s="46"/>
      <c r="E50" s="46"/>
      <c r="F50" s="46"/>
      <c r="G50" s="46"/>
      <c r="H50" s="33" t="s">
        <v>110</v>
      </c>
      <c r="I50" s="40" t="s">
        <v>105</v>
      </c>
      <c r="J50" s="105">
        <v>40892</v>
      </c>
      <c r="K50" s="33" t="s">
        <v>89</v>
      </c>
      <c r="L50" s="34">
        <v>40889</v>
      </c>
      <c r="M50" s="43">
        <v>5000000</v>
      </c>
      <c r="N50" s="43"/>
      <c r="O50" s="57">
        <f>+M50+N50</f>
        <v>5000000</v>
      </c>
    </row>
    <row r="51" spans="1:15" ht="50.25" customHeight="1">
      <c r="A51" s="35"/>
      <c r="B51" s="46"/>
      <c r="C51" s="46"/>
      <c r="D51" s="46"/>
      <c r="E51" s="46"/>
      <c r="F51" s="46"/>
      <c r="G51" s="46"/>
      <c r="H51" s="125" t="s">
        <v>111</v>
      </c>
      <c r="I51" s="108" t="s">
        <v>101</v>
      </c>
      <c r="J51" s="108">
        <v>40974</v>
      </c>
      <c r="K51" s="33" t="s">
        <v>102</v>
      </c>
      <c r="L51" s="24">
        <v>40962</v>
      </c>
      <c r="M51" s="124">
        <v>47765000</v>
      </c>
      <c r="N51" s="39"/>
      <c r="O51" s="109">
        <f>+M51+N51</f>
        <v>47765000</v>
      </c>
    </row>
    <row r="52" spans="1:15" ht="30.75" customHeight="1">
      <c r="A52" s="35"/>
      <c r="B52" s="46"/>
      <c r="C52" s="46"/>
      <c r="D52" s="46"/>
      <c r="E52" s="46"/>
      <c r="F52" s="46"/>
      <c r="G52" s="46"/>
      <c r="H52" s="125" t="s">
        <v>112</v>
      </c>
      <c r="I52" s="108" t="s">
        <v>103</v>
      </c>
      <c r="J52" s="108">
        <v>40975</v>
      </c>
      <c r="K52" s="33" t="s">
        <v>104</v>
      </c>
      <c r="L52" s="24">
        <v>40960</v>
      </c>
      <c r="M52" s="124">
        <v>5000000</v>
      </c>
      <c r="N52" s="39"/>
      <c r="O52" s="109">
        <f>+M52+N52</f>
        <v>5000000</v>
      </c>
    </row>
    <row r="53" spans="1:15" ht="44.25" customHeight="1">
      <c r="A53" s="35"/>
      <c r="B53" s="46"/>
      <c r="C53" s="46"/>
      <c r="D53" s="46"/>
      <c r="E53" s="46"/>
      <c r="F53" s="46"/>
      <c r="G53" s="46"/>
      <c r="H53" s="125" t="s">
        <v>120</v>
      </c>
      <c r="I53" s="108" t="s">
        <v>118</v>
      </c>
      <c r="J53" s="108">
        <v>41068</v>
      </c>
      <c r="K53" s="33" t="s">
        <v>119</v>
      </c>
      <c r="L53" s="24">
        <v>41036</v>
      </c>
      <c r="M53" s="124">
        <v>18000000</v>
      </c>
      <c r="N53" s="39"/>
      <c r="O53" s="109">
        <f>+M53+N53</f>
        <v>18000000</v>
      </c>
    </row>
    <row r="54" spans="1:15" ht="36" customHeight="1" thickBot="1">
      <c r="A54" s="35"/>
      <c r="B54" s="30"/>
      <c r="C54" s="30"/>
      <c r="D54" s="30"/>
      <c r="E54" s="30"/>
      <c r="F54" s="30"/>
      <c r="G54" s="30"/>
      <c r="I54" s="55"/>
      <c r="J54" s="24"/>
      <c r="K54" s="56"/>
      <c r="L54" s="99" t="s">
        <v>83</v>
      </c>
      <c r="M54" s="118"/>
      <c r="N54" s="75"/>
      <c r="O54" s="100">
        <f>SUM(O45,O42,O38,O33,O28,O20,O8)</f>
        <v>5920906910</v>
      </c>
    </row>
    <row r="55" spans="1:15" ht="13.5" thickTop="1">
      <c r="A55" s="35"/>
      <c r="B55" s="29"/>
      <c r="C55" s="29"/>
      <c r="F55" s="58"/>
      <c r="I55" s="60"/>
      <c r="K55" s="59"/>
      <c r="L55" s="24"/>
      <c r="M55" s="39"/>
      <c r="N55" s="39"/>
      <c r="O55" s="77"/>
    </row>
    <row r="56" spans="1:15" ht="12.75">
      <c r="A56" s="35"/>
      <c r="B56" s="29"/>
      <c r="C56" s="29"/>
      <c r="F56" s="58"/>
      <c r="I56" s="60"/>
      <c r="K56" s="59"/>
      <c r="L56" s="24"/>
      <c r="M56" s="39"/>
      <c r="N56" s="39"/>
      <c r="O56" s="77"/>
    </row>
    <row r="57" spans="1:15" ht="12.75">
      <c r="A57" s="35"/>
      <c r="B57" s="29"/>
      <c r="C57" s="29"/>
      <c r="F57" s="58"/>
      <c r="I57" s="60"/>
      <c r="K57" s="59"/>
      <c r="L57" s="24"/>
      <c r="M57" s="39"/>
      <c r="N57" s="39"/>
      <c r="O57" s="77"/>
    </row>
    <row r="58" spans="1:15" ht="12.75">
      <c r="A58" s="35"/>
      <c r="B58" s="29"/>
      <c r="C58" s="29"/>
      <c r="F58" s="58"/>
      <c r="I58" s="60"/>
      <c r="K58" s="59"/>
      <c r="L58" s="24"/>
      <c r="M58" s="39"/>
      <c r="N58" s="39"/>
      <c r="O58" s="77"/>
    </row>
    <row r="59" spans="1:15" ht="12.75">
      <c r="A59" s="35"/>
      <c r="B59" s="29"/>
      <c r="C59" s="29"/>
      <c r="F59" s="58"/>
      <c r="I59" s="60"/>
      <c r="K59" s="59"/>
      <c r="L59" s="24"/>
      <c r="M59" s="39"/>
      <c r="N59" s="39"/>
      <c r="O59" s="77"/>
    </row>
    <row r="60" spans="1:15" ht="12.75">
      <c r="A60" s="35"/>
      <c r="B60" s="29"/>
      <c r="C60" s="29"/>
      <c r="F60" s="58"/>
      <c r="I60" s="60"/>
      <c r="K60" s="59"/>
      <c r="L60" s="24"/>
      <c r="M60" s="39"/>
      <c r="N60" s="39"/>
      <c r="O60" s="77"/>
    </row>
    <row r="61" spans="1:14" ht="12.75">
      <c r="A61" s="35"/>
      <c r="B61" s="29"/>
      <c r="C61" s="29"/>
      <c r="F61" s="58"/>
      <c r="I61" s="60"/>
      <c r="K61" s="59"/>
      <c r="L61" s="24"/>
      <c r="M61" s="39"/>
      <c r="N61" s="39"/>
    </row>
    <row r="62" spans="1:14" ht="12.75">
      <c r="A62" s="35"/>
      <c r="B62" s="29"/>
      <c r="C62" s="29"/>
      <c r="F62" s="58"/>
      <c r="I62" s="60"/>
      <c r="K62" s="59"/>
      <c r="L62" s="24"/>
      <c r="M62" s="39"/>
      <c r="N62" s="39"/>
    </row>
    <row r="63" spans="1:14" ht="12.75">
      <c r="A63" s="35"/>
      <c r="B63" s="29"/>
      <c r="C63" s="29"/>
      <c r="F63" s="58"/>
      <c r="K63" s="59"/>
      <c r="L63" s="24"/>
      <c r="M63" s="39"/>
      <c r="N63" s="39"/>
    </row>
    <row r="64" spans="1:14" ht="12.75">
      <c r="A64" s="35"/>
      <c r="B64" s="29"/>
      <c r="C64" s="29"/>
      <c r="F64" s="58"/>
      <c r="K64" s="59"/>
      <c r="L64" s="24"/>
      <c r="M64" s="39"/>
      <c r="N64" s="39"/>
    </row>
    <row r="65" spans="1:14" ht="12.75">
      <c r="A65" s="35"/>
      <c r="B65" s="29"/>
      <c r="C65" s="29"/>
      <c r="F65" s="58"/>
      <c r="K65" s="59"/>
      <c r="L65" s="24"/>
      <c r="M65" s="39"/>
      <c r="N65" s="39"/>
    </row>
    <row r="66" spans="1:14" ht="12.75">
      <c r="A66" s="35"/>
      <c r="B66" s="29"/>
      <c r="C66" s="29"/>
      <c r="F66" s="58"/>
      <c r="K66" s="59"/>
      <c r="L66" s="24"/>
      <c r="M66" s="39"/>
      <c r="N66" s="39"/>
    </row>
    <row r="67" spans="1:14" ht="12.75">
      <c r="A67" s="35"/>
      <c r="B67" s="29"/>
      <c r="C67" s="29"/>
      <c r="F67" s="58"/>
      <c r="K67" s="59"/>
      <c r="L67" s="24"/>
      <c r="M67" s="39"/>
      <c r="N67" s="39"/>
    </row>
    <row r="68" spans="1:14" ht="12.75">
      <c r="A68" s="35"/>
      <c r="B68" s="29"/>
      <c r="C68" s="29"/>
      <c r="F68" s="58"/>
      <c r="K68" s="59"/>
      <c r="L68" s="61"/>
      <c r="M68" s="119"/>
      <c r="N68" s="120"/>
    </row>
    <row r="69" spans="1:14" ht="12.75">
      <c r="A69" s="35"/>
      <c r="B69" s="29"/>
      <c r="C69" s="29"/>
      <c r="F69" s="58"/>
      <c r="K69" s="59"/>
      <c r="L69" s="61"/>
      <c r="M69" s="119"/>
      <c r="N69" s="120"/>
    </row>
    <row r="70" spans="1:14" ht="12.75">
      <c r="A70" s="35"/>
      <c r="B70" s="29"/>
      <c r="C70" s="29"/>
      <c r="F70" s="58"/>
      <c r="K70" s="59"/>
      <c r="L70" s="61"/>
      <c r="M70" s="119"/>
      <c r="N70" s="120"/>
    </row>
    <row r="71" spans="1:14" ht="12.75">
      <c r="A71" s="35"/>
      <c r="B71" s="29"/>
      <c r="C71" s="29"/>
      <c r="F71" s="58"/>
      <c r="K71" s="59"/>
      <c r="L71" s="61"/>
      <c r="M71" s="119"/>
      <c r="N71" s="120"/>
    </row>
    <row r="72" spans="1:14" ht="12.75">
      <c r="A72" s="35"/>
      <c r="B72" s="29"/>
      <c r="C72" s="29"/>
      <c r="F72" s="58"/>
      <c r="K72" s="59"/>
      <c r="L72" s="61"/>
      <c r="M72" s="119"/>
      <c r="N72" s="120"/>
    </row>
    <row r="73" spans="1:14" ht="12.75">
      <c r="A73" s="35"/>
      <c r="B73" s="29"/>
      <c r="C73" s="29"/>
      <c r="F73" s="58"/>
      <c r="K73" s="59"/>
      <c r="L73" s="61"/>
      <c r="M73" s="119"/>
      <c r="N73" s="120"/>
    </row>
    <row r="74" spans="1:14" ht="12.75">
      <c r="A74" s="35"/>
      <c r="B74" s="29"/>
      <c r="C74" s="29"/>
      <c r="F74" s="58"/>
      <c r="K74" s="59"/>
      <c r="L74" s="61"/>
      <c r="M74" s="119"/>
      <c r="N74" s="120"/>
    </row>
    <row r="75" spans="1:14" ht="12.75">
      <c r="A75" s="35"/>
      <c r="B75" s="29"/>
      <c r="C75" s="29"/>
      <c r="F75" s="58"/>
      <c r="K75" s="59"/>
      <c r="L75" s="61"/>
      <c r="M75" s="119"/>
      <c r="N75" s="120"/>
    </row>
    <row r="76" spans="1:14" ht="12.75">
      <c r="A76" s="35"/>
      <c r="B76" s="29"/>
      <c r="C76" s="29"/>
      <c r="F76" s="58"/>
      <c r="K76" s="59"/>
      <c r="L76" s="61"/>
      <c r="M76" s="119"/>
      <c r="N76" s="120"/>
    </row>
    <row r="77" spans="1:14" ht="12.75">
      <c r="A77" s="35"/>
      <c r="B77" s="29"/>
      <c r="C77" s="29"/>
      <c r="F77" s="58"/>
      <c r="K77" s="59"/>
      <c r="L77" s="61"/>
      <c r="M77" s="119"/>
      <c r="N77" s="120"/>
    </row>
    <row r="78" spans="1:14" ht="12.75">
      <c r="A78" s="35"/>
      <c r="B78" s="29"/>
      <c r="C78" s="29"/>
      <c r="F78" s="58"/>
      <c r="K78" s="59"/>
      <c r="L78" s="61"/>
      <c r="M78" s="119"/>
      <c r="N78" s="120"/>
    </row>
    <row r="79" spans="1:14" ht="12.75">
      <c r="A79" s="35"/>
      <c r="B79" s="29"/>
      <c r="C79" s="29"/>
      <c r="F79" s="58"/>
      <c r="K79" s="59"/>
      <c r="L79" s="61"/>
      <c r="M79" s="119"/>
      <c r="N79" s="120"/>
    </row>
    <row r="80" spans="1:14" ht="12.75">
      <c r="A80" s="35"/>
      <c r="B80" s="29"/>
      <c r="C80" s="29"/>
      <c r="F80" s="58"/>
      <c r="K80" s="59"/>
      <c r="L80" s="61"/>
      <c r="M80" s="119"/>
      <c r="N80" s="120"/>
    </row>
    <row r="81" spans="1:14" ht="12.75">
      <c r="A81" s="35"/>
      <c r="B81" s="29"/>
      <c r="C81" s="29"/>
      <c r="F81" s="58"/>
      <c r="K81" s="59"/>
      <c r="L81" s="61"/>
      <c r="M81" s="119"/>
      <c r="N81" s="120"/>
    </row>
    <row r="82" spans="1:14" ht="12.75">
      <c r="A82" s="35"/>
      <c r="B82" s="29"/>
      <c r="C82" s="29"/>
      <c r="F82" s="58"/>
      <c r="K82" s="59"/>
      <c r="L82" s="61"/>
      <c r="M82" s="119"/>
      <c r="N82" s="120"/>
    </row>
    <row r="83" spans="1:14" ht="12.75">
      <c r="A83" s="35"/>
      <c r="B83" s="29"/>
      <c r="C83" s="29"/>
      <c r="F83" s="58"/>
      <c r="K83" s="59"/>
      <c r="L83" s="61"/>
      <c r="M83" s="119"/>
      <c r="N83" s="120"/>
    </row>
    <row r="84" spans="1:14" ht="12.75">
      <c r="A84" s="35"/>
      <c r="B84" s="29"/>
      <c r="C84" s="29"/>
      <c r="F84" s="58"/>
      <c r="K84" s="59"/>
      <c r="L84" s="61"/>
      <c r="M84" s="119"/>
      <c r="N84" s="120"/>
    </row>
    <row r="85" ht="12.75">
      <c r="A85" s="35"/>
    </row>
    <row r="86" ht="12.75">
      <c r="A86" s="35"/>
    </row>
    <row r="87" ht="12.75">
      <c r="A87" s="35"/>
    </row>
    <row r="88" ht="12.75">
      <c r="A88" s="35"/>
    </row>
    <row r="89" ht="12.75">
      <c r="A89" s="35"/>
    </row>
    <row r="90" ht="12.75">
      <c r="A90" s="35"/>
    </row>
    <row r="91" ht="12.75">
      <c r="A91" s="35"/>
    </row>
    <row r="92" ht="12.75">
      <c r="A92" s="35"/>
    </row>
    <row r="93" ht="12.75">
      <c r="A93" s="35"/>
    </row>
    <row r="94" ht="12.75">
      <c r="A94" s="35"/>
    </row>
    <row r="95" ht="12.75">
      <c r="A95" s="35"/>
    </row>
    <row r="96" ht="12.75">
      <c r="A96" s="35"/>
    </row>
    <row r="97" ht="12.75">
      <c r="A97" s="35"/>
    </row>
    <row r="98" ht="12.75">
      <c r="A98" s="35"/>
    </row>
    <row r="99" ht="12.75">
      <c r="A99" s="35"/>
    </row>
    <row r="100" ht="12.75">
      <c r="A100" s="35"/>
    </row>
    <row r="101" ht="12.75">
      <c r="A101" s="35"/>
    </row>
    <row r="102" ht="12.75">
      <c r="A102" s="35"/>
    </row>
    <row r="103" ht="12.75">
      <c r="A103" s="35"/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  <row r="111" ht="12.75">
      <c r="A111" s="35"/>
    </row>
    <row r="112" ht="12.75">
      <c r="A112" s="35"/>
    </row>
    <row r="113" ht="12.75">
      <c r="A113" s="35"/>
    </row>
    <row r="114" ht="12.75">
      <c r="A114" s="35"/>
    </row>
    <row r="115" ht="12.75">
      <c r="A115" s="35"/>
    </row>
    <row r="116" ht="12.75">
      <c r="A116" s="35"/>
    </row>
    <row r="117" ht="12.75">
      <c r="A117" s="35"/>
    </row>
    <row r="118" ht="12.75">
      <c r="A118" s="35"/>
    </row>
    <row r="119" ht="12.75">
      <c r="A119" s="35"/>
    </row>
    <row r="120" ht="12.75">
      <c r="A120" s="35"/>
    </row>
    <row r="121" ht="12.75">
      <c r="A121" s="35"/>
    </row>
    <row r="122" ht="12.75">
      <c r="A122" s="35"/>
    </row>
    <row r="123" ht="12.75">
      <c r="A123" s="35"/>
    </row>
    <row r="124" ht="12.75">
      <c r="A124" s="35"/>
    </row>
    <row r="125" ht="12.75">
      <c r="A125" s="35"/>
    </row>
    <row r="126" ht="12.75">
      <c r="A126" s="35"/>
    </row>
    <row r="127" ht="12.75">
      <c r="A127" s="35"/>
    </row>
    <row r="128" ht="12.75">
      <c r="A128" s="35"/>
    </row>
    <row r="129" ht="12.75">
      <c r="A129" s="35"/>
    </row>
    <row r="130" ht="12.75">
      <c r="A130" s="35"/>
    </row>
    <row r="131" ht="12.75">
      <c r="A131" s="35"/>
    </row>
    <row r="132" ht="12.75">
      <c r="A132" s="35"/>
    </row>
    <row r="133" ht="12.75">
      <c r="A133" s="35"/>
    </row>
    <row r="134" ht="12.75">
      <c r="A134" s="35"/>
    </row>
    <row r="135" ht="12.75">
      <c r="A135" s="35"/>
    </row>
    <row r="136" ht="12.75">
      <c r="A136" s="35"/>
    </row>
    <row r="137" ht="12.75">
      <c r="A137" s="35"/>
    </row>
    <row r="138" ht="12.75">
      <c r="A138" s="35"/>
    </row>
    <row r="139" ht="12.75">
      <c r="A139" s="35"/>
    </row>
    <row r="140" ht="12.75">
      <c r="A140" s="35"/>
    </row>
    <row r="141" ht="12.75">
      <c r="A141" s="35"/>
    </row>
    <row r="142" ht="12.75">
      <c r="A142" s="35"/>
    </row>
    <row r="143" ht="12.75">
      <c r="A143" s="35"/>
    </row>
    <row r="144" ht="12.75">
      <c r="A144" s="35"/>
    </row>
    <row r="145" ht="12.75">
      <c r="A145" s="35"/>
    </row>
    <row r="146" ht="12.75">
      <c r="A146" s="35"/>
    </row>
    <row r="147" ht="12.75">
      <c r="A147" s="35"/>
    </row>
    <row r="148" ht="12.75">
      <c r="A148" s="35"/>
    </row>
    <row r="149" ht="12.75">
      <c r="A149" s="35"/>
    </row>
    <row r="150" ht="12.75">
      <c r="A150" s="35"/>
    </row>
    <row r="151" ht="12.75">
      <c r="A151" s="35"/>
    </row>
    <row r="152" ht="12.75">
      <c r="A152" s="35"/>
    </row>
    <row r="153" ht="12.75">
      <c r="A153" s="35"/>
    </row>
    <row r="154" ht="12.75">
      <c r="A154" s="35"/>
    </row>
    <row r="155" ht="12.75">
      <c r="A155" s="35"/>
    </row>
    <row r="156" ht="12.75">
      <c r="A156" s="35"/>
    </row>
    <row r="157" ht="12.75">
      <c r="A157" s="35"/>
    </row>
    <row r="158" ht="12.75">
      <c r="A158" s="35"/>
    </row>
    <row r="159" ht="12.75">
      <c r="A159" s="35"/>
    </row>
    <row r="160" ht="12.75">
      <c r="A160" s="35"/>
    </row>
    <row r="161" ht="12.75">
      <c r="A161" s="35"/>
    </row>
    <row r="162" ht="12.75">
      <c r="A162" s="35"/>
    </row>
    <row r="163" ht="12.75">
      <c r="A163" s="35"/>
    </row>
    <row r="164" ht="12.75">
      <c r="A164" s="35"/>
    </row>
    <row r="165" ht="12.75">
      <c r="A165" s="35"/>
    </row>
    <row r="166" ht="12.75">
      <c r="A166" s="35"/>
    </row>
    <row r="167" ht="12.75">
      <c r="A167" s="35"/>
    </row>
    <row r="168" ht="12.75">
      <c r="A168" s="35"/>
    </row>
    <row r="169" ht="12.75">
      <c r="A169" s="35"/>
    </row>
    <row r="170" ht="12.75">
      <c r="A170" s="35"/>
    </row>
    <row r="171" ht="12.75">
      <c r="A171" s="35"/>
    </row>
    <row r="172" ht="12.75">
      <c r="A172" s="35"/>
    </row>
    <row r="173" ht="12.75">
      <c r="A173" s="35"/>
    </row>
    <row r="174" ht="12.75">
      <c r="A174" s="35"/>
    </row>
    <row r="175" ht="12.75">
      <c r="A175" s="35"/>
    </row>
    <row r="176" ht="12.75">
      <c r="A176" s="35"/>
    </row>
    <row r="177" ht="12.75">
      <c r="A177" s="35"/>
    </row>
    <row r="178" ht="12.75">
      <c r="A178" s="35"/>
    </row>
    <row r="179" ht="12.75">
      <c r="A179" s="35"/>
    </row>
    <row r="180" ht="12.75">
      <c r="A180" s="35"/>
    </row>
    <row r="181" ht="12.75">
      <c r="A181" s="35"/>
    </row>
    <row r="182" ht="12.75">
      <c r="A182" s="35"/>
    </row>
    <row r="183" ht="12.75">
      <c r="A183" s="35"/>
    </row>
    <row r="184" ht="12.75">
      <c r="A184" s="35"/>
    </row>
    <row r="185" ht="12.75">
      <c r="A185" s="35"/>
    </row>
    <row r="186" ht="12.75">
      <c r="A186" s="35"/>
    </row>
    <row r="187" ht="12.75">
      <c r="A187" s="35"/>
    </row>
    <row r="188" ht="12.75">
      <c r="A188" s="35"/>
    </row>
    <row r="189" ht="12.75">
      <c r="A189" s="35"/>
    </row>
    <row r="190" ht="12.75">
      <c r="A190" s="35"/>
    </row>
    <row r="191" ht="12.75">
      <c r="A191" s="35"/>
    </row>
    <row r="192" ht="12.75">
      <c r="A192" s="35"/>
    </row>
    <row r="193" ht="12.75">
      <c r="A193" s="35"/>
    </row>
    <row r="194" ht="12.75">
      <c r="A194" s="35"/>
    </row>
    <row r="195" ht="12.75">
      <c r="A195" s="35"/>
    </row>
    <row r="196" ht="12.75">
      <c r="A196" s="35"/>
    </row>
    <row r="197" ht="12.75">
      <c r="A197" s="35"/>
    </row>
    <row r="198" ht="12.75">
      <c r="A198" s="35"/>
    </row>
    <row r="199" ht="12.75">
      <c r="A199" s="35"/>
    </row>
    <row r="200" ht="12.75">
      <c r="A200" s="35"/>
    </row>
    <row r="201" ht="12.75">
      <c r="A201" s="35"/>
    </row>
    <row r="202" ht="12.75">
      <c r="A202" s="35"/>
    </row>
    <row r="203" ht="12.75">
      <c r="A203" s="35"/>
    </row>
    <row r="204" ht="12.75">
      <c r="A204" s="35"/>
    </row>
    <row r="205" ht="12.75">
      <c r="A205" s="35"/>
    </row>
    <row r="206" ht="12.75">
      <c r="A206" s="35"/>
    </row>
    <row r="207" ht="12.75">
      <c r="A207" s="35"/>
    </row>
    <row r="208" ht="12.75">
      <c r="A208" s="35"/>
    </row>
    <row r="209" ht="12.75">
      <c r="A209" s="35"/>
    </row>
    <row r="210" ht="12.75">
      <c r="A210" s="35"/>
    </row>
    <row r="211" ht="12.75">
      <c r="A211" s="35"/>
    </row>
    <row r="212" ht="12.75">
      <c r="A212" s="35"/>
    </row>
    <row r="213" ht="12.75">
      <c r="A213" s="35"/>
    </row>
    <row r="214" ht="12.75">
      <c r="A214" s="35"/>
    </row>
    <row r="215" ht="12.75">
      <c r="A215" s="35"/>
    </row>
    <row r="216" ht="12.75">
      <c r="A216" s="35"/>
    </row>
    <row r="217" ht="12.75">
      <c r="A217" s="35"/>
    </row>
    <row r="218" ht="12.75">
      <c r="A218" s="35"/>
    </row>
    <row r="219" ht="12.75">
      <c r="A219" s="35"/>
    </row>
    <row r="220" ht="12.75">
      <c r="A220" s="35"/>
    </row>
    <row r="221" ht="12.75">
      <c r="A221" s="35"/>
    </row>
    <row r="222" ht="12.75">
      <c r="A222" s="35"/>
    </row>
    <row r="223" ht="12.75">
      <c r="A223" s="35"/>
    </row>
    <row r="224" ht="12.75">
      <c r="A224" s="35"/>
    </row>
    <row r="225" ht="12.75">
      <c r="A225" s="35"/>
    </row>
    <row r="226" ht="12.75">
      <c r="A226" s="35"/>
    </row>
    <row r="227" ht="12.75">
      <c r="A227" s="35"/>
    </row>
    <row r="228" ht="12.75">
      <c r="A228" s="35"/>
    </row>
    <row r="229" ht="12.75">
      <c r="A229" s="35"/>
    </row>
    <row r="230" ht="12.75">
      <c r="A230" s="35"/>
    </row>
    <row r="231" ht="12.75">
      <c r="A231" s="35"/>
    </row>
    <row r="232" ht="12.75">
      <c r="A232" s="35"/>
    </row>
    <row r="233" ht="12.75">
      <c r="A233" s="35"/>
    </row>
    <row r="234" ht="12.75">
      <c r="A234" s="35"/>
    </row>
    <row r="235" ht="12.75">
      <c r="A235" s="35"/>
    </row>
    <row r="236" ht="12.75">
      <c r="A236" s="35"/>
    </row>
    <row r="237" ht="12.75">
      <c r="A237" s="35"/>
    </row>
    <row r="238" ht="12.75">
      <c r="A238" s="35"/>
    </row>
    <row r="239" ht="12.75">
      <c r="A239" s="35"/>
    </row>
    <row r="240" ht="12.75">
      <c r="A240" s="35"/>
    </row>
    <row r="241" ht="12.75">
      <c r="A241" s="35"/>
    </row>
    <row r="242" ht="12.75">
      <c r="A242" s="35"/>
    </row>
    <row r="243" ht="12.75">
      <c r="A243" s="35"/>
    </row>
    <row r="244" ht="12.75">
      <c r="A244" s="35"/>
    </row>
    <row r="245" ht="12.75">
      <c r="A245" s="35"/>
    </row>
    <row r="246" ht="12.75">
      <c r="A246" s="35"/>
    </row>
    <row r="247" ht="12.75">
      <c r="A247" s="35"/>
    </row>
    <row r="248" ht="12.75">
      <c r="A248" s="35"/>
    </row>
    <row r="249" ht="12.75">
      <c r="A249" s="35"/>
    </row>
    <row r="250" ht="12.75">
      <c r="A250" s="35"/>
    </row>
    <row r="251" ht="12.75">
      <c r="A251" s="35"/>
    </row>
    <row r="252" ht="12.75">
      <c r="A252" s="35"/>
    </row>
    <row r="253" ht="12.75">
      <c r="A253" s="35"/>
    </row>
    <row r="254" ht="12.75">
      <c r="A254" s="35"/>
    </row>
  </sheetData>
  <mergeCells count="26">
    <mergeCell ref="O5:O6"/>
    <mergeCell ref="H46:H47"/>
    <mergeCell ref="M5:M6"/>
    <mergeCell ref="N5:N6"/>
    <mergeCell ref="J5:J6"/>
    <mergeCell ref="L12:L13"/>
    <mergeCell ref="H5:H6"/>
    <mergeCell ref="K5:K6"/>
    <mergeCell ref="K12:K13"/>
    <mergeCell ref="H12:H13"/>
    <mergeCell ref="A5:A6"/>
    <mergeCell ref="B5:F5"/>
    <mergeCell ref="G5:G6"/>
    <mergeCell ref="I10:I11"/>
    <mergeCell ref="H10:H11"/>
    <mergeCell ref="H7:J7"/>
    <mergeCell ref="I46:I47"/>
    <mergeCell ref="J46:J47"/>
    <mergeCell ref="M4:O4"/>
    <mergeCell ref="I5:I6"/>
    <mergeCell ref="I12:I13"/>
    <mergeCell ref="J12:J13"/>
    <mergeCell ref="J10:J11"/>
    <mergeCell ref="L46:L47"/>
    <mergeCell ref="L5:L6"/>
    <mergeCell ref="L10:L11"/>
  </mergeCells>
  <printOptions gridLines="1"/>
  <pageMargins left="0.24" right="0" top="0.8" bottom="0.25" header="0.5" footer="0.25"/>
  <pageSetup horizontalDpi="600" verticalDpi="600" orientation="portrait" paperSize="9" scale="62" r:id="rId3"/>
  <rowBreaks count="1" manualBreakCount="1">
    <brk id="37" min="6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119"/>
  <sheetViews>
    <sheetView view="pageBreakPreview" zoomScaleSheetLayoutView="100" workbookViewId="0" topLeftCell="B1">
      <pane xSplit="1" ySplit="1" topLeftCell="C2" activePane="bottomRight" state="frozen"/>
      <selection pane="topLeft" activeCell="B1" sqref="B1"/>
      <selection pane="topRight" activeCell="K1" sqref="K1"/>
      <selection pane="bottomLeft" activeCell="B7" sqref="B7"/>
      <selection pane="bottomRight" activeCell="E26" sqref="E26"/>
    </sheetView>
  </sheetViews>
  <sheetFormatPr defaultColWidth="9.140625" defaultRowHeight="12.75"/>
  <cols>
    <col min="1" max="1" width="8.57421875" style="0" hidden="1" customWidth="1"/>
    <col min="2" max="2" width="33.57421875" style="0" customWidth="1"/>
    <col min="3" max="4" width="0.13671875" style="0" hidden="1" customWidth="1"/>
    <col min="5" max="5" width="16.00390625" style="3" customWidth="1"/>
    <col min="6" max="6" width="17.28125" style="3" customWidth="1"/>
    <col min="7" max="7" width="17.00390625" style="3" customWidth="1"/>
    <col min="8" max="8" width="0.5625" style="0" customWidth="1"/>
    <col min="9" max="9" width="14.7109375" style="0" customWidth="1"/>
    <col min="10" max="10" width="1.421875" style="0" customWidth="1"/>
    <col min="11" max="11" width="18.28125" style="0" customWidth="1"/>
    <col min="12" max="12" width="1.28515625" style="0" customWidth="1"/>
    <col min="13" max="13" width="14.7109375" style="0" customWidth="1"/>
    <col min="14" max="14" width="1.28515625" style="0" customWidth="1"/>
    <col min="15" max="15" width="5.00390625" style="0" customWidth="1"/>
    <col min="16" max="16" width="24.8515625" style="0" customWidth="1"/>
    <col min="17" max="17" width="1.421875" style="0" customWidth="1"/>
    <col min="18" max="18" width="18.28125" style="0" customWidth="1"/>
    <col min="19" max="19" width="1.57421875" style="0" customWidth="1"/>
    <col min="20" max="20" width="19.421875" style="0" bestFit="1" customWidth="1"/>
  </cols>
  <sheetData>
    <row r="1" spans="1:21" ht="18.75">
      <c r="A1" s="82"/>
      <c r="B1" s="1" t="s">
        <v>114</v>
      </c>
      <c r="C1" s="3"/>
      <c r="D1" s="3"/>
      <c r="E1" s="7"/>
      <c r="F1" s="7"/>
      <c r="G1" s="15"/>
      <c r="H1" s="7"/>
      <c r="I1" s="7"/>
      <c r="J1" s="7"/>
      <c r="K1" s="7"/>
      <c r="L1" s="7"/>
      <c r="M1" s="7"/>
      <c r="N1" s="7"/>
      <c r="O1" s="7"/>
      <c r="P1" s="5"/>
      <c r="Q1" s="5"/>
      <c r="R1" s="5"/>
      <c r="S1" s="4"/>
      <c r="T1" s="4"/>
      <c r="U1" s="4"/>
    </row>
    <row r="2" spans="1:21" ht="18.75">
      <c r="A2" s="82"/>
      <c r="B2" s="3" t="s">
        <v>113</v>
      </c>
      <c r="C2" s="3"/>
      <c r="D2" s="3"/>
      <c r="E2" s="7"/>
      <c r="F2" s="7"/>
      <c r="G2" s="15"/>
      <c r="H2" s="7"/>
      <c r="I2" s="7"/>
      <c r="J2" s="7"/>
      <c r="K2" s="7"/>
      <c r="L2" s="7"/>
      <c r="M2" s="7"/>
      <c r="N2" s="7"/>
      <c r="O2" s="7"/>
      <c r="P2" s="5"/>
      <c r="Q2" s="5"/>
      <c r="R2" s="5"/>
      <c r="S2" s="4"/>
      <c r="T2" s="4"/>
      <c r="U2" s="4"/>
    </row>
    <row r="3" spans="1:21" ht="18.75">
      <c r="A3" s="82"/>
      <c r="B3" s="3" t="s">
        <v>3</v>
      </c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5"/>
      <c r="Q3" s="5"/>
      <c r="R3" s="5"/>
      <c r="S3" s="4"/>
      <c r="T3" s="4"/>
      <c r="U3" s="4"/>
    </row>
    <row r="4" spans="1:21" ht="19.5" thickBot="1">
      <c r="A4" s="82"/>
      <c r="B4" s="3"/>
      <c r="C4" s="8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  <c r="R4" s="5"/>
      <c r="S4" s="4"/>
      <c r="T4" s="4"/>
      <c r="U4" s="4"/>
    </row>
    <row r="5" spans="1:21" ht="19.5" thickBot="1">
      <c r="A5" s="82"/>
      <c r="B5" s="158" t="s">
        <v>72</v>
      </c>
      <c r="C5" s="8"/>
      <c r="D5" s="83"/>
      <c r="E5" s="156" t="s">
        <v>8</v>
      </c>
      <c r="F5" s="156" t="s">
        <v>9</v>
      </c>
      <c r="G5" s="156" t="s">
        <v>10</v>
      </c>
      <c r="H5" s="7"/>
      <c r="I5" s="7"/>
      <c r="J5" s="7"/>
      <c r="K5" s="7"/>
      <c r="L5" s="7"/>
      <c r="M5" s="7"/>
      <c r="N5" s="7"/>
      <c r="O5" s="7"/>
      <c r="P5" s="5"/>
      <c r="Q5" s="5"/>
      <c r="R5" s="5"/>
      <c r="S5" s="4"/>
      <c r="T5" s="4"/>
      <c r="U5" s="4"/>
    </row>
    <row r="6" spans="1:21" ht="5.25" customHeight="1" thickBot="1">
      <c r="A6" s="82"/>
      <c r="B6" s="159"/>
      <c r="C6" s="84"/>
      <c r="D6" s="85"/>
      <c r="E6" s="157"/>
      <c r="F6" s="157"/>
      <c r="G6" s="157"/>
      <c r="H6" s="7"/>
      <c r="I6" s="7"/>
      <c r="J6" s="7"/>
      <c r="K6" s="7"/>
      <c r="L6" s="7"/>
      <c r="M6" s="7"/>
      <c r="N6" s="7"/>
      <c r="O6" s="7"/>
      <c r="P6" s="5"/>
      <c r="Q6" s="5"/>
      <c r="R6" s="5"/>
      <c r="S6" s="4"/>
      <c r="T6" s="4"/>
      <c r="U6" s="4"/>
    </row>
    <row r="7" spans="1:21" ht="18.75">
      <c r="A7" s="82"/>
      <c r="B7" s="17"/>
      <c r="C7" s="8"/>
      <c r="D7" s="8"/>
      <c r="E7" s="86"/>
      <c r="F7" s="86"/>
      <c r="G7" s="86"/>
      <c r="H7" s="8"/>
      <c r="I7" s="7"/>
      <c r="J7" s="8"/>
      <c r="K7" s="8"/>
      <c r="L7" s="6"/>
      <c r="M7" s="7"/>
      <c r="N7" s="10"/>
      <c r="O7" s="6"/>
      <c r="P7" s="10"/>
      <c r="Q7" s="10"/>
      <c r="R7" s="10"/>
      <c r="S7" s="4"/>
      <c r="T7" s="4"/>
      <c r="U7" s="4"/>
    </row>
    <row r="8" spans="1:21" ht="18.75">
      <c r="A8" s="82"/>
      <c r="B8" s="87" t="s">
        <v>73</v>
      </c>
      <c r="C8" s="2"/>
      <c r="D8" s="2"/>
      <c r="E8" s="7">
        <v>3450000000</v>
      </c>
      <c r="F8" s="7">
        <v>1550000000</v>
      </c>
      <c r="G8" s="7">
        <f>+F8+E8</f>
        <v>5000000000</v>
      </c>
      <c r="H8" s="8"/>
      <c r="I8" s="8"/>
      <c r="J8" s="8"/>
      <c r="K8" s="8"/>
      <c r="L8" s="6"/>
      <c r="M8" s="6"/>
      <c r="N8" s="10"/>
      <c r="O8" s="6"/>
      <c r="P8" s="10"/>
      <c r="Q8" s="10"/>
      <c r="R8" s="10"/>
      <c r="S8" s="4"/>
      <c r="T8" s="4"/>
      <c r="U8" s="4"/>
    </row>
    <row r="9" spans="1:21" ht="18.75">
      <c r="A9" s="82"/>
      <c r="B9" s="87" t="s">
        <v>84</v>
      </c>
      <c r="C9" s="2"/>
      <c r="D9" s="2"/>
      <c r="E9" s="7"/>
      <c r="F9" s="7"/>
      <c r="G9" s="88">
        <v>1000000000</v>
      </c>
      <c r="H9" s="8"/>
      <c r="I9" s="8"/>
      <c r="J9" s="8"/>
      <c r="K9" s="8"/>
      <c r="L9" s="6"/>
      <c r="M9" s="6"/>
      <c r="N9" s="10"/>
      <c r="O9" s="6"/>
      <c r="P9" s="10"/>
      <c r="Q9" s="10"/>
      <c r="R9" s="10"/>
      <c r="S9" s="4"/>
      <c r="T9" s="4"/>
      <c r="U9" s="4"/>
    </row>
    <row r="10" spans="1:21" ht="18.75">
      <c r="A10" s="82"/>
      <c r="B10" s="89" t="s">
        <v>74</v>
      </c>
      <c r="C10" s="2"/>
      <c r="D10" s="2"/>
      <c r="E10" s="7"/>
      <c r="F10" s="7"/>
      <c r="G10" s="90">
        <f>+G8+G9</f>
        <v>6000000000</v>
      </c>
      <c r="H10" s="8"/>
      <c r="I10" s="8"/>
      <c r="J10" s="8"/>
      <c r="K10" s="8"/>
      <c r="L10" s="6"/>
      <c r="M10" s="6"/>
      <c r="N10" s="10"/>
      <c r="O10" s="6"/>
      <c r="P10" s="10"/>
      <c r="Q10" s="10"/>
      <c r="R10" s="10"/>
      <c r="S10" s="4"/>
      <c r="T10" s="4"/>
      <c r="U10" s="4"/>
    </row>
    <row r="11" spans="1:21" ht="18.75">
      <c r="A11" s="82"/>
      <c r="B11" s="8"/>
      <c r="C11" s="3"/>
      <c r="D11" s="3"/>
      <c r="E11" s="7"/>
      <c r="F11" s="7"/>
      <c r="G11" s="7"/>
      <c r="H11" s="8"/>
      <c r="I11" s="8"/>
      <c r="J11" s="8"/>
      <c r="K11" s="8"/>
      <c r="L11" s="6"/>
      <c r="M11" s="6"/>
      <c r="N11" s="10"/>
      <c r="O11" s="6"/>
      <c r="P11" s="10"/>
      <c r="Q11" s="10"/>
      <c r="R11" s="10"/>
      <c r="S11" s="4"/>
      <c r="T11" s="4"/>
      <c r="U11" s="4"/>
    </row>
    <row r="12" spans="1:21" ht="19.5" thickBot="1">
      <c r="A12" s="82"/>
      <c r="B12" s="12" t="s">
        <v>82</v>
      </c>
      <c r="C12" s="3"/>
      <c r="D12" s="3"/>
      <c r="E12" s="91">
        <f>SUM(E13:E19)</f>
        <v>2343913771</v>
      </c>
      <c r="F12" s="91">
        <f>SUM(F13:F19)</f>
        <v>3448893139</v>
      </c>
      <c r="G12" s="91">
        <f aca="true" t="shared" si="0" ref="G12:G19">+E12+F12</f>
        <v>5792806910</v>
      </c>
      <c r="H12" s="8"/>
      <c r="I12" s="8"/>
      <c r="J12" s="8"/>
      <c r="K12" s="7"/>
      <c r="L12" s="6"/>
      <c r="M12" s="6"/>
      <c r="N12" s="10"/>
      <c r="O12" s="6"/>
      <c r="P12" s="10"/>
      <c r="Q12" s="10"/>
      <c r="R12" s="10"/>
      <c r="S12" s="4"/>
      <c r="T12" s="4"/>
      <c r="U12" s="4"/>
    </row>
    <row r="13" spans="1:21" ht="18.75">
      <c r="A13" s="82"/>
      <c r="B13" s="8" t="s">
        <v>77</v>
      </c>
      <c r="C13" s="3"/>
      <c r="D13" s="3"/>
      <c r="E13" s="7">
        <f>+Releases!M8</f>
        <v>0</v>
      </c>
      <c r="F13" s="11">
        <f>+Releases!N8</f>
        <v>1361357139</v>
      </c>
      <c r="G13" s="7">
        <f t="shared" si="0"/>
        <v>1361357139</v>
      </c>
      <c r="H13" s="8"/>
      <c r="I13" s="8"/>
      <c r="J13" s="8"/>
      <c r="K13" s="8"/>
      <c r="L13" s="6"/>
      <c r="M13" s="6"/>
      <c r="N13" s="10"/>
      <c r="O13" s="6"/>
      <c r="P13" s="92"/>
      <c r="Q13" s="10"/>
      <c r="R13" s="10"/>
      <c r="S13" s="4"/>
      <c r="T13" s="4"/>
      <c r="U13" s="4"/>
    </row>
    <row r="14" spans="1:21" ht="18.75">
      <c r="A14" s="82"/>
      <c r="B14" s="8" t="s">
        <v>75</v>
      </c>
      <c r="C14" s="3"/>
      <c r="D14" s="3"/>
      <c r="E14" s="11">
        <f>+Releases!M20</f>
        <v>1483700000</v>
      </c>
      <c r="F14" s="7">
        <f>+Releases!N20</f>
        <v>0</v>
      </c>
      <c r="G14" s="7">
        <f t="shared" si="0"/>
        <v>1483700000</v>
      </c>
      <c r="H14" s="8"/>
      <c r="I14" s="8"/>
      <c r="J14" s="8"/>
      <c r="K14" s="8"/>
      <c r="L14" s="6"/>
      <c r="M14" s="6"/>
      <c r="N14" s="10"/>
      <c r="O14" s="6"/>
      <c r="P14" s="92"/>
      <c r="Q14" s="10"/>
      <c r="R14" s="10"/>
      <c r="S14" s="4"/>
      <c r="T14" s="4"/>
      <c r="U14" s="4"/>
    </row>
    <row r="15" spans="1:21" ht="18.75">
      <c r="A15" s="82"/>
      <c r="B15" s="8" t="s">
        <v>76</v>
      </c>
      <c r="C15" s="3"/>
      <c r="D15" s="3"/>
      <c r="E15" s="11">
        <f>+Releases!M28</f>
        <v>592986466</v>
      </c>
      <c r="F15" s="7">
        <f>+Releases!N28</f>
        <v>232500000</v>
      </c>
      <c r="G15" s="7">
        <f t="shared" si="0"/>
        <v>825486466</v>
      </c>
      <c r="H15" s="8"/>
      <c r="I15" s="8"/>
      <c r="J15" s="8"/>
      <c r="K15" s="8"/>
      <c r="L15" s="6"/>
      <c r="M15" s="6"/>
      <c r="N15" s="10"/>
      <c r="O15" s="6"/>
      <c r="P15" s="92"/>
      <c r="Q15" s="10"/>
      <c r="R15" s="10"/>
      <c r="S15" s="4"/>
      <c r="T15" s="4"/>
      <c r="U15" s="4"/>
    </row>
    <row r="16" spans="1:21" ht="18.75">
      <c r="A16" s="82"/>
      <c r="B16" s="8" t="s">
        <v>78</v>
      </c>
      <c r="C16" s="3"/>
      <c r="D16" s="3"/>
      <c r="E16" s="11">
        <f>+Releases!M33</f>
        <v>2875000</v>
      </c>
      <c r="F16" s="7">
        <f>+Releases!N33</f>
        <v>1608036000</v>
      </c>
      <c r="G16" s="7">
        <f t="shared" si="0"/>
        <v>1610911000</v>
      </c>
      <c r="H16" s="8"/>
      <c r="I16" s="8"/>
      <c r="J16" s="8"/>
      <c r="K16" s="8"/>
      <c r="L16" s="6"/>
      <c r="M16" s="6"/>
      <c r="N16" s="10"/>
      <c r="O16" s="6"/>
      <c r="P16" s="92"/>
      <c r="Q16" s="10"/>
      <c r="R16" s="10"/>
      <c r="S16" s="4"/>
      <c r="T16" s="4"/>
      <c r="U16" s="4"/>
    </row>
    <row r="17" spans="1:21" ht="18.75">
      <c r="A17" s="82"/>
      <c r="B17" s="8" t="s">
        <v>79</v>
      </c>
      <c r="C17" s="3"/>
      <c r="D17" s="3"/>
      <c r="E17" s="7">
        <f>+Releases!M38</f>
        <v>0</v>
      </c>
      <c r="F17" s="7">
        <f>+Releases!N38</f>
        <v>217000000</v>
      </c>
      <c r="G17" s="7">
        <f t="shared" si="0"/>
        <v>217000000</v>
      </c>
      <c r="H17" s="8"/>
      <c r="I17" s="8"/>
      <c r="J17" s="8"/>
      <c r="K17" s="8"/>
      <c r="L17" s="6"/>
      <c r="M17" s="6"/>
      <c r="N17" s="10"/>
      <c r="O17" s="6"/>
      <c r="P17" s="92"/>
      <c r="Q17" s="10"/>
      <c r="R17" s="10"/>
      <c r="S17" s="4"/>
      <c r="T17" s="4"/>
      <c r="U17" s="4"/>
    </row>
    <row r="18" spans="1:21" ht="18.75">
      <c r="A18" s="82"/>
      <c r="B18" s="8" t="s">
        <v>98</v>
      </c>
      <c r="C18" s="3"/>
      <c r="D18" s="3"/>
      <c r="E18" s="7">
        <f>+Releases!M42</f>
        <v>150000000</v>
      </c>
      <c r="F18" s="7">
        <f>+Releases!N42</f>
        <v>0</v>
      </c>
      <c r="G18" s="7">
        <f t="shared" si="0"/>
        <v>150000000</v>
      </c>
      <c r="H18" s="8"/>
      <c r="I18" s="8"/>
      <c r="J18" s="8"/>
      <c r="K18" s="8"/>
      <c r="L18" s="6"/>
      <c r="M18" s="6"/>
      <c r="N18" s="10"/>
      <c r="O18" s="6"/>
      <c r="P18" s="92"/>
      <c r="Q18" s="10"/>
      <c r="R18" s="10"/>
      <c r="S18" s="4"/>
      <c r="T18" s="4"/>
      <c r="U18" s="4"/>
    </row>
    <row r="19" spans="1:21" ht="21" customHeight="1">
      <c r="A19" s="82"/>
      <c r="B19" s="8" t="s">
        <v>80</v>
      </c>
      <c r="C19" s="3"/>
      <c r="D19" s="3"/>
      <c r="E19" s="88">
        <f>+Releases!M45</f>
        <v>114352305</v>
      </c>
      <c r="F19" s="88">
        <f>+Releases!N45</f>
        <v>30000000</v>
      </c>
      <c r="G19" s="88">
        <f t="shared" si="0"/>
        <v>144352305</v>
      </c>
      <c r="H19" s="8"/>
      <c r="I19" s="8"/>
      <c r="J19" s="8"/>
      <c r="K19" s="8"/>
      <c r="L19" s="6"/>
      <c r="M19" s="6"/>
      <c r="N19" s="10"/>
      <c r="O19" s="6"/>
      <c r="P19" s="10"/>
      <c r="Q19" s="10"/>
      <c r="R19" s="10"/>
      <c r="S19" s="4"/>
      <c r="T19" s="4"/>
      <c r="U19" s="4"/>
    </row>
    <row r="20" spans="1:21" s="98" customFormat="1" ht="18.75">
      <c r="A20" s="93"/>
      <c r="B20" s="12" t="s">
        <v>81</v>
      </c>
      <c r="C20" s="3"/>
      <c r="D20" s="3"/>
      <c r="E20" s="7">
        <f>+E8-E12</f>
        <v>1106086229</v>
      </c>
      <c r="F20" s="7">
        <f>+F8-F12</f>
        <v>-1898893139</v>
      </c>
      <c r="G20" s="90">
        <f>+G10-G12</f>
        <v>207193090</v>
      </c>
      <c r="H20" s="94"/>
      <c r="I20" s="94"/>
      <c r="J20" s="94"/>
      <c r="K20" s="94"/>
      <c r="L20" s="95"/>
      <c r="M20" s="95"/>
      <c r="N20" s="96"/>
      <c r="O20" s="95"/>
      <c r="P20" s="96"/>
      <c r="Q20" s="96"/>
      <c r="R20" s="96"/>
      <c r="S20" s="97"/>
      <c r="T20" s="97"/>
      <c r="U20" s="97"/>
    </row>
    <row r="21" spans="1:21" ht="18.75">
      <c r="A21" s="82"/>
      <c r="C21" s="3"/>
      <c r="D21" s="3"/>
      <c r="E21" s="7"/>
      <c r="F21" s="7"/>
      <c r="G21" s="7"/>
      <c r="H21" s="8"/>
      <c r="I21" s="8"/>
      <c r="J21" s="8"/>
      <c r="K21" s="7"/>
      <c r="L21" s="6"/>
      <c r="M21" s="6"/>
      <c r="N21" s="10"/>
      <c r="O21" s="6"/>
      <c r="P21" s="10"/>
      <c r="Q21" s="10"/>
      <c r="R21" s="10"/>
      <c r="S21" s="4"/>
      <c r="T21" s="4"/>
      <c r="U21" s="4"/>
    </row>
    <row r="22" spans="1:21" ht="18">
      <c r="A22" s="16"/>
      <c r="C22" s="4"/>
      <c r="D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8">
      <c r="A23" s="16"/>
      <c r="C23" s="4"/>
      <c r="D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8">
      <c r="A24" s="16"/>
      <c r="C24" s="4"/>
      <c r="D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ht="15.75">
      <c r="A25" s="16"/>
    </row>
    <row r="26" ht="15.75">
      <c r="A26" s="16"/>
    </row>
    <row r="27" ht="15.75">
      <c r="A27" s="16"/>
    </row>
    <row r="28" ht="15.75">
      <c r="A28" s="16"/>
    </row>
    <row r="29" ht="15.75">
      <c r="A29" s="16"/>
    </row>
    <row r="30" ht="15.75">
      <c r="A30" s="16"/>
    </row>
    <row r="31" ht="15.75">
      <c r="A31" s="16"/>
    </row>
    <row r="32" ht="15.75">
      <c r="A32" s="16"/>
    </row>
    <row r="33" ht="15.75">
      <c r="A33" s="16"/>
    </row>
    <row r="34" ht="15.75">
      <c r="A34" s="16"/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  <row r="41" ht="15.75">
      <c r="A41" s="16"/>
    </row>
    <row r="42" ht="15.75">
      <c r="A42" s="16"/>
    </row>
    <row r="43" ht="15.75">
      <c r="A43" s="16"/>
    </row>
    <row r="44" ht="15.75">
      <c r="A44" s="16"/>
    </row>
    <row r="45" ht="15.75">
      <c r="A45" s="16"/>
    </row>
    <row r="46" ht="15.75">
      <c r="A46" s="16"/>
    </row>
    <row r="47" ht="15.75">
      <c r="A47" s="16"/>
    </row>
    <row r="48" ht="15.75">
      <c r="A48" s="16"/>
    </row>
    <row r="49" ht="15.75">
      <c r="A49" s="16"/>
    </row>
    <row r="50" ht="15.75">
      <c r="A50" s="16"/>
    </row>
    <row r="51" ht="15.75">
      <c r="A51" s="16"/>
    </row>
    <row r="52" ht="15.75">
      <c r="A52" s="16"/>
    </row>
    <row r="53" ht="15.75">
      <c r="A53" s="16"/>
    </row>
    <row r="54" ht="15.75">
      <c r="A54" s="16"/>
    </row>
    <row r="55" ht="15.75">
      <c r="A55" s="16"/>
    </row>
    <row r="56" ht="15.75">
      <c r="A56" s="16"/>
    </row>
    <row r="57" ht="15.75">
      <c r="A57" s="16"/>
    </row>
    <row r="58" ht="15.75">
      <c r="A58" s="16"/>
    </row>
    <row r="59" ht="15.75">
      <c r="A59" s="16"/>
    </row>
    <row r="60" ht="15.75">
      <c r="A60" s="16"/>
    </row>
    <row r="61" ht="15.75">
      <c r="A61" s="16"/>
    </row>
    <row r="62" ht="15.75">
      <c r="A62" s="16"/>
    </row>
    <row r="63" ht="15.75">
      <c r="A63" s="16"/>
    </row>
    <row r="64" ht="15.75">
      <c r="A64" s="16"/>
    </row>
    <row r="65" ht="15.75">
      <c r="A65" s="16"/>
    </row>
    <row r="66" ht="15.75">
      <c r="A66" s="16"/>
    </row>
    <row r="67" ht="15.75">
      <c r="A67" s="16"/>
    </row>
    <row r="68" ht="15.75">
      <c r="A68" s="16"/>
    </row>
    <row r="69" ht="15.75">
      <c r="A69" s="16"/>
    </row>
    <row r="70" ht="15.75">
      <c r="A70" s="16"/>
    </row>
    <row r="71" ht="15.75">
      <c r="A71" s="16"/>
    </row>
    <row r="72" ht="15.75">
      <c r="A72" s="16"/>
    </row>
    <row r="73" ht="15.75">
      <c r="A73" s="16"/>
    </row>
    <row r="74" ht="15.75">
      <c r="A74" s="16"/>
    </row>
    <row r="75" ht="15.75">
      <c r="A75" s="16"/>
    </row>
    <row r="76" ht="15.75">
      <c r="A76" s="16"/>
    </row>
    <row r="77" ht="15.75">
      <c r="A77" s="16"/>
    </row>
    <row r="78" ht="15.75">
      <c r="A78" s="16"/>
    </row>
    <row r="79" ht="15.75">
      <c r="A79" s="16"/>
    </row>
    <row r="80" ht="15.75">
      <c r="A80" s="16"/>
    </row>
    <row r="81" ht="15.75">
      <c r="A81" s="16"/>
    </row>
    <row r="82" ht="15.75">
      <c r="A82" s="16"/>
    </row>
    <row r="83" ht="15.75">
      <c r="A83" s="16"/>
    </row>
    <row r="84" ht="15.75">
      <c r="A84" s="16"/>
    </row>
    <row r="85" ht="15.75">
      <c r="A85" s="16"/>
    </row>
    <row r="86" ht="15.75">
      <c r="A86" s="16"/>
    </row>
    <row r="87" ht="15.75">
      <c r="A87" s="16"/>
    </row>
    <row r="88" ht="15.75">
      <c r="A88" s="16"/>
    </row>
    <row r="89" ht="15.75">
      <c r="A89" s="16"/>
    </row>
    <row r="90" ht="15.75">
      <c r="A90" s="16"/>
    </row>
    <row r="91" ht="15.75">
      <c r="A91" s="16"/>
    </row>
    <row r="92" ht="15.75">
      <c r="A92" s="16"/>
    </row>
    <row r="93" ht="15.75">
      <c r="A93" s="16"/>
    </row>
    <row r="94" ht="15.75">
      <c r="A94" s="16"/>
    </row>
    <row r="95" ht="15.75">
      <c r="A95" s="16"/>
    </row>
    <row r="96" ht="15.75">
      <c r="A96" s="16"/>
    </row>
    <row r="97" ht="15.75">
      <c r="A97" s="16"/>
    </row>
    <row r="98" ht="15.75">
      <c r="A98" s="16"/>
    </row>
    <row r="99" ht="15.75">
      <c r="A99" s="16"/>
    </row>
    <row r="100" ht="15.75">
      <c r="A100" s="16"/>
    </row>
    <row r="101" ht="15.75">
      <c r="A101" s="16"/>
    </row>
    <row r="102" ht="15.75">
      <c r="A102" s="16"/>
    </row>
    <row r="103" ht="15.75">
      <c r="A103" s="16"/>
    </row>
    <row r="104" ht="15.75">
      <c r="A104" s="16"/>
    </row>
    <row r="105" ht="15.75">
      <c r="A105" s="16"/>
    </row>
    <row r="106" ht="15.75">
      <c r="A106" s="16"/>
    </row>
    <row r="107" ht="15.75">
      <c r="A107" s="16"/>
    </row>
    <row r="108" ht="15.75">
      <c r="A108" s="16"/>
    </row>
    <row r="109" ht="15.75">
      <c r="A109" s="16"/>
    </row>
    <row r="110" ht="15.75">
      <c r="A110" s="16"/>
    </row>
    <row r="111" ht="15.75">
      <c r="A111" s="16"/>
    </row>
    <row r="112" ht="15.75">
      <c r="A112" s="16"/>
    </row>
    <row r="113" ht="15.75">
      <c r="A113" s="16"/>
    </row>
    <row r="114" ht="15.75">
      <c r="A114" s="16"/>
    </row>
    <row r="115" ht="15.75">
      <c r="A115" s="16"/>
    </row>
    <row r="116" ht="15.75">
      <c r="A116" s="16"/>
    </row>
    <row r="117" ht="15.75">
      <c r="A117" s="16"/>
    </row>
    <row r="118" ht="15.75">
      <c r="A118" s="16"/>
    </row>
    <row r="119" ht="15.75">
      <c r="A119" s="16"/>
    </row>
  </sheetData>
  <mergeCells count="4">
    <mergeCell ref="G5:G6"/>
    <mergeCell ref="B5:B6"/>
    <mergeCell ref="E5:E6"/>
    <mergeCell ref="F5:F6"/>
  </mergeCells>
  <printOptions gridLines="1" horizontalCentered="1"/>
  <pageMargins left="0.25" right="0.25" top="0.9" bottom="0" header="0.5" footer="0.25"/>
  <pageSetup horizontalDpi="600" verticalDpi="600" orientation="portrait" paperSize="9" scale="95" r:id="rId1"/>
  <headerFooter alignWithMargins="0">
    <oddFooter>&amp;L&amp;T&amp;D&amp;C&amp;F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sventura</dc:creator>
  <cp:keywords/>
  <dc:description/>
  <cp:lastModifiedBy>mbayani</cp:lastModifiedBy>
  <cp:lastPrinted>2012-04-23T02:19:58Z</cp:lastPrinted>
  <dcterms:created xsi:type="dcterms:W3CDTF">2011-12-26T23:55:37Z</dcterms:created>
  <dcterms:modified xsi:type="dcterms:W3CDTF">2012-08-14T03:16:57Z</dcterms:modified>
  <cp:category/>
  <cp:version/>
  <cp:contentType/>
  <cp:contentStatus/>
</cp:coreProperties>
</file>