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610" windowHeight="10485" activeTab="0"/>
  </bookViews>
  <sheets>
    <sheet name="By Agency-website" sheetId="1" r:id="rId1"/>
  </sheets>
  <externalReferences>
    <externalReference r:id="rId4"/>
  </externalReferences>
  <definedNames>
    <definedName name="_xlnm.Print_Area" localSheetId="0">'By Agency-website'!$A$1:$H$335</definedName>
    <definedName name="_xlnm.Print_Titles" localSheetId="0">'By Agency-website'!$1:$8</definedName>
    <definedName name="Z_32FD75DB_C2F2_4294_8471_7CD68BDD134B_.wvu.Rows" localSheetId="0" hidden="1">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</definedName>
    <definedName name="Z_92A72121_270A_4D07_961C_15515D7CE906_.wvu.Cols" localSheetId="0" hidden="1">'By Agency-website'!#REF!,'By Agency-website'!#REF!,'By Agency-website'!#REF!,'By Agency-website'!#REF!,'By Agency-website'!#REF!</definedName>
    <definedName name="Z_92A72121_270A_4D07_961C_15515D7CE906_.wvu.PrintArea" localSheetId="0" hidden="1">'By Agency-website'!#REF!</definedName>
    <definedName name="Z_92A72121_270A_4D07_961C_15515D7CE906_.wvu.PrintTitles" localSheetId="0" hidden="1">'By Agency-website'!#REF!</definedName>
    <definedName name="Z_92A72121_270A_4D07_961C_15515D7CE906_.wvu.Rows" localSheetId="0" hidden="1">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</definedName>
    <definedName name="Z_A36966C3_2B91_49EA_8368_0F103F951C33_.wvu.Cols" localSheetId="0" hidden="1">'By Agency-website'!#REF!,'By Agency-website'!#REF!,'By Agency-website'!#REF!,'By Agency-website'!#REF!</definedName>
    <definedName name="Z_A36966C3_2B91_49EA_8368_0F103F951C33_.wvu.PrintArea" localSheetId="0" hidden="1">'By Agency-website'!#REF!</definedName>
    <definedName name="Z_A36966C3_2B91_49EA_8368_0F103F951C33_.wvu.PrintTitles" localSheetId="0" hidden="1">'By Agency-website'!#REF!</definedName>
    <definedName name="Z_A36966C3_2B91_49EA_8368_0F103F951C33_.wvu.Rows" localSheetId="0" hidden="1">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Agency-website'!#REF!,'By Agency-website'!#REF!</definedName>
  </definedNames>
  <calcPr fullCalcOnLoad="1"/>
</workbook>
</file>

<file path=xl/sharedStrings.xml><?xml version="1.0" encoding="utf-8"?>
<sst xmlns="http://schemas.openxmlformats.org/spreadsheetml/2006/main" count="288" uniqueCount="276">
  <si>
    <t>STATUS OF NCA UTILIZATION (Net Trust and Working Fund), as of June 30, 2014</t>
  </si>
  <si>
    <t>Based on Report of MDS-Government Servicing Banks</t>
  </si>
  <si>
    <t>In Thousand Pesos</t>
  </si>
  <si>
    <t>PARTICULARS</t>
  </si>
  <si>
    <t>RATIO OF NCA UTILIZED to NCA RELEASED (%)</t>
  </si>
  <si>
    <t>Sub-total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</si>
  <si>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</si>
  <si>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</si>
  <si>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</si>
  <si>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</si>
  <si>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</si>
  <si>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</si>
  <si>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</si>
  <si>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</si>
  <si>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</si>
  <si>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</si>
  <si>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</si>
  <si>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</si>
  <si>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</si>
  <si>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</si>
  <si>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</si>
  <si>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</si>
  <si>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</si>
  <si>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</si>
  <si>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</si>
  <si>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</si>
  <si>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</si>
  <si>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</si>
  <si>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</si>
  <si>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</si>
  <si>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</si>
  <si>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</si>
  <si>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</si>
  <si>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</si>
  <si>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</si>
  <si>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</si>
  <si>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</si>
  <si>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</si>
  <si>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</si>
  <si>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</si>
  <si>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</si>
  <si>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</si>
  <si>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</si>
  <si>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</si>
  <si>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</si>
  <si>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</si>
  <si>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</si>
  <si>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</si>
  <si>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</si>
  <si>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</si>
  <si>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</si>
  <si>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</si>
  <si>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</si>
  <si>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</si>
  <si>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</si>
  <si>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</si>
  <si>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</si>
  <si>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</si>
  <si>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</si>
  <si>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</si>
  <si>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</si>
  <si>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</si>
  <si>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</si>
  <si>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</si>
  <si>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</si>
  <si>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</si>
  <si>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</si>
  <si>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</si>
  <si>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</si>
  <si>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</si>
  <si>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</si>
  <si>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</si>
  <si>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</si>
  <si>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</si>
  <si>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</si>
  <si>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</si>
  <si>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</si>
  <si>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</si>
  <si>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</si>
  <si>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</si>
  <si>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</si>
  <si>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</si>
  <si>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</si>
  <si>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</si>
  <si>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</si>
  <si>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</si>
  <si>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</si>
  <si>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</si>
  <si>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</si>
  <si>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</si>
  <si>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</si>
  <si>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</si>
  <si>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</si>
  <si>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</si>
  <si>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</si>
  <si>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</si>
  <si>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</si>
  <si>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</si>
  <si>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</si>
  <si>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</si>
  <si>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</si>
  <si>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</si>
  <si>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</si>
  <si>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</si>
  <si>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</si>
  <si>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</si>
  <si>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</si>
  <si>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</si>
  <si>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</si>
  <si>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</si>
  <si>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</si>
  <si>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</si>
  <si>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</si>
  <si>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</si>
  <si>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</si>
  <si>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</si>
  <si>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</si>
  <si>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</si>
  <si>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</si>
  <si>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</si>
  <si>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</si>
  <si>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</si>
  <si>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</si>
  <si>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</si>
  <si>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</si>
  <si>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</si>
  <si>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</si>
  <si>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</si>
  <si>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</si>
  <si>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</si>
  <si>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</si>
  <si>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</si>
  <si>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</si>
  <si>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</si>
  <si>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</si>
  <si>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</si>
  <si>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</si>
  <si>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</si>
  <si>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</si>
  <si>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</si>
  <si>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</si>
  <si>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</si>
  <si>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</si>
  <si>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</si>
  <si>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</si>
  <si>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</si>
  <si>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</si>
  <si>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</si>
  <si>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</si>
  <si>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</si>
  <si>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</si>
  <si>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</si>
  <si>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</si>
  <si>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</si>
  <si>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</si>
  <si>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</si>
  <si>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</si>
  <si>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</si>
  <si>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</si>
  <si>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</si>
  <si>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</si>
  <si>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</si>
  <si>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</si>
  <si>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</si>
  <si>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</si>
  <si>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</si>
  <si>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</si>
  <si>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</si>
  <si>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</si>
  <si>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</si>
  <si>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</si>
  <si>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</si>
  <si>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</si>
  <si>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</si>
  <si>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</si>
  <si>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</si>
  <si>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</si>
  <si>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</si>
  <si>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</si>
  <si>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</si>
  <si>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</si>
  <si>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</si>
  <si>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</si>
  <si>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</si>
  <si>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</si>
  <si>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</si>
  <si>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</si>
  <si>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</si>
  <si>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</si>
  <si>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</si>
  <si>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</si>
  <si>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</si>
  <si>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</si>
  <si>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</si>
  <si>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</si>
  <si>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</si>
  <si>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</si>
  <si>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</si>
  <si>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</si>
  <si>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</si>
  <si>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</si>
  <si>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</si>
  <si>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</si>
  <si>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</si>
  <si>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</si>
  <si>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</si>
  <si>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</si>
  <si>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</si>
  <si>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</si>
  <si>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</si>
  <si>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</si>
  <si>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</si>
  <si>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</si>
  <si>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</si>
  <si>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</si>
  <si>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</si>
  <si>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</si>
  <si>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</si>
  <si>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</si>
  <si>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</si>
  <si>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</si>
  <si>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</si>
  <si>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</si>
  <si>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</si>
  <si>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</si>
  <si>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</si>
  <si>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</si>
  <si>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Special Purpose Funds (SPFs)</t>
  </si>
  <si>
    <t xml:space="preserve">BSGC   </t>
  </si>
  <si>
    <t>ALGU</t>
  </si>
  <si>
    <t xml:space="preserve">    IRA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</si>
  <si>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</si>
  <si>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</si>
  <si>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</si>
  <si>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</si>
  <si>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o.w.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</si>
  <si>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</si>
  <si>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</si>
  <si>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</si>
  <si>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</si>
  <si>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</si>
  <si>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</si>
  <si>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</si>
  <si>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</si>
  <si>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</si>
  <si>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</si>
  <si>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</si>
  <si>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>Sub-Total, SPFs</t>
  </si>
  <si>
    <t xml:space="preserve">     TOTAL (Departments &amp; SPFs)</t>
  </si>
  <si>
    <t>AUTOMATIC</t>
  </si>
  <si>
    <t>APPROPRIATION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</si>
  <si>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</si>
  <si>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</si>
  <si>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</si>
  <si>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</si>
  <si>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</si>
  <si>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</si>
  <si>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</si>
  <si>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</si>
  <si>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</si>
  <si>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</si>
  <si>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TOTAL (Departments &amp; SPFs)</t>
  </si>
  <si>
    <t>/1 NCA Releases refer to NCAs credited by the Modified Disbursement Scheme (MDS)-Government Servicing Banks (GSBs) to the agencies' MDS sub accounts, inclusive of lapsed NCAs.</t>
  </si>
  <si>
    <t>/2 NCA Utilization refers to agency issuance of checks or Advice to Debit Account (ADA) against the NCAs issued.</t>
  </si>
  <si>
    <t>/3 Cash Disbursement refers to negotiated checks (checks presented for encashment at the banks) and to the ADA credited by the banks to the bank accounts of the agency's creditors/payees</t>
  </si>
  <si>
    <t>/4 Outstanding Checks refer to those checks issued by the agency but not yet encashed at the banks by the creditor/payee.</t>
  </si>
  <si>
    <t>/5 Book Balance refers to the NCAs which remain unutilized or the NCA balances for which no checks/ADA has been charged.</t>
  </si>
  <si>
    <t>/6 Bank Balance refers to the difference between the NCAs credited by the banks to the agency's MDS sub-accounts and the cash disbursement.</t>
  </si>
  <si>
    <t>/7 Amounts presented for Departments/Agencies include transfers from SPFs.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</si>
  <si>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</si>
  <si>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>NCAs UTILIZED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/2</t>
    </r>
  </si>
  <si>
    <r>
      <t xml:space="preserve">BOOK BALANCE </t>
    </r>
    <r>
      <rPr>
        <b/>
        <vertAlign val="superscript"/>
        <sz val="8"/>
        <rFont val="Arial"/>
        <family val="2"/>
      </rPr>
      <t>/5</t>
    </r>
  </si>
  <si>
    <r>
      <t xml:space="preserve">BANK BALANCE </t>
    </r>
    <r>
      <rPr>
        <b/>
        <vertAlign val="superscript"/>
        <sz val="8"/>
        <rFont val="Arial"/>
        <family val="2"/>
      </rPr>
      <t>/6</t>
    </r>
  </si>
  <si>
    <r>
      <t xml:space="preserve">CASH DISBURSEMENT </t>
    </r>
    <r>
      <rPr>
        <b/>
        <vertAlign val="superscript"/>
        <sz val="8"/>
        <rFont val="Arial"/>
        <family val="2"/>
      </rPr>
      <t>/3</t>
    </r>
  </si>
  <si>
    <r>
      <t xml:space="preserve">OUTSTANDING CHECKS </t>
    </r>
    <r>
      <rPr>
        <b/>
        <vertAlign val="superscript"/>
        <sz val="8"/>
        <rFont val="Arial"/>
        <family val="2"/>
      </rPr>
      <t>/4</t>
    </r>
  </si>
  <si>
    <r>
      <t>DEPARTMENTS</t>
    </r>
    <r>
      <rPr>
        <b/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/7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</si>
</sst>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\(0.00\)%"/>
    <numFmt numFmtId="170" formatCode="#,##0;[Red]#,##0"/>
    <numFmt numFmtId="171" formatCode="\C"/>
    <numFmt numFmtId="172" formatCode="0.000%"/>
    <numFmt numFmtId="173" formatCode="00000"/>
    <numFmt numFmtId="174" formatCode="0.00_);\(0.00\)"/>
    <numFmt numFmtId="175" formatCode="[$-409]dddd\,\ mmmm\ dd\,\ yyyy"/>
    <numFmt numFmtId="176" formatCode="[$-409]h:mm:ss\ AM/PM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0_);_(* \(#,##0.00000\);_(* &quot;-&quot;??_);_(@_)"/>
    <numFmt numFmtId="183" formatCode="_(* #,##0_);_(* \(#,##0\);_(* &quot;-&quot;?_);_(@_)"/>
    <numFmt numFmtId="184" formatCode="_(* #,##0.0_);_(* \(#,##0.0\);_(* &quot;-&quot;_);_(@_)"/>
    <numFmt numFmtId="185" formatCode="_(* #,##0.00_);_(* \(#,##0.00\);_(* &quot;-&quot;_);_(@_)"/>
    <numFmt numFmtId="186" formatCode="_(* #,##0_);_(* \(#,##0\);_(* &quot;-&quot;????_);_(@_)"/>
    <numFmt numFmtId="187" formatCode="_(* #,##0.00_);_(* \(#,##0.00\);_(* &quot;-&quot;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164" fontId="21" fillId="24" borderId="0" xfId="42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41" fontId="21" fillId="24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41" fontId="21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/>
    </xf>
    <xf numFmtId="41" fontId="21" fillId="24" borderId="0" xfId="0" applyNumberFormat="1" applyFont="1" applyFill="1" applyBorder="1" applyAlignment="1">
      <alignment/>
    </xf>
    <xf numFmtId="164" fontId="23" fillId="20" borderId="10" xfId="42" applyNumberFormat="1" applyFont="1" applyFill="1" applyBorder="1" applyAlignment="1">
      <alignment/>
    </xf>
    <xf numFmtId="164" fontId="23" fillId="20" borderId="11" xfId="42" applyNumberFormat="1" applyFont="1" applyFill="1" applyBorder="1" applyAlignment="1">
      <alignment/>
    </xf>
    <xf numFmtId="164" fontId="23" fillId="20" borderId="12" xfId="42" applyNumberFormat="1" applyFont="1" applyFill="1" applyBorder="1" applyAlignment="1">
      <alignment/>
    </xf>
    <xf numFmtId="164" fontId="23" fillId="20" borderId="13" xfId="42" applyNumberFormat="1" applyFont="1" applyFill="1" applyBorder="1" applyAlignment="1">
      <alignment/>
    </xf>
    <xf numFmtId="0" fontId="23" fillId="2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21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0" fontId="30" fillId="0" borderId="0" xfId="0" applyFont="1" applyAlignment="1">
      <alignment horizontal="left" indent="1"/>
    </xf>
    <xf numFmtId="164" fontId="21" fillId="0" borderId="15" xfId="42" applyNumberFormat="1" applyFont="1" applyBorder="1" applyAlignment="1">
      <alignment horizontal="right"/>
    </xf>
    <xf numFmtId="0" fontId="21" fillId="0" borderId="0" xfId="0" applyFont="1" applyAlignment="1">
      <alignment horizontal="left" indent="1"/>
    </xf>
    <xf numFmtId="164" fontId="21" fillId="0" borderId="0" xfId="42" applyNumberFormat="1" applyFont="1" applyAlignment="1">
      <alignment/>
    </xf>
    <xf numFmtId="0" fontId="21" fillId="0" borderId="0" xfId="0" applyFont="1" applyAlignment="1" applyProtection="1">
      <alignment horizontal="left" indent="1"/>
      <protection locked="0"/>
    </xf>
    <xf numFmtId="164" fontId="21" fillId="0" borderId="15" xfId="42" applyNumberFormat="1" applyFont="1" applyBorder="1" applyAlignment="1">
      <alignment/>
    </xf>
    <xf numFmtId="0" fontId="21" fillId="0" borderId="0" xfId="0" applyFont="1" applyAlignment="1" quotePrefix="1">
      <alignment horizontal="left" indent="1"/>
    </xf>
    <xf numFmtId="0" fontId="31" fillId="0" borderId="0" xfId="0" applyFont="1" applyAlignment="1">
      <alignment horizontal="left" indent="1"/>
    </xf>
    <xf numFmtId="37" fontId="21" fillId="0" borderId="15" xfId="42" applyNumberFormat="1" applyFont="1" applyBorder="1" applyAlignment="1">
      <alignment horizontal="right"/>
    </xf>
    <xf numFmtId="0" fontId="21" fillId="0" borderId="0" xfId="0" applyFont="1" applyAlignment="1">
      <alignment horizontal="left" wrapText="1" indent="1"/>
    </xf>
    <xf numFmtId="37" fontId="21" fillId="0" borderId="0" xfId="42" applyNumberFormat="1" applyFont="1" applyAlignment="1">
      <alignment/>
    </xf>
    <xf numFmtId="0" fontId="21" fillId="0" borderId="0" xfId="0" applyFont="1" applyFill="1" applyAlignment="1">
      <alignment horizontal="left" indent="1"/>
    </xf>
    <xf numFmtId="164" fontId="0" fillId="0" borderId="0" xfId="42" applyNumberFormat="1" applyFont="1" applyBorder="1" applyAlignment="1">
      <alignment/>
    </xf>
    <xf numFmtId="0" fontId="23" fillId="0" borderId="0" xfId="0" applyFont="1" applyAlignment="1">
      <alignment wrapText="1"/>
    </xf>
    <xf numFmtId="164" fontId="21" fillId="0" borderId="16" xfId="42" applyNumberFormat="1" applyFont="1" applyBorder="1" applyAlignment="1">
      <alignment/>
    </xf>
    <xf numFmtId="0" fontId="23" fillId="0" borderId="0" xfId="0" applyFont="1" applyAlignment="1">
      <alignment horizontal="left" indent="1"/>
    </xf>
    <xf numFmtId="0" fontId="21" fillId="22" borderId="0" xfId="0" applyFont="1" applyFill="1" applyAlignment="1">
      <alignment horizontal="left" indent="1"/>
    </xf>
    <xf numFmtId="164" fontId="21" fillId="22" borderId="0" xfId="42" applyNumberFormat="1" applyFont="1" applyFill="1" applyAlignment="1">
      <alignment/>
    </xf>
    <xf numFmtId="41" fontId="21" fillId="22" borderId="0" xfId="42" applyNumberFormat="1" applyFont="1" applyFill="1" applyAlignment="1">
      <alignment/>
    </xf>
    <xf numFmtId="0" fontId="21" fillId="22" borderId="0" xfId="0" applyFont="1" applyFill="1" applyAlignment="1">
      <alignment horizontal="left" wrapText="1" indent="2"/>
    </xf>
    <xf numFmtId="0" fontId="21" fillId="0" borderId="0" xfId="0" applyFont="1" applyAlignment="1">
      <alignment horizontal="left" indent="2"/>
    </xf>
    <xf numFmtId="164" fontId="21" fillId="0" borderId="16" xfId="42" applyNumberFormat="1" applyFont="1" applyBorder="1" applyAlignment="1">
      <alignment horizontal="right"/>
    </xf>
    <xf numFmtId="0" fontId="23" fillId="0" borderId="0" xfId="0" applyFont="1" applyAlignment="1">
      <alignment horizontal="left" wrapText="1" indent="1"/>
    </xf>
    <xf numFmtId="0" fontId="23" fillId="0" borderId="0" xfId="0" applyFont="1" applyFill="1" applyAlignment="1">
      <alignment horizontal="left"/>
    </xf>
    <xf numFmtId="164" fontId="23" fillId="0" borderId="17" xfId="4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3" fillId="20" borderId="10" xfId="0" applyFont="1" applyFill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0" fontId="25" fillId="20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21" xfId="0" applyFont="1" applyFill="1" applyBorder="1" applyAlignment="1">
      <alignment horizontal="center" vertical="center" wrapText="1"/>
    </xf>
    <xf numFmtId="0" fontId="23" fillId="20" borderId="22" xfId="0" applyFont="1" applyFill="1" applyBorder="1" applyAlignment="1">
      <alignment horizontal="center" vertical="center" wrapText="1"/>
    </xf>
    <xf numFmtId="164" fontId="28" fillId="20" borderId="21" xfId="42" applyNumberFormat="1" applyFont="1" applyFill="1" applyBorder="1" applyAlignment="1">
      <alignment horizontal="center" vertical="center" wrapText="1"/>
    </xf>
    <xf numFmtId="164" fontId="28" fillId="20" borderId="22" xfId="42" applyNumberFormat="1" applyFont="1" applyFill="1" applyBorder="1" applyAlignment="1">
      <alignment horizontal="center" vertical="center" wrapText="1"/>
    </xf>
    <xf numFmtId="164" fontId="23" fillId="20" borderId="23" xfId="42" applyNumberFormat="1" applyFont="1" applyFill="1" applyBorder="1" applyAlignment="1">
      <alignment horizontal="center"/>
    </xf>
    <xf numFmtId="164" fontId="23" fillId="20" borderId="15" xfId="42" applyNumberFormat="1" applyFont="1" applyFill="1" applyBorder="1" applyAlignment="1">
      <alignment horizontal="center"/>
    </xf>
    <xf numFmtId="164" fontId="23" fillId="20" borderId="22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DISBURSEMENT%20(BANK)\bank%20reports\By%20Agency\2014\ACTUAL%20DISBURSEMENT%20(as%20of%20June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website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2">
        <row r="11">
          <cell r="B11">
            <v>1465102</v>
          </cell>
          <cell r="C11">
            <v>1278207</v>
          </cell>
          <cell r="D11">
            <v>101511</v>
          </cell>
        </row>
        <row r="12">
          <cell r="B12">
            <v>42562</v>
          </cell>
          <cell r="C12">
            <v>42101</v>
          </cell>
          <cell r="D12">
            <v>458</v>
          </cell>
        </row>
        <row r="13">
          <cell r="B13">
            <v>190967</v>
          </cell>
          <cell r="C13">
            <v>184207</v>
          </cell>
          <cell r="D13">
            <v>6734</v>
          </cell>
        </row>
        <row r="14">
          <cell r="B14">
            <v>2837017</v>
          </cell>
          <cell r="C14">
            <v>2612112</v>
          </cell>
          <cell r="D14">
            <v>210427</v>
          </cell>
        </row>
        <row r="15">
          <cell r="B15">
            <v>65348</v>
          </cell>
          <cell r="C15">
            <v>62044</v>
          </cell>
          <cell r="D15">
            <v>3302</v>
          </cell>
        </row>
        <row r="18">
          <cell r="B18">
            <v>1684486</v>
          </cell>
          <cell r="C18">
            <v>820833</v>
          </cell>
          <cell r="D18">
            <v>26785</v>
          </cell>
        </row>
        <row r="21">
          <cell r="B21">
            <v>94230</v>
          </cell>
          <cell r="C21">
            <v>76284</v>
          </cell>
          <cell r="D21">
            <v>8565</v>
          </cell>
        </row>
        <row r="24">
          <cell r="B24">
            <v>8654440</v>
          </cell>
          <cell r="C24">
            <v>4792459</v>
          </cell>
          <cell r="D24">
            <v>731663</v>
          </cell>
        </row>
        <row r="27">
          <cell r="B27">
            <v>25594949</v>
          </cell>
          <cell r="C27">
            <v>15752633</v>
          </cell>
          <cell r="D27">
            <v>4170148</v>
          </cell>
        </row>
        <row r="28">
          <cell r="B28">
            <v>26023</v>
          </cell>
          <cell r="C28">
            <v>19098</v>
          </cell>
          <cell r="D28">
            <v>5810</v>
          </cell>
        </row>
        <row r="29">
          <cell r="B29">
            <v>3871489</v>
          </cell>
          <cell r="C29">
            <v>2219966</v>
          </cell>
          <cell r="D29">
            <v>254820</v>
          </cell>
        </row>
        <row r="30">
          <cell r="B30">
            <v>110847</v>
          </cell>
          <cell r="C30">
            <v>108431</v>
          </cell>
          <cell r="D30">
            <v>2416</v>
          </cell>
        </row>
        <row r="31">
          <cell r="B31">
            <v>31072</v>
          </cell>
          <cell r="C31">
            <v>15065</v>
          </cell>
          <cell r="D31">
            <v>2670</v>
          </cell>
        </row>
        <row r="32">
          <cell r="B32">
            <v>128336</v>
          </cell>
          <cell r="C32">
            <v>120900</v>
          </cell>
          <cell r="D32">
            <v>275</v>
          </cell>
        </row>
        <row r="33">
          <cell r="B33">
            <v>119707</v>
          </cell>
          <cell r="C33">
            <v>93474</v>
          </cell>
          <cell r="D33">
            <v>7468</v>
          </cell>
        </row>
        <row r="34">
          <cell r="B34">
            <v>39666</v>
          </cell>
          <cell r="C34">
            <v>34185</v>
          </cell>
          <cell r="D34">
            <v>1166</v>
          </cell>
        </row>
        <row r="35">
          <cell r="B35">
            <v>57465</v>
          </cell>
          <cell r="C35">
            <v>40977</v>
          </cell>
          <cell r="D35">
            <v>10423</v>
          </cell>
        </row>
        <row r="36">
          <cell r="B36">
            <v>304956</v>
          </cell>
          <cell r="C36">
            <v>198554</v>
          </cell>
          <cell r="D36">
            <v>69324</v>
          </cell>
        </row>
        <row r="37">
          <cell r="B37">
            <v>297679</v>
          </cell>
          <cell r="C37">
            <v>232691</v>
          </cell>
          <cell r="D37">
            <v>61666</v>
          </cell>
        </row>
        <row r="40">
          <cell r="B40">
            <v>4967761</v>
          </cell>
          <cell r="C40">
            <v>4019901</v>
          </cell>
          <cell r="D40">
            <v>911446</v>
          </cell>
        </row>
        <row r="41">
          <cell r="B41">
            <v>16958</v>
          </cell>
          <cell r="C41">
            <v>10309</v>
          </cell>
          <cell r="D41">
            <v>743</v>
          </cell>
        </row>
        <row r="44">
          <cell r="B44">
            <v>132102381</v>
          </cell>
          <cell r="C44">
            <v>120338894</v>
          </cell>
          <cell r="D44">
            <v>5574676</v>
          </cell>
        </row>
        <row r="45">
          <cell r="B45">
            <v>11128</v>
          </cell>
          <cell r="C45">
            <v>8147</v>
          </cell>
          <cell r="D45">
            <v>626</v>
          </cell>
        </row>
        <row r="46">
          <cell r="B46">
            <v>6168</v>
          </cell>
          <cell r="C46">
            <v>3301</v>
          </cell>
          <cell r="D46">
            <v>1282</v>
          </cell>
        </row>
        <row r="47">
          <cell r="B47">
            <v>977081</v>
          </cell>
          <cell r="C47">
            <v>222695</v>
          </cell>
          <cell r="D47">
            <v>18751</v>
          </cell>
        </row>
        <row r="48">
          <cell r="B48">
            <v>367015</v>
          </cell>
          <cell r="C48">
            <v>157513</v>
          </cell>
          <cell r="D48">
            <v>83077</v>
          </cell>
        </row>
        <row r="49">
          <cell r="B49">
            <v>30463</v>
          </cell>
          <cell r="C49">
            <v>29931</v>
          </cell>
          <cell r="D49">
            <v>532</v>
          </cell>
        </row>
        <row r="51">
          <cell r="B51">
            <v>15916160</v>
          </cell>
          <cell r="C51">
            <v>14680940</v>
          </cell>
          <cell r="D51">
            <v>976298</v>
          </cell>
        </row>
        <row r="54">
          <cell r="B54">
            <v>435136</v>
          </cell>
          <cell r="C54">
            <v>413666</v>
          </cell>
          <cell r="D54">
            <v>13058</v>
          </cell>
        </row>
        <row r="57">
          <cell r="B57">
            <v>9928193</v>
          </cell>
          <cell r="C57">
            <v>6819063</v>
          </cell>
          <cell r="D57">
            <v>1629660</v>
          </cell>
        </row>
        <row r="58">
          <cell r="B58">
            <v>502871</v>
          </cell>
          <cell r="C58">
            <v>407317</v>
          </cell>
          <cell r="D58">
            <v>91743</v>
          </cell>
        </row>
        <row r="59">
          <cell r="B59">
            <v>585686</v>
          </cell>
          <cell r="C59">
            <v>313817</v>
          </cell>
          <cell r="D59">
            <v>200701</v>
          </cell>
        </row>
        <row r="60">
          <cell r="B60">
            <v>795752</v>
          </cell>
          <cell r="C60">
            <v>720587</v>
          </cell>
          <cell r="D60">
            <v>43075</v>
          </cell>
        </row>
        <row r="61">
          <cell r="B61">
            <v>37047</v>
          </cell>
          <cell r="C61">
            <v>27169</v>
          </cell>
          <cell r="D61">
            <v>9878</v>
          </cell>
        </row>
        <row r="62">
          <cell r="B62">
            <v>37270</v>
          </cell>
          <cell r="C62">
            <v>32551</v>
          </cell>
          <cell r="D62">
            <v>4127</v>
          </cell>
        </row>
        <row r="65">
          <cell r="B65">
            <v>444882</v>
          </cell>
          <cell r="C65">
            <v>378783</v>
          </cell>
          <cell r="D65">
            <v>35512</v>
          </cell>
        </row>
        <row r="66">
          <cell r="B66">
            <v>1604231</v>
          </cell>
          <cell r="C66">
            <v>897847</v>
          </cell>
          <cell r="D66">
            <v>626135</v>
          </cell>
        </row>
        <row r="67">
          <cell r="B67">
            <v>5535000</v>
          </cell>
          <cell r="C67">
            <v>4173302</v>
          </cell>
          <cell r="D67">
            <v>129134</v>
          </cell>
        </row>
        <row r="68">
          <cell r="B68">
            <v>77480</v>
          </cell>
          <cell r="C68">
            <v>70619</v>
          </cell>
          <cell r="D68">
            <v>4924</v>
          </cell>
        </row>
        <row r="69">
          <cell r="B69">
            <v>3023031</v>
          </cell>
          <cell r="C69">
            <v>2951878</v>
          </cell>
          <cell r="D69">
            <v>10507</v>
          </cell>
        </row>
        <row r="70">
          <cell r="B70">
            <v>5256</v>
          </cell>
          <cell r="C70">
            <v>4150</v>
          </cell>
          <cell r="D70">
            <v>445</v>
          </cell>
        </row>
        <row r="71">
          <cell r="B71">
            <v>177842</v>
          </cell>
          <cell r="C71">
            <v>147914</v>
          </cell>
          <cell r="D71">
            <v>12968</v>
          </cell>
        </row>
        <row r="72">
          <cell r="B72">
            <v>101167</v>
          </cell>
          <cell r="C72">
            <v>89807</v>
          </cell>
          <cell r="D72">
            <v>3475</v>
          </cell>
        </row>
        <row r="73">
          <cell r="B73">
            <v>23316</v>
          </cell>
          <cell r="C73">
            <v>20416</v>
          </cell>
          <cell r="D73">
            <v>1723</v>
          </cell>
        </row>
        <row r="74">
          <cell r="B74">
            <v>20172</v>
          </cell>
          <cell r="C74">
            <v>13828</v>
          </cell>
          <cell r="D74">
            <v>898</v>
          </cell>
        </row>
        <row r="75">
          <cell r="B75">
            <v>220584</v>
          </cell>
          <cell r="C75">
            <v>208070</v>
          </cell>
          <cell r="D75">
            <v>12513</v>
          </cell>
        </row>
        <row r="78">
          <cell r="B78">
            <v>5093727</v>
          </cell>
          <cell r="C78">
            <v>3130376</v>
          </cell>
          <cell r="D78">
            <v>203568</v>
          </cell>
        </row>
        <row r="79">
          <cell r="B79">
            <v>27599</v>
          </cell>
          <cell r="C79">
            <v>20741</v>
          </cell>
          <cell r="D79">
            <v>6858</v>
          </cell>
        </row>
        <row r="80">
          <cell r="B80">
            <v>3554</v>
          </cell>
          <cell r="C80">
            <v>3424</v>
          </cell>
          <cell r="D80">
            <v>6</v>
          </cell>
        </row>
        <row r="81">
          <cell r="B81">
            <v>10628</v>
          </cell>
          <cell r="C81">
            <v>8045</v>
          </cell>
          <cell r="D81">
            <v>1120</v>
          </cell>
        </row>
        <row r="84">
          <cell r="B84">
            <v>18663652</v>
          </cell>
          <cell r="C84">
            <v>14394422</v>
          </cell>
          <cell r="D84">
            <v>1795076</v>
          </cell>
        </row>
        <row r="85">
          <cell r="B85">
            <v>159096</v>
          </cell>
          <cell r="C85">
            <v>102728</v>
          </cell>
          <cell r="D85">
            <v>16166</v>
          </cell>
        </row>
        <row r="86">
          <cell r="B86">
            <v>183510</v>
          </cell>
          <cell r="C86">
            <v>120311</v>
          </cell>
          <cell r="D86">
            <v>9647</v>
          </cell>
        </row>
        <row r="89">
          <cell r="B89">
            <v>8663433</v>
          </cell>
          <cell r="C89">
            <v>3177899</v>
          </cell>
          <cell r="D89">
            <v>3604944</v>
          </cell>
        </row>
        <row r="90">
          <cell r="B90">
            <v>5249989</v>
          </cell>
          <cell r="C90">
            <v>4704851</v>
          </cell>
          <cell r="D90">
            <v>349894</v>
          </cell>
        </row>
        <row r="91">
          <cell r="B91">
            <v>3674730</v>
          </cell>
          <cell r="C91">
            <v>3412823</v>
          </cell>
          <cell r="D91">
            <v>54542</v>
          </cell>
        </row>
        <row r="92">
          <cell r="B92">
            <v>72054</v>
          </cell>
          <cell r="C92">
            <v>59760</v>
          </cell>
          <cell r="D92">
            <v>12290</v>
          </cell>
        </row>
        <row r="93">
          <cell r="B93">
            <v>616327</v>
          </cell>
          <cell r="C93">
            <v>535735</v>
          </cell>
          <cell r="D93">
            <v>62913</v>
          </cell>
        </row>
        <row r="94">
          <cell r="B94">
            <v>52720105</v>
          </cell>
          <cell r="C94">
            <v>45442260</v>
          </cell>
          <cell r="D94">
            <v>7064121</v>
          </cell>
        </row>
        <row r="95">
          <cell r="B95">
            <v>658270</v>
          </cell>
          <cell r="C95">
            <v>627928</v>
          </cell>
          <cell r="D95">
            <v>28555</v>
          </cell>
        </row>
        <row r="98">
          <cell r="B98">
            <v>2317960</v>
          </cell>
          <cell r="C98">
            <v>1834797</v>
          </cell>
          <cell r="D98">
            <v>421678</v>
          </cell>
        </row>
        <row r="99">
          <cell r="B99">
            <v>914210</v>
          </cell>
          <cell r="C99">
            <v>813963</v>
          </cell>
          <cell r="D99">
            <v>19891</v>
          </cell>
        </row>
        <row r="100">
          <cell r="B100">
            <v>309821</v>
          </cell>
          <cell r="C100">
            <v>262733</v>
          </cell>
          <cell r="D100">
            <v>36386</v>
          </cell>
        </row>
        <row r="101">
          <cell r="B101">
            <v>553833</v>
          </cell>
          <cell r="C101">
            <v>463554</v>
          </cell>
          <cell r="D101">
            <v>24214</v>
          </cell>
        </row>
        <row r="102">
          <cell r="B102">
            <v>498437</v>
          </cell>
          <cell r="C102">
            <v>415498</v>
          </cell>
          <cell r="D102">
            <v>28713</v>
          </cell>
        </row>
        <row r="103">
          <cell r="B103">
            <v>64629</v>
          </cell>
          <cell r="C103">
            <v>58293</v>
          </cell>
          <cell r="D103">
            <v>1599</v>
          </cell>
        </row>
        <row r="104">
          <cell r="B104">
            <v>484815</v>
          </cell>
          <cell r="C104">
            <v>441283</v>
          </cell>
          <cell r="D104">
            <v>25608</v>
          </cell>
        </row>
        <row r="105">
          <cell r="B105">
            <v>301091</v>
          </cell>
          <cell r="C105">
            <v>255918</v>
          </cell>
          <cell r="D105">
            <v>21308</v>
          </cell>
        </row>
        <row r="106">
          <cell r="B106">
            <v>58926</v>
          </cell>
          <cell r="C106">
            <v>51784</v>
          </cell>
          <cell r="D106">
            <v>3910</v>
          </cell>
        </row>
        <row r="107">
          <cell r="B107">
            <v>918282</v>
          </cell>
          <cell r="C107">
            <v>915387</v>
          </cell>
          <cell r="D107">
            <v>2892</v>
          </cell>
        </row>
        <row r="110">
          <cell r="B110">
            <v>2823499</v>
          </cell>
          <cell r="C110">
            <v>1986334</v>
          </cell>
          <cell r="D110">
            <v>543845</v>
          </cell>
        </row>
        <row r="111">
          <cell r="B111">
            <v>14195</v>
          </cell>
          <cell r="C111">
            <v>11344</v>
          </cell>
          <cell r="D111">
            <v>725</v>
          </cell>
        </row>
        <row r="112">
          <cell r="B112">
            <v>93543</v>
          </cell>
          <cell r="C112">
            <v>75913</v>
          </cell>
          <cell r="D112">
            <v>5113</v>
          </cell>
        </row>
        <row r="113">
          <cell r="B113">
            <v>385199</v>
          </cell>
          <cell r="C113">
            <v>312092</v>
          </cell>
          <cell r="D113">
            <v>36335</v>
          </cell>
        </row>
        <row r="114">
          <cell r="B114">
            <v>43656</v>
          </cell>
          <cell r="C114">
            <v>19364</v>
          </cell>
          <cell r="D114">
            <v>2134</v>
          </cell>
        </row>
        <row r="115">
          <cell r="B115">
            <v>86015</v>
          </cell>
          <cell r="C115">
            <v>73733</v>
          </cell>
          <cell r="D115">
            <v>6300</v>
          </cell>
        </row>
        <row r="116">
          <cell r="B116">
            <v>216933</v>
          </cell>
          <cell r="C116">
            <v>157418</v>
          </cell>
          <cell r="D116">
            <v>15282</v>
          </cell>
        </row>
        <row r="117">
          <cell r="B117">
            <v>344823</v>
          </cell>
          <cell r="C117">
            <v>244705</v>
          </cell>
          <cell r="D117">
            <v>33976</v>
          </cell>
        </row>
        <row r="118">
          <cell r="B118">
            <v>1605564</v>
          </cell>
          <cell r="C118">
            <v>1174057</v>
          </cell>
          <cell r="D118">
            <v>91610</v>
          </cell>
        </row>
        <row r="122">
          <cell r="B122">
            <v>194619</v>
          </cell>
          <cell r="C122">
            <v>152361</v>
          </cell>
          <cell r="D122">
            <v>4098</v>
          </cell>
        </row>
        <row r="123">
          <cell r="B123">
            <v>239305</v>
          </cell>
          <cell r="C123">
            <v>233361</v>
          </cell>
          <cell r="D123">
            <v>5283</v>
          </cell>
        </row>
        <row r="124">
          <cell r="B124">
            <v>34479</v>
          </cell>
          <cell r="C124">
            <v>30155</v>
          </cell>
          <cell r="D124">
            <v>1711</v>
          </cell>
        </row>
        <row r="125">
          <cell r="B125">
            <v>340667</v>
          </cell>
          <cell r="C125">
            <v>166563</v>
          </cell>
          <cell r="D125">
            <v>4566</v>
          </cell>
        </row>
        <row r="127">
          <cell r="B127">
            <v>5355542</v>
          </cell>
          <cell r="C127">
            <v>5297149</v>
          </cell>
          <cell r="D127">
            <v>58390</v>
          </cell>
        </row>
        <row r="128">
          <cell r="B128">
            <v>440213</v>
          </cell>
          <cell r="C128">
            <v>404377</v>
          </cell>
          <cell r="D128">
            <v>35439</v>
          </cell>
        </row>
        <row r="130">
          <cell r="B130">
            <v>21410232</v>
          </cell>
          <cell r="C130">
            <v>19039369</v>
          </cell>
          <cell r="D130">
            <v>1892176</v>
          </cell>
        </row>
        <row r="131">
          <cell r="B131">
            <v>6285886</v>
          </cell>
          <cell r="C131">
            <v>6094401</v>
          </cell>
          <cell r="D131">
            <v>147468</v>
          </cell>
        </row>
        <row r="132">
          <cell r="B132">
            <v>6260131</v>
          </cell>
          <cell r="C132">
            <v>6062971</v>
          </cell>
          <cell r="D132">
            <v>47246</v>
          </cell>
        </row>
        <row r="134">
          <cell r="B134">
            <v>37336563</v>
          </cell>
          <cell r="C134">
            <v>36506191</v>
          </cell>
          <cell r="D134">
            <v>334376</v>
          </cell>
        </row>
        <row r="137">
          <cell r="B137">
            <v>95907108</v>
          </cell>
          <cell r="C137">
            <v>66094798</v>
          </cell>
          <cell r="D137">
            <v>3043139</v>
          </cell>
        </row>
        <row r="140">
          <cell r="B140">
            <v>2416992</v>
          </cell>
          <cell r="C140">
            <v>1496853</v>
          </cell>
          <cell r="D140">
            <v>868220</v>
          </cell>
        </row>
        <row r="141">
          <cell r="B141">
            <v>72232</v>
          </cell>
          <cell r="C141">
            <v>64297</v>
          </cell>
          <cell r="D141">
            <v>1745</v>
          </cell>
        </row>
        <row r="142">
          <cell r="B142">
            <v>134878</v>
          </cell>
          <cell r="C142">
            <v>77996</v>
          </cell>
          <cell r="D142">
            <v>6199</v>
          </cell>
        </row>
        <row r="143">
          <cell r="B143">
            <v>73846</v>
          </cell>
          <cell r="C143">
            <v>65987</v>
          </cell>
          <cell r="D143">
            <v>7799</v>
          </cell>
        </row>
        <row r="144">
          <cell r="B144">
            <v>175252</v>
          </cell>
          <cell r="C144">
            <v>163589</v>
          </cell>
          <cell r="D144">
            <v>8117</v>
          </cell>
        </row>
        <row r="145">
          <cell r="B145">
            <v>1271944</v>
          </cell>
          <cell r="C145">
            <v>422818</v>
          </cell>
          <cell r="D145">
            <v>845505</v>
          </cell>
        </row>
        <row r="146">
          <cell r="B146">
            <v>608158</v>
          </cell>
          <cell r="C146">
            <v>198386</v>
          </cell>
          <cell r="D146">
            <v>122462</v>
          </cell>
        </row>
        <row r="147">
          <cell r="B147">
            <v>32117</v>
          </cell>
          <cell r="C147">
            <v>25797</v>
          </cell>
          <cell r="D147">
            <v>4406</v>
          </cell>
        </row>
        <row r="148">
          <cell r="B148">
            <v>45492</v>
          </cell>
          <cell r="C148">
            <v>28353</v>
          </cell>
          <cell r="D148">
            <v>4440</v>
          </cell>
        </row>
        <row r="149">
          <cell r="B149">
            <v>384911</v>
          </cell>
          <cell r="C149">
            <v>322013</v>
          </cell>
          <cell r="D149">
            <v>62884</v>
          </cell>
        </row>
        <row r="150">
          <cell r="B150">
            <v>640084</v>
          </cell>
          <cell r="C150">
            <v>361221</v>
          </cell>
          <cell r="D150">
            <v>251537</v>
          </cell>
        </row>
        <row r="151">
          <cell r="B151">
            <v>272379</v>
          </cell>
          <cell r="C151">
            <v>150470</v>
          </cell>
          <cell r="D151">
            <v>114637</v>
          </cell>
        </row>
        <row r="152">
          <cell r="B152">
            <v>372007</v>
          </cell>
          <cell r="C152">
            <v>268416</v>
          </cell>
          <cell r="D152">
            <v>38529</v>
          </cell>
        </row>
        <row r="153">
          <cell r="B153">
            <v>135189</v>
          </cell>
          <cell r="C153">
            <v>132772</v>
          </cell>
          <cell r="D153">
            <v>2315</v>
          </cell>
        </row>
        <row r="154">
          <cell r="B154">
            <v>83439</v>
          </cell>
          <cell r="C154">
            <v>73429</v>
          </cell>
          <cell r="D154">
            <v>9203</v>
          </cell>
        </row>
        <row r="155">
          <cell r="B155">
            <v>483855</v>
          </cell>
          <cell r="C155">
            <v>325344</v>
          </cell>
          <cell r="D155">
            <v>49487</v>
          </cell>
        </row>
        <row r="156">
          <cell r="B156">
            <v>29320</v>
          </cell>
          <cell r="C156">
            <v>24394</v>
          </cell>
          <cell r="D156">
            <v>1833</v>
          </cell>
        </row>
        <row r="157">
          <cell r="B157">
            <v>1011808</v>
          </cell>
          <cell r="C157">
            <v>896886</v>
          </cell>
          <cell r="D157">
            <v>114241</v>
          </cell>
        </row>
        <row r="158">
          <cell r="B158">
            <v>30915</v>
          </cell>
          <cell r="C158">
            <v>26645</v>
          </cell>
          <cell r="D158">
            <v>641</v>
          </cell>
        </row>
        <row r="159">
          <cell r="B159">
            <v>44057</v>
          </cell>
          <cell r="C159">
            <v>33262</v>
          </cell>
          <cell r="D159">
            <v>10020</v>
          </cell>
        </row>
        <row r="162">
          <cell r="B162">
            <v>44488536</v>
          </cell>
          <cell r="C162">
            <v>29593521</v>
          </cell>
          <cell r="D162">
            <v>3140728</v>
          </cell>
        </row>
        <row r="163">
          <cell r="B163">
            <v>22334</v>
          </cell>
          <cell r="C163">
            <v>16677</v>
          </cell>
          <cell r="D163">
            <v>3803</v>
          </cell>
        </row>
        <row r="164">
          <cell r="B164">
            <v>16204</v>
          </cell>
          <cell r="C164">
            <v>15181</v>
          </cell>
          <cell r="D164">
            <v>922</v>
          </cell>
        </row>
        <row r="165">
          <cell r="B165">
            <v>18724</v>
          </cell>
          <cell r="C165">
            <v>15440</v>
          </cell>
          <cell r="D165">
            <v>1494</v>
          </cell>
        </row>
        <row r="166">
          <cell r="B166">
            <v>46257</v>
          </cell>
          <cell r="C166">
            <v>38138</v>
          </cell>
          <cell r="D166">
            <v>439</v>
          </cell>
        </row>
        <row r="169">
          <cell r="B169">
            <v>1274675</v>
          </cell>
          <cell r="C169">
            <v>684961</v>
          </cell>
          <cell r="D169">
            <v>476507</v>
          </cell>
        </row>
        <row r="170">
          <cell r="B170">
            <v>16733</v>
          </cell>
          <cell r="C170">
            <v>16595</v>
          </cell>
          <cell r="D170">
            <v>137</v>
          </cell>
        </row>
        <row r="171">
          <cell r="B171">
            <v>112324</v>
          </cell>
          <cell r="C171">
            <v>68225</v>
          </cell>
          <cell r="D171">
            <v>14391</v>
          </cell>
        </row>
        <row r="174">
          <cell r="B174">
            <v>1738661</v>
          </cell>
          <cell r="C174">
            <v>1364030</v>
          </cell>
          <cell r="D174">
            <v>216682</v>
          </cell>
        </row>
        <row r="175">
          <cell r="B175">
            <v>195199</v>
          </cell>
          <cell r="C175">
            <v>143697</v>
          </cell>
          <cell r="D175">
            <v>26504</v>
          </cell>
        </row>
        <row r="176">
          <cell r="B176">
            <v>44223</v>
          </cell>
          <cell r="C176">
            <v>31547</v>
          </cell>
          <cell r="D176">
            <v>10184</v>
          </cell>
        </row>
        <row r="177">
          <cell r="B177">
            <v>17575</v>
          </cell>
          <cell r="C177">
            <v>12257</v>
          </cell>
          <cell r="D177">
            <v>885</v>
          </cell>
        </row>
        <row r="178">
          <cell r="B178">
            <v>31285</v>
          </cell>
          <cell r="C178">
            <v>19112</v>
          </cell>
          <cell r="D178">
            <v>2078</v>
          </cell>
        </row>
        <row r="179">
          <cell r="B179">
            <v>36265</v>
          </cell>
          <cell r="C179">
            <v>23305</v>
          </cell>
          <cell r="D179">
            <v>5172</v>
          </cell>
        </row>
        <row r="182">
          <cell r="B182">
            <v>8270962</v>
          </cell>
          <cell r="C182">
            <v>5826050</v>
          </cell>
          <cell r="D182">
            <v>680490</v>
          </cell>
        </row>
        <row r="183">
          <cell r="B183">
            <v>30511</v>
          </cell>
          <cell r="C183">
            <v>27962</v>
          </cell>
          <cell r="D183">
            <v>2548</v>
          </cell>
        </row>
        <row r="184">
          <cell r="B184">
            <v>419706</v>
          </cell>
          <cell r="C184">
            <v>326498</v>
          </cell>
          <cell r="D184">
            <v>64010</v>
          </cell>
        </row>
        <row r="185">
          <cell r="B185">
            <v>8429</v>
          </cell>
          <cell r="C185">
            <v>7733</v>
          </cell>
          <cell r="D185">
            <v>612</v>
          </cell>
        </row>
        <row r="186">
          <cell r="B186">
            <v>291516</v>
          </cell>
          <cell r="C186">
            <v>215503</v>
          </cell>
          <cell r="D186">
            <v>46385</v>
          </cell>
        </row>
        <row r="187">
          <cell r="B187">
            <v>2809796</v>
          </cell>
          <cell r="C187">
            <v>2394782</v>
          </cell>
          <cell r="D187">
            <v>22681</v>
          </cell>
        </row>
        <row r="188">
          <cell r="B188">
            <v>12075</v>
          </cell>
          <cell r="C188">
            <v>10727</v>
          </cell>
          <cell r="D188">
            <v>1301</v>
          </cell>
        </row>
        <row r="191">
          <cell r="B191">
            <v>461673</v>
          </cell>
          <cell r="C191">
            <v>384632</v>
          </cell>
          <cell r="D191">
            <v>34568</v>
          </cell>
        </row>
        <row r="192">
          <cell r="B192">
            <v>57666</v>
          </cell>
          <cell r="C192">
            <v>44899</v>
          </cell>
          <cell r="D192">
            <v>5343</v>
          </cell>
        </row>
        <row r="193">
          <cell r="B193">
            <v>1060458</v>
          </cell>
          <cell r="C193">
            <v>689630</v>
          </cell>
          <cell r="D193">
            <v>6861</v>
          </cell>
        </row>
        <row r="194">
          <cell r="B194">
            <v>9580</v>
          </cell>
          <cell r="C194">
            <v>6021</v>
          </cell>
          <cell r="D194">
            <v>902</v>
          </cell>
        </row>
        <row r="195">
          <cell r="B195">
            <v>49175</v>
          </cell>
          <cell r="C195">
            <v>36594</v>
          </cell>
          <cell r="D195">
            <v>9380</v>
          </cell>
        </row>
        <row r="196">
          <cell r="B196">
            <v>18607</v>
          </cell>
          <cell r="C196">
            <v>10272</v>
          </cell>
          <cell r="D196">
            <v>7235</v>
          </cell>
        </row>
        <row r="197">
          <cell r="B197">
            <v>30919</v>
          </cell>
          <cell r="C197">
            <v>26795</v>
          </cell>
          <cell r="D197">
            <v>1744</v>
          </cell>
        </row>
        <row r="200">
          <cell r="B200">
            <v>109429</v>
          </cell>
          <cell r="C200">
            <v>99201</v>
          </cell>
          <cell r="D200">
            <v>10202</v>
          </cell>
        </row>
        <row r="201">
          <cell r="B201">
            <v>167628</v>
          </cell>
          <cell r="C201">
            <v>162512</v>
          </cell>
          <cell r="D201">
            <v>4960</v>
          </cell>
        </row>
        <row r="202">
          <cell r="B202">
            <v>21189</v>
          </cell>
          <cell r="C202">
            <v>19145</v>
          </cell>
          <cell r="D202">
            <v>1942</v>
          </cell>
        </row>
        <row r="203">
          <cell r="B203">
            <v>88317</v>
          </cell>
          <cell r="C203">
            <v>81032</v>
          </cell>
          <cell r="D203">
            <v>4960</v>
          </cell>
        </row>
        <row r="204">
          <cell r="B204">
            <v>56234</v>
          </cell>
          <cell r="C204">
            <v>52968</v>
          </cell>
          <cell r="D204">
            <v>3264</v>
          </cell>
        </row>
        <row r="205">
          <cell r="B205">
            <v>128080</v>
          </cell>
          <cell r="C205">
            <v>117051</v>
          </cell>
          <cell r="D205">
            <v>10959</v>
          </cell>
        </row>
        <row r="206">
          <cell r="B206">
            <v>188133</v>
          </cell>
          <cell r="C206">
            <v>123303</v>
          </cell>
          <cell r="D206">
            <v>55729</v>
          </cell>
        </row>
        <row r="209">
          <cell r="B209">
            <v>14282</v>
          </cell>
          <cell r="C209">
            <v>10949</v>
          </cell>
          <cell r="D209">
            <v>234</v>
          </cell>
        </row>
        <row r="210">
          <cell r="B210">
            <v>40252</v>
          </cell>
          <cell r="C210">
            <v>31511</v>
          </cell>
          <cell r="D210">
            <v>2701</v>
          </cell>
        </row>
        <row r="211">
          <cell r="B211">
            <v>45051</v>
          </cell>
          <cell r="C211">
            <v>29036</v>
          </cell>
          <cell r="D211">
            <v>5326</v>
          </cell>
        </row>
        <row r="212">
          <cell r="B212">
            <v>3115794</v>
          </cell>
          <cell r="C212">
            <v>582727</v>
          </cell>
          <cell r="D212">
            <v>107489</v>
          </cell>
        </row>
        <row r="213">
          <cell r="B213">
            <v>25194</v>
          </cell>
          <cell r="C213">
            <v>20685</v>
          </cell>
          <cell r="D213">
            <v>789</v>
          </cell>
        </row>
        <row r="214">
          <cell r="B214">
            <v>52259</v>
          </cell>
          <cell r="C214">
            <v>46112</v>
          </cell>
          <cell r="D214">
            <v>6145</v>
          </cell>
        </row>
        <row r="215">
          <cell r="B215">
            <v>163611</v>
          </cell>
          <cell r="C215">
            <v>108956</v>
          </cell>
          <cell r="D215">
            <v>9517</v>
          </cell>
        </row>
        <row r="216">
          <cell r="B216">
            <v>69233</v>
          </cell>
          <cell r="C216">
            <v>65385</v>
          </cell>
          <cell r="D216">
            <v>3749</v>
          </cell>
        </row>
        <row r="217">
          <cell r="B217">
            <v>40554</v>
          </cell>
          <cell r="C217">
            <v>39792</v>
          </cell>
          <cell r="D217">
            <v>697</v>
          </cell>
        </row>
        <row r="218">
          <cell r="B218">
            <v>51758</v>
          </cell>
          <cell r="C218">
            <v>36372</v>
          </cell>
          <cell r="D218">
            <v>3606</v>
          </cell>
        </row>
        <row r="219">
          <cell r="B219">
            <v>173240</v>
          </cell>
          <cell r="C219">
            <v>127220</v>
          </cell>
          <cell r="D219">
            <v>22324</v>
          </cell>
        </row>
        <row r="220">
          <cell r="B220">
            <v>54670</v>
          </cell>
          <cell r="C220">
            <v>37444</v>
          </cell>
          <cell r="D220">
            <v>7850</v>
          </cell>
        </row>
        <row r="221">
          <cell r="B221">
            <v>54433</v>
          </cell>
          <cell r="C221">
            <v>47439</v>
          </cell>
          <cell r="D221">
            <v>4508</v>
          </cell>
        </row>
        <row r="222">
          <cell r="B222">
            <v>39369</v>
          </cell>
          <cell r="C222">
            <v>33768</v>
          </cell>
          <cell r="D222">
            <v>5597</v>
          </cell>
        </row>
        <row r="223">
          <cell r="B223">
            <v>77054</v>
          </cell>
          <cell r="C223">
            <v>62490</v>
          </cell>
          <cell r="D223">
            <v>4835</v>
          </cell>
        </row>
        <row r="225">
          <cell r="B225">
            <v>183765</v>
          </cell>
          <cell r="C225">
            <v>169415</v>
          </cell>
          <cell r="D225">
            <v>13897</v>
          </cell>
        </row>
        <row r="226">
          <cell r="B226">
            <v>226555</v>
          </cell>
          <cell r="C226">
            <v>122643</v>
          </cell>
          <cell r="D226">
            <v>2751</v>
          </cell>
        </row>
        <row r="227">
          <cell r="B227">
            <v>67368</v>
          </cell>
          <cell r="C227">
            <v>54873</v>
          </cell>
          <cell r="D227">
            <v>2535</v>
          </cell>
        </row>
        <row r="228">
          <cell r="B228">
            <v>79065</v>
          </cell>
          <cell r="C228">
            <v>40462</v>
          </cell>
          <cell r="D228">
            <v>3038</v>
          </cell>
        </row>
        <row r="229">
          <cell r="B229">
            <v>417727</v>
          </cell>
          <cell r="C229">
            <v>329729</v>
          </cell>
          <cell r="D229">
            <v>58846</v>
          </cell>
        </row>
        <row r="230">
          <cell r="B230">
            <v>251301</v>
          </cell>
          <cell r="C230">
            <v>220369</v>
          </cell>
          <cell r="D230">
            <v>25321</v>
          </cell>
        </row>
        <row r="231">
          <cell r="B231">
            <v>273317</v>
          </cell>
          <cell r="C231">
            <v>246715</v>
          </cell>
          <cell r="D231">
            <v>26534</v>
          </cell>
        </row>
        <row r="232">
          <cell r="B232">
            <v>43855</v>
          </cell>
          <cell r="C232">
            <v>41852</v>
          </cell>
          <cell r="D232">
            <v>1687</v>
          </cell>
        </row>
        <row r="233">
          <cell r="B233">
            <v>190336</v>
          </cell>
          <cell r="C233">
            <v>162697</v>
          </cell>
          <cell r="D233">
            <v>25643</v>
          </cell>
        </row>
        <row r="234">
          <cell r="B234">
            <v>249850</v>
          </cell>
          <cell r="C234">
            <v>226646</v>
          </cell>
          <cell r="D234">
            <v>15096</v>
          </cell>
        </row>
        <row r="235">
          <cell r="B235">
            <v>25104</v>
          </cell>
          <cell r="C235">
            <v>16068</v>
          </cell>
          <cell r="D235">
            <v>3542</v>
          </cell>
        </row>
        <row r="236">
          <cell r="B236">
            <v>59125</v>
          </cell>
          <cell r="C236">
            <v>46825</v>
          </cell>
          <cell r="D236">
            <v>5509</v>
          </cell>
        </row>
        <row r="237">
          <cell r="B237">
            <v>25267</v>
          </cell>
          <cell r="C237">
            <v>23850</v>
          </cell>
          <cell r="D237">
            <v>952</v>
          </cell>
        </row>
        <row r="238">
          <cell r="B238">
            <v>478929</v>
          </cell>
          <cell r="C238">
            <v>426752</v>
          </cell>
          <cell r="D238">
            <v>39777</v>
          </cell>
        </row>
        <row r="239">
          <cell r="B239">
            <v>46344</v>
          </cell>
          <cell r="C239">
            <v>39401</v>
          </cell>
          <cell r="D239">
            <v>6942</v>
          </cell>
        </row>
        <row r="240">
          <cell r="B240">
            <v>108987</v>
          </cell>
          <cell r="C240">
            <v>81163</v>
          </cell>
          <cell r="D240">
            <v>27799</v>
          </cell>
        </row>
        <row r="241">
          <cell r="B241">
            <v>56788</v>
          </cell>
          <cell r="C241">
            <v>54758</v>
          </cell>
          <cell r="D241">
            <v>985</v>
          </cell>
        </row>
        <row r="242">
          <cell r="B242">
            <v>33017</v>
          </cell>
          <cell r="C242">
            <v>20108</v>
          </cell>
          <cell r="D242">
            <v>1150</v>
          </cell>
        </row>
        <row r="243">
          <cell r="B243">
            <v>19119</v>
          </cell>
          <cell r="C243">
            <v>17330</v>
          </cell>
          <cell r="D243">
            <v>556</v>
          </cell>
        </row>
        <row r="244">
          <cell r="B244">
            <v>141413</v>
          </cell>
          <cell r="C244">
            <v>135013</v>
          </cell>
          <cell r="D244">
            <v>6387</v>
          </cell>
        </row>
        <row r="247">
          <cell r="B247">
            <v>9422086</v>
          </cell>
          <cell r="C247">
            <v>7877519</v>
          </cell>
          <cell r="D247">
            <v>1330231</v>
          </cell>
        </row>
        <row r="250">
          <cell r="B250">
            <v>2528</v>
          </cell>
          <cell r="C250">
            <v>2193</v>
          </cell>
          <cell r="D250">
            <v>57</v>
          </cell>
        </row>
        <row r="253">
          <cell r="B253">
            <v>8603893</v>
          </cell>
          <cell r="C253">
            <v>7388859</v>
          </cell>
          <cell r="D253">
            <v>971270</v>
          </cell>
        </row>
        <row r="254">
          <cell r="B254">
            <v>43407</v>
          </cell>
          <cell r="C254">
            <v>30964</v>
          </cell>
          <cell r="D254">
            <v>1237</v>
          </cell>
        </row>
        <row r="255">
          <cell r="B255">
            <v>194872</v>
          </cell>
          <cell r="C255">
            <v>169543</v>
          </cell>
          <cell r="D255">
            <v>3805</v>
          </cell>
        </row>
        <row r="256">
          <cell r="B256">
            <v>794762</v>
          </cell>
          <cell r="C256">
            <v>635459</v>
          </cell>
          <cell r="D256">
            <v>152339</v>
          </cell>
        </row>
        <row r="257">
          <cell r="B257">
            <v>120507</v>
          </cell>
          <cell r="C257">
            <v>103331</v>
          </cell>
          <cell r="D257">
            <v>3706</v>
          </cell>
        </row>
        <row r="260">
          <cell r="B260">
            <v>648833</v>
          </cell>
          <cell r="C260">
            <v>573781</v>
          </cell>
          <cell r="D260">
            <v>73723</v>
          </cell>
        </row>
        <row r="261">
          <cell r="B261">
            <v>40700</v>
          </cell>
          <cell r="C261">
            <v>30797</v>
          </cell>
          <cell r="D261">
            <v>5071</v>
          </cell>
        </row>
        <row r="264">
          <cell r="B264">
            <v>4245253</v>
          </cell>
          <cell r="C264">
            <v>3576610</v>
          </cell>
          <cell r="D264">
            <v>205799</v>
          </cell>
        </row>
        <row r="267">
          <cell r="B267">
            <v>2337425</v>
          </cell>
          <cell r="C267">
            <v>2256339</v>
          </cell>
          <cell r="D267">
            <v>81031</v>
          </cell>
        </row>
        <row r="270">
          <cell r="B270">
            <v>842438</v>
          </cell>
          <cell r="C270">
            <v>677465</v>
          </cell>
          <cell r="D270">
            <v>164567</v>
          </cell>
        </row>
        <row r="273">
          <cell r="B273">
            <v>167897</v>
          </cell>
          <cell r="C273">
            <v>165781</v>
          </cell>
          <cell r="D273">
            <v>1248</v>
          </cell>
        </row>
        <row r="278">
          <cell r="B278">
            <v>49964279</v>
          </cell>
          <cell r="C278">
            <v>49788949</v>
          </cell>
          <cell r="D278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1107692</v>
          </cell>
          <cell r="C285">
            <v>868961</v>
          </cell>
          <cell r="D285">
            <v>238727</v>
          </cell>
        </row>
        <row r="287">
          <cell r="B287">
            <v>0</v>
          </cell>
          <cell r="C287">
            <v>0</v>
          </cell>
          <cell r="D287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176685281</v>
          </cell>
          <cell r="C316">
            <v>176148219</v>
          </cell>
          <cell r="D316">
            <v>223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5"/>
  <sheetViews>
    <sheetView tabSelected="1" view="pageBreakPreview" zoomScaleSheetLayoutView="100" zoomScalePageLayoutView="0" workbookViewId="0" topLeftCell="A1">
      <pane xSplit="1" ySplit="7" topLeftCell="B266" activePane="bottomRight" state="frozen"/>
      <selection pane="topLeft" activeCell="J160" sqref="J160"/>
      <selection pane="topRight" activeCell="J160" sqref="J160"/>
      <selection pane="bottomLeft" activeCell="J160" sqref="J160"/>
      <selection pane="bottomRight" activeCell="K310" sqref="K310"/>
    </sheetView>
  </sheetViews>
  <sheetFormatPr defaultColWidth="9.140625" defaultRowHeight="12.75"/>
  <cols>
    <col min="1" max="1" width="30.28125" style="47" customWidth="1"/>
    <col min="2" max="5" width="13.7109375" style="47" customWidth="1"/>
    <col min="6" max="6" width="12.421875" style="47" customWidth="1"/>
    <col min="7" max="7" width="10.7109375" style="48" customWidth="1"/>
    <col min="8" max="8" width="9.57421875" style="49" customWidth="1"/>
    <col min="9" max="9" width="8.28125" style="49" customWidth="1"/>
    <col min="10" max="16384" width="9.140625" style="49" customWidth="1"/>
  </cols>
  <sheetData>
    <row r="1" spans="1:8" s="4" customFormat="1" ht="12.75" customHeight="1">
      <c r="A1" s="1"/>
      <c r="B1" s="2"/>
      <c r="C1" s="2"/>
      <c r="D1" s="2"/>
      <c r="E1" s="2"/>
      <c r="F1" s="2"/>
      <c r="G1" s="2"/>
      <c r="H1" s="3"/>
    </row>
    <row r="2" spans="1:8" s="7" customFormat="1" ht="14.25">
      <c r="A2" s="5" t="s">
        <v>0</v>
      </c>
      <c r="B2" s="6"/>
      <c r="C2" s="6"/>
      <c r="D2" s="6"/>
      <c r="E2" s="6"/>
      <c r="F2" s="6"/>
      <c r="G2" s="6"/>
      <c r="H2" s="6"/>
    </row>
    <row r="3" spans="1:8" s="7" customFormat="1" ht="11.25">
      <c r="A3" s="8" t="s">
        <v>1</v>
      </c>
      <c r="B3" s="6"/>
      <c r="C3" s="6"/>
      <c r="D3" s="6"/>
      <c r="E3" s="6"/>
      <c r="F3" s="6"/>
      <c r="G3" s="6"/>
      <c r="H3" s="9"/>
    </row>
    <row r="4" spans="1:8" s="7" customFormat="1" ht="11.25">
      <c r="A4" s="10" t="s">
        <v>2</v>
      </c>
      <c r="B4" s="11"/>
      <c r="C4" s="11"/>
      <c r="D4" s="11"/>
      <c r="E4" s="11"/>
      <c r="F4" s="11"/>
      <c r="G4" s="11"/>
      <c r="H4" s="11"/>
    </row>
    <row r="5" spans="1:8" s="4" customFormat="1" ht="6" customHeight="1">
      <c r="A5" s="52" t="s">
        <v>3</v>
      </c>
      <c r="B5" s="12"/>
      <c r="C5" s="13"/>
      <c r="D5" s="14"/>
      <c r="E5" s="15"/>
      <c r="F5" s="12"/>
      <c r="G5" s="15"/>
      <c r="H5" s="15"/>
    </row>
    <row r="6" spans="1:8" s="4" customFormat="1" ht="12.75" customHeight="1">
      <c r="A6" s="53"/>
      <c r="B6" s="55" t="s">
        <v>269</v>
      </c>
      <c r="C6" s="63" t="s">
        <v>270</v>
      </c>
      <c r="D6" s="64"/>
      <c r="E6" s="65"/>
      <c r="F6" s="57" t="s">
        <v>271</v>
      </c>
      <c r="G6" s="59" t="s">
        <v>272</v>
      </c>
      <c r="H6" s="61" t="s">
        <v>4</v>
      </c>
    </row>
    <row r="7" spans="1:8" s="4" customFormat="1" ht="46.5" customHeight="1">
      <c r="A7" s="54"/>
      <c r="B7" s="56"/>
      <c r="C7" s="16" t="s">
        <v>273</v>
      </c>
      <c r="D7" s="16" t="s">
        <v>274</v>
      </c>
      <c r="E7" s="16" t="s">
        <v>5</v>
      </c>
      <c r="F7" s="58"/>
      <c r="G7" s="60"/>
      <c r="H7" s="62"/>
    </row>
    <row r="8" spans="1:8" s="19" customFormat="1" ht="11.25">
      <c r="A8" s="17"/>
      <c r="B8" s="18"/>
      <c r="C8" s="18"/>
      <c r="D8" s="18"/>
      <c r="E8" s="18"/>
      <c r="F8" s="18"/>
      <c r="G8" s="18"/>
      <c r="H8" s="18"/>
    </row>
    <row r="9" spans="1:8" s="19" customFormat="1" ht="13.5">
      <c r="A9" s="20" t="s">
        <v>275</v>
      </c>
      <c r="B9" s="18"/>
      <c r="C9" s="18"/>
      <c r="D9" s="18"/>
      <c r="E9" s="18"/>
      <c r="F9" s="18"/>
      <c r="G9" s="18"/>
      <c r="H9" s="18"/>
    </row>
    <row r="10" spans="1:8" s="19" customFormat="1" ht="11.25" customHeight="1">
      <c r="A10" s="21" t="s">
        <v>6</v>
      </c>
      <c r="B10" s="22">
        <f aca="true" t="shared" si="0" ref="B10:G10">SUM(B11:B15)</f>
        <v>4600996</v>
      </c>
      <c r="C10" s="22">
        <f t="shared" si="0"/>
        <v>4178671</v>
      </c>
      <c r="D10" s="22">
        <f t="shared" si="0"/>
        <v>322432</v>
      </c>
      <c r="E10" s="22">
        <f t="shared" si="0"/>
        <v>4501103</v>
      </c>
      <c r="F10" s="22">
        <f t="shared" si="0"/>
        <v>99893</v>
      </c>
      <c r="G10" s="22">
        <f t="shared" si="0"/>
        <v>422325</v>
      </c>
      <c r="H10" s="22">
        <f aca="true" t="shared" si="1" ref="H10:H15">E10/B10*100</f>
        <v>97.82888313747719</v>
      </c>
    </row>
    <row r="11" spans="1:8" s="19" customFormat="1" ht="11.25" customHeight="1">
      <c r="A11" s="23" t="s">
        <v>7</v>
      </c>
      <c r="B11" s="24">
        <f>+'[1]By Agency-SUM (C)'!B11</f>
        <v>1465102</v>
      </c>
      <c r="C11" s="24">
        <f>+'[1]By Agency-SUM (C)'!C11</f>
        <v>1278207</v>
      </c>
      <c r="D11" s="24">
        <f>+'[1]By Agency-SUM (C)'!D11</f>
        <v>101511</v>
      </c>
      <c r="E11" s="24">
        <f>SUM(C11:D11)</f>
        <v>1379718</v>
      </c>
      <c r="F11" s="24">
        <f>B11-E11</f>
        <v>85384</v>
      </c>
      <c r="G11" s="24">
        <f>B11-C11</f>
        <v>186895</v>
      </c>
      <c r="H11" s="24">
        <f t="shared" si="1"/>
        <v>94.17214637615675</v>
      </c>
    </row>
    <row r="12" spans="1:8" s="19" customFormat="1" ht="11.25" customHeight="1">
      <c r="A12" s="25" t="s">
        <v>8</v>
      </c>
      <c r="B12" s="24">
        <f>+'[1]By Agency-SUM (C)'!B12</f>
        <v>42562</v>
      </c>
      <c r="C12" s="24">
        <f>+'[1]By Agency-SUM (C)'!C12</f>
        <v>42101</v>
      </c>
      <c r="D12" s="24">
        <f>+'[1]By Agency-SUM (C)'!D12</f>
        <v>458</v>
      </c>
      <c r="E12" s="24">
        <f>SUM(C12:D12)</f>
        <v>42559</v>
      </c>
      <c r="F12" s="24">
        <f>B12-E12</f>
        <v>3</v>
      </c>
      <c r="G12" s="24">
        <f>B12-C12</f>
        <v>461</v>
      </c>
      <c r="H12" s="24">
        <f t="shared" si="1"/>
        <v>99.99295145904797</v>
      </c>
    </row>
    <row r="13" spans="1:8" s="19" customFormat="1" ht="11.25" customHeight="1">
      <c r="A13" s="23" t="s">
        <v>9</v>
      </c>
      <c r="B13" s="24">
        <f>+'[1]By Agency-SUM (C)'!B13</f>
        <v>190967</v>
      </c>
      <c r="C13" s="24">
        <f>+'[1]By Agency-SUM (C)'!C13</f>
        <v>184207</v>
      </c>
      <c r="D13" s="24">
        <f>+'[1]By Agency-SUM (C)'!D13</f>
        <v>6734</v>
      </c>
      <c r="E13" s="24">
        <f>SUM(C13:D13)</f>
        <v>190941</v>
      </c>
      <c r="F13" s="24">
        <f>B13-E13</f>
        <v>26</v>
      </c>
      <c r="G13" s="24">
        <f>B13-C13</f>
        <v>6760</v>
      </c>
      <c r="H13" s="24">
        <f t="shared" si="1"/>
        <v>99.98638508223934</v>
      </c>
    </row>
    <row r="14" spans="1:8" s="19" customFormat="1" ht="11.25" customHeight="1">
      <c r="A14" s="23" t="s">
        <v>10</v>
      </c>
      <c r="B14" s="24">
        <f>+'[1]By Agency-SUM (C)'!B14</f>
        <v>2837017</v>
      </c>
      <c r="C14" s="24">
        <f>+'[1]By Agency-SUM (C)'!C14</f>
        <v>2612112</v>
      </c>
      <c r="D14" s="24">
        <f>+'[1]By Agency-SUM (C)'!D14</f>
        <v>210427</v>
      </c>
      <c r="E14" s="24">
        <f>SUM(C14:D14)</f>
        <v>2822539</v>
      </c>
      <c r="F14" s="24">
        <f>B14-E14</f>
        <v>14478</v>
      </c>
      <c r="G14" s="24">
        <f>B14-C14</f>
        <v>224905</v>
      </c>
      <c r="H14" s="24">
        <f t="shared" si="1"/>
        <v>99.4896752469231</v>
      </c>
    </row>
    <row r="15" spans="1:8" s="19" customFormat="1" ht="11.25" customHeight="1">
      <c r="A15" s="23" t="s">
        <v>11</v>
      </c>
      <c r="B15" s="24">
        <f>+'[1]By Agency-SUM (C)'!B15</f>
        <v>65348</v>
      </c>
      <c r="C15" s="24">
        <f>+'[1]By Agency-SUM (C)'!C15</f>
        <v>62044</v>
      </c>
      <c r="D15" s="24">
        <f>+'[1]By Agency-SUM (C)'!D15</f>
        <v>3302</v>
      </c>
      <c r="E15" s="24">
        <f>SUM(C15:D15)</f>
        <v>65346</v>
      </c>
      <c r="F15" s="24">
        <f>B15-E15</f>
        <v>2</v>
      </c>
      <c r="G15" s="24">
        <f>B15-C15</f>
        <v>3304</v>
      </c>
      <c r="H15" s="24">
        <f t="shared" si="1"/>
        <v>99.99693946256963</v>
      </c>
    </row>
    <row r="16" spans="2:8" s="19" customFormat="1" ht="11.25" customHeight="1">
      <c r="B16" s="18"/>
      <c r="C16" s="18"/>
      <c r="D16" s="18"/>
      <c r="E16" s="18"/>
      <c r="F16" s="18"/>
      <c r="G16" s="18"/>
      <c r="H16" s="18"/>
    </row>
    <row r="17" spans="1:8" s="19" customFormat="1" ht="11.25" customHeight="1">
      <c r="A17" s="21" t="s">
        <v>12</v>
      </c>
      <c r="B17" s="26">
        <f aca="true" t="shared" si="2" ref="B17:H17">+B18</f>
        <v>1684486</v>
      </c>
      <c r="C17" s="26">
        <f t="shared" si="2"/>
        <v>820833</v>
      </c>
      <c r="D17" s="26">
        <f t="shared" si="2"/>
        <v>26785</v>
      </c>
      <c r="E17" s="26">
        <f t="shared" si="2"/>
        <v>847618</v>
      </c>
      <c r="F17" s="26">
        <f t="shared" si="2"/>
        <v>836868</v>
      </c>
      <c r="G17" s="26">
        <f t="shared" si="2"/>
        <v>863653</v>
      </c>
      <c r="H17" s="26">
        <f t="shared" si="2"/>
        <v>50.319088434098006</v>
      </c>
    </row>
    <row r="18" spans="1:8" s="19" customFormat="1" ht="11.25" customHeight="1">
      <c r="A18" s="23" t="s">
        <v>13</v>
      </c>
      <c r="B18" s="24">
        <f>+'[1]By Agency-SUM (C)'!B18</f>
        <v>1684486</v>
      </c>
      <c r="C18" s="24">
        <f>+'[1]By Agency-SUM (C)'!C18</f>
        <v>820833</v>
      </c>
      <c r="D18" s="24">
        <f>+'[1]By Agency-SUM (C)'!D18</f>
        <v>26785</v>
      </c>
      <c r="E18" s="24">
        <f>SUM(C18:D18)</f>
        <v>847618</v>
      </c>
      <c r="F18" s="24">
        <f>B18-E18</f>
        <v>836868</v>
      </c>
      <c r="G18" s="24">
        <f>B18-C18</f>
        <v>863653</v>
      </c>
      <c r="H18" s="24">
        <f>E18/B18*100</f>
        <v>50.319088434098006</v>
      </c>
    </row>
    <row r="19" spans="1:8" s="19" customFormat="1" ht="11.25" customHeight="1">
      <c r="A19" s="23"/>
      <c r="B19" s="18"/>
      <c r="C19" s="18"/>
      <c r="D19" s="18"/>
      <c r="E19" s="18"/>
      <c r="F19" s="18"/>
      <c r="G19" s="18"/>
      <c r="H19" s="18"/>
    </row>
    <row r="20" spans="1:8" s="19" customFormat="1" ht="11.25" customHeight="1">
      <c r="A20" s="21" t="s">
        <v>14</v>
      </c>
      <c r="B20" s="26">
        <f aca="true" t="shared" si="3" ref="B20:H20">+B21</f>
        <v>94230</v>
      </c>
      <c r="C20" s="26">
        <f t="shared" si="3"/>
        <v>76284</v>
      </c>
      <c r="D20" s="26">
        <f t="shared" si="3"/>
        <v>8565</v>
      </c>
      <c r="E20" s="26">
        <f t="shared" si="3"/>
        <v>84849</v>
      </c>
      <c r="F20" s="26">
        <f t="shared" si="3"/>
        <v>9381</v>
      </c>
      <c r="G20" s="26">
        <f t="shared" si="3"/>
        <v>17946</v>
      </c>
      <c r="H20" s="26">
        <f t="shared" si="3"/>
        <v>90.0445717924228</v>
      </c>
    </row>
    <row r="21" spans="1:8" s="19" customFormat="1" ht="11.25" customHeight="1">
      <c r="A21" s="23" t="s">
        <v>15</v>
      </c>
      <c r="B21" s="24">
        <f>+'[1]By Agency-SUM (C)'!B21</f>
        <v>94230</v>
      </c>
      <c r="C21" s="24">
        <f>+'[1]By Agency-SUM (C)'!C21</f>
        <v>76284</v>
      </c>
      <c r="D21" s="24">
        <f>+'[1]By Agency-SUM (C)'!D21</f>
        <v>8565</v>
      </c>
      <c r="E21" s="24">
        <f>SUM(C21:D21)</f>
        <v>84849</v>
      </c>
      <c r="F21" s="24">
        <f>B21-E21</f>
        <v>9381</v>
      </c>
      <c r="G21" s="24">
        <f>B21-C21</f>
        <v>17946</v>
      </c>
      <c r="H21" s="24">
        <f>E21/B21*100</f>
        <v>90.0445717924228</v>
      </c>
    </row>
    <row r="22" spans="1:8" s="19" customFormat="1" ht="11.25" customHeight="1">
      <c r="A22" s="23"/>
      <c r="B22" s="18"/>
      <c r="C22" s="18"/>
      <c r="D22" s="18"/>
      <c r="E22" s="18"/>
      <c r="F22" s="18"/>
      <c r="G22" s="18"/>
      <c r="H22" s="18"/>
    </row>
    <row r="23" spans="1:8" s="19" customFormat="1" ht="11.25" customHeight="1">
      <c r="A23" s="21" t="s">
        <v>16</v>
      </c>
      <c r="B23" s="26">
        <f aca="true" t="shared" si="4" ref="B23:H23">+B24</f>
        <v>8654440</v>
      </c>
      <c r="C23" s="26">
        <f t="shared" si="4"/>
        <v>4792459</v>
      </c>
      <c r="D23" s="26">
        <f t="shared" si="4"/>
        <v>731663</v>
      </c>
      <c r="E23" s="26">
        <f t="shared" si="4"/>
        <v>5524122</v>
      </c>
      <c r="F23" s="26">
        <f t="shared" si="4"/>
        <v>3130318</v>
      </c>
      <c r="G23" s="26">
        <f t="shared" si="4"/>
        <v>3861981</v>
      </c>
      <c r="H23" s="26">
        <f t="shared" si="4"/>
        <v>63.829918515813844</v>
      </c>
    </row>
    <row r="24" spans="1:8" s="19" customFormat="1" ht="11.25" customHeight="1">
      <c r="A24" s="23" t="s">
        <v>17</v>
      </c>
      <c r="B24" s="24">
        <f>+'[1]By Agency-SUM (C)'!B24</f>
        <v>8654440</v>
      </c>
      <c r="C24" s="24">
        <f>+'[1]By Agency-SUM (C)'!C24</f>
        <v>4792459</v>
      </c>
      <c r="D24" s="24">
        <f>+'[1]By Agency-SUM (C)'!D24</f>
        <v>731663</v>
      </c>
      <c r="E24" s="24">
        <f>SUM(C24:D24)</f>
        <v>5524122</v>
      </c>
      <c r="F24" s="24">
        <f>B24-E24</f>
        <v>3130318</v>
      </c>
      <c r="G24" s="24">
        <f>B24-C24</f>
        <v>3861981</v>
      </c>
      <c r="H24" s="24">
        <f>E24/B24*100</f>
        <v>63.829918515813844</v>
      </c>
    </row>
    <row r="25" spans="1:8" s="19" customFormat="1" ht="11.25" customHeight="1">
      <c r="A25" s="23"/>
      <c r="B25" s="18"/>
      <c r="C25" s="18"/>
      <c r="D25" s="18"/>
      <c r="E25" s="18"/>
      <c r="F25" s="18"/>
      <c r="G25" s="18"/>
      <c r="H25" s="18"/>
    </row>
    <row r="26" spans="1:8" s="19" customFormat="1" ht="11.25" customHeight="1">
      <c r="A26" s="21" t="s">
        <v>18</v>
      </c>
      <c r="B26" s="22">
        <f aca="true" t="shared" si="5" ref="B26:G26">SUM(B27:B37)</f>
        <v>30582189</v>
      </c>
      <c r="C26" s="22">
        <f t="shared" si="5"/>
        <v>18835974</v>
      </c>
      <c r="D26" s="22">
        <f t="shared" si="5"/>
        <v>4586186</v>
      </c>
      <c r="E26" s="22">
        <f t="shared" si="5"/>
        <v>23422160</v>
      </c>
      <c r="F26" s="22">
        <f t="shared" si="5"/>
        <v>7160029</v>
      </c>
      <c r="G26" s="22">
        <f t="shared" si="5"/>
        <v>11746215</v>
      </c>
      <c r="H26" s="22">
        <f aca="true" t="shared" si="6" ref="H26:H37">E26/B26*100</f>
        <v>76.58758501557884</v>
      </c>
    </row>
    <row r="27" spans="1:8" s="19" customFormat="1" ht="11.25" customHeight="1">
      <c r="A27" s="23" t="s">
        <v>17</v>
      </c>
      <c r="B27" s="24">
        <f>+'[1]By Agency-SUM (C)'!B27</f>
        <v>25594949</v>
      </c>
      <c r="C27" s="24">
        <f>+'[1]By Agency-SUM (C)'!C27</f>
        <v>15752633</v>
      </c>
      <c r="D27" s="24">
        <f>+'[1]By Agency-SUM (C)'!D27</f>
        <v>4170148</v>
      </c>
      <c r="E27" s="24">
        <f aca="true" t="shared" si="7" ref="E27:E37">SUM(C27:D27)</f>
        <v>19922781</v>
      </c>
      <c r="F27" s="24">
        <f aca="true" t="shared" si="8" ref="F27:F37">B27-E27</f>
        <v>5672168</v>
      </c>
      <c r="G27" s="24">
        <f aca="true" t="shared" si="9" ref="G27:G37">B27-C27</f>
        <v>9842316</v>
      </c>
      <c r="H27" s="24">
        <f t="shared" si="6"/>
        <v>77.83872122581687</v>
      </c>
    </row>
    <row r="28" spans="1:8" s="19" customFormat="1" ht="11.25" customHeight="1">
      <c r="A28" s="23" t="s">
        <v>19</v>
      </c>
      <c r="B28" s="24">
        <f>+'[1]By Agency-SUM (C)'!B28</f>
        <v>26023</v>
      </c>
      <c r="C28" s="24">
        <f>+'[1]By Agency-SUM (C)'!C28</f>
        <v>19098</v>
      </c>
      <c r="D28" s="24">
        <f>+'[1]By Agency-SUM (C)'!D28</f>
        <v>5810</v>
      </c>
      <c r="E28" s="24">
        <f t="shared" si="7"/>
        <v>24908</v>
      </c>
      <c r="F28" s="24">
        <f t="shared" si="8"/>
        <v>1115</v>
      </c>
      <c r="G28" s="24">
        <f t="shared" si="9"/>
        <v>6925</v>
      </c>
      <c r="H28" s="24">
        <f t="shared" si="6"/>
        <v>95.71532874764631</v>
      </c>
    </row>
    <row r="29" spans="1:8" s="19" customFormat="1" ht="11.25" customHeight="1">
      <c r="A29" s="23" t="s">
        <v>20</v>
      </c>
      <c r="B29" s="24">
        <f>+'[1]By Agency-SUM (C)'!B29</f>
        <v>3871489</v>
      </c>
      <c r="C29" s="24">
        <f>+'[1]By Agency-SUM (C)'!C29</f>
        <v>2219966</v>
      </c>
      <c r="D29" s="24">
        <f>+'[1]By Agency-SUM (C)'!D29</f>
        <v>254820</v>
      </c>
      <c r="E29" s="24">
        <f t="shared" si="7"/>
        <v>2474786</v>
      </c>
      <c r="F29" s="24">
        <f t="shared" si="8"/>
        <v>1396703</v>
      </c>
      <c r="G29" s="24">
        <f t="shared" si="9"/>
        <v>1651523</v>
      </c>
      <c r="H29" s="24">
        <f t="shared" si="6"/>
        <v>63.92336385302916</v>
      </c>
    </row>
    <row r="30" spans="1:8" s="19" customFormat="1" ht="11.25" customHeight="1">
      <c r="A30" s="23" t="s">
        <v>21</v>
      </c>
      <c r="B30" s="24">
        <f>+'[1]By Agency-SUM (C)'!B30</f>
        <v>110847</v>
      </c>
      <c r="C30" s="24">
        <f>+'[1]By Agency-SUM (C)'!C30</f>
        <v>108431</v>
      </c>
      <c r="D30" s="24">
        <f>+'[1]By Agency-SUM (C)'!D30</f>
        <v>2416</v>
      </c>
      <c r="E30" s="24">
        <f t="shared" si="7"/>
        <v>110847</v>
      </c>
      <c r="F30" s="24">
        <f t="shared" si="8"/>
        <v>0</v>
      </c>
      <c r="G30" s="24">
        <f t="shared" si="9"/>
        <v>2416</v>
      </c>
      <c r="H30" s="24">
        <f t="shared" si="6"/>
        <v>100</v>
      </c>
    </row>
    <row r="31" spans="1:8" s="19" customFormat="1" ht="11.25" customHeight="1">
      <c r="A31" s="23" t="s">
        <v>22</v>
      </c>
      <c r="B31" s="24">
        <f>+'[1]By Agency-SUM (C)'!B31</f>
        <v>31072</v>
      </c>
      <c r="C31" s="24">
        <f>+'[1]By Agency-SUM (C)'!C31</f>
        <v>15065</v>
      </c>
      <c r="D31" s="24">
        <f>+'[1]By Agency-SUM (C)'!D31</f>
        <v>2670</v>
      </c>
      <c r="E31" s="24">
        <f t="shared" si="7"/>
        <v>17735</v>
      </c>
      <c r="F31" s="24">
        <f t="shared" si="8"/>
        <v>13337</v>
      </c>
      <c r="G31" s="24">
        <f t="shared" si="9"/>
        <v>16007</v>
      </c>
      <c r="H31" s="24">
        <f t="shared" si="6"/>
        <v>57.077111225540676</v>
      </c>
    </row>
    <row r="32" spans="1:8" s="19" customFormat="1" ht="11.25" customHeight="1">
      <c r="A32" s="23" t="s">
        <v>23</v>
      </c>
      <c r="B32" s="24">
        <f>+'[1]By Agency-SUM (C)'!B32</f>
        <v>128336</v>
      </c>
      <c r="C32" s="24">
        <f>+'[1]By Agency-SUM (C)'!C32</f>
        <v>120900</v>
      </c>
      <c r="D32" s="24">
        <f>+'[1]By Agency-SUM (C)'!D32</f>
        <v>275</v>
      </c>
      <c r="E32" s="24">
        <f t="shared" si="7"/>
        <v>121175</v>
      </c>
      <c r="F32" s="24">
        <f t="shared" si="8"/>
        <v>7161</v>
      </c>
      <c r="G32" s="24">
        <f t="shared" si="9"/>
        <v>7436</v>
      </c>
      <c r="H32" s="24">
        <f t="shared" si="6"/>
        <v>94.42011594564269</v>
      </c>
    </row>
    <row r="33" spans="1:8" s="19" customFormat="1" ht="11.25" customHeight="1">
      <c r="A33" s="23" t="s">
        <v>24</v>
      </c>
      <c r="B33" s="24">
        <f>+'[1]By Agency-SUM (C)'!B33</f>
        <v>119707</v>
      </c>
      <c r="C33" s="24">
        <f>+'[1]By Agency-SUM (C)'!C33</f>
        <v>93474</v>
      </c>
      <c r="D33" s="24">
        <f>+'[1]By Agency-SUM (C)'!D33</f>
        <v>7468</v>
      </c>
      <c r="E33" s="24">
        <f t="shared" si="7"/>
        <v>100942</v>
      </c>
      <c r="F33" s="24">
        <f t="shared" si="8"/>
        <v>18765</v>
      </c>
      <c r="G33" s="24">
        <f t="shared" si="9"/>
        <v>26233</v>
      </c>
      <c r="H33" s="24">
        <f t="shared" si="6"/>
        <v>84.32422498266601</v>
      </c>
    </row>
    <row r="34" spans="1:8" s="19" customFormat="1" ht="11.25" customHeight="1">
      <c r="A34" s="23" t="s">
        <v>25</v>
      </c>
      <c r="B34" s="24">
        <f>+'[1]By Agency-SUM (C)'!B34</f>
        <v>39666</v>
      </c>
      <c r="C34" s="24">
        <f>+'[1]By Agency-SUM (C)'!C34</f>
        <v>34185</v>
      </c>
      <c r="D34" s="24">
        <f>+'[1]By Agency-SUM (C)'!D34</f>
        <v>1166</v>
      </c>
      <c r="E34" s="24">
        <f t="shared" si="7"/>
        <v>35351</v>
      </c>
      <c r="F34" s="24">
        <f t="shared" si="8"/>
        <v>4315</v>
      </c>
      <c r="G34" s="24">
        <f t="shared" si="9"/>
        <v>5481</v>
      </c>
      <c r="H34" s="24">
        <f t="shared" si="6"/>
        <v>89.12166591035144</v>
      </c>
    </row>
    <row r="35" spans="1:8" s="19" customFormat="1" ht="11.25" customHeight="1">
      <c r="A35" s="23" t="s">
        <v>26</v>
      </c>
      <c r="B35" s="24">
        <f>+'[1]By Agency-SUM (C)'!B35</f>
        <v>57465</v>
      </c>
      <c r="C35" s="24">
        <f>+'[1]By Agency-SUM (C)'!C35</f>
        <v>40977</v>
      </c>
      <c r="D35" s="24">
        <f>+'[1]By Agency-SUM (C)'!D35</f>
        <v>10423</v>
      </c>
      <c r="E35" s="24">
        <f t="shared" si="7"/>
        <v>51400</v>
      </c>
      <c r="F35" s="24">
        <f t="shared" si="8"/>
        <v>6065</v>
      </c>
      <c r="G35" s="24">
        <f t="shared" si="9"/>
        <v>16488</v>
      </c>
      <c r="H35" s="24">
        <f t="shared" si="6"/>
        <v>89.44574958670495</v>
      </c>
    </row>
    <row r="36" spans="1:8" s="19" customFormat="1" ht="11.25" customHeight="1">
      <c r="A36" s="23" t="s">
        <v>27</v>
      </c>
      <c r="B36" s="24">
        <f>+'[1]By Agency-SUM (C)'!B36</f>
        <v>304956</v>
      </c>
      <c r="C36" s="24">
        <f>+'[1]By Agency-SUM (C)'!C36</f>
        <v>198554</v>
      </c>
      <c r="D36" s="24">
        <f>+'[1]By Agency-SUM (C)'!D36</f>
        <v>69324</v>
      </c>
      <c r="E36" s="24">
        <f t="shared" si="7"/>
        <v>267878</v>
      </c>
      <c r="F36" s="24">
        <f t="shared" si="8"/>
        <v>37078</v>
      </c>
      <c r="G36" s="24">
        <f t="shared" si="9"/>
        <v>106402</v>
      </c>
      <c r="H36" s="24">
        <f t="shared" si="6"/>
        <v>87.84152467897009</v>
      </c>
    </row>
    <row r="37" spans="1:8" s="19" customFormat="1" ht="11.25" customHeight="1">
      <c r="A37" s="23" t="s">
        <v>28</v>
      </c>
      <c r="B37" s="24">
        <f>+'[1]By Agency-SUM (C)'!B37</f>
        <v>297679</v>
      </c>
      <c r="C37" s="24">
        <f>+'[1]By Agency-SUM (C)'!C37</f>
        <v>232691</v>
      </c>
      <c r="D37" s="24">
        <f>+'[1]By Agency-SUM (C)'!D37</f>
        <v>61666</v>
      </c>
      <c r="E37" s="24">
        <f t="shared" si="7"/>
        <v>294357</v>
      </c>
      <c r="F37" s="24">
        <f t="shared" si="8"/>
        <v>3322</v>
      </c>
      <c r="G37" s="24">
        <f t="shared" si="9"/>
        <v>64988</v>
      </c>
      <c r="H37" s="24">
        <f t="shared" si="6"/>
        <v>98.88403280043269</v>
      </c>
    </row>
    <row r="38" spans="1:8" s="19" customFormat="1" ht="11.25" customHeight="1">
      <c r="A38" s="23"/>
      <c r="B38" s="18"/>
      <c r="C38" s="18"/>
      <c r="D38" s="18"/>
      <c r="E38" s="18"/>
      <c r="F38" s="18"/>
      <c r="G38" s="18"/>
      <c r="H38" s="18"/>
    </row>
    <row r="39" spans="1:8" s="19" customFormat="1" ht="11.25" customHeight="1">
      <c r="A39" s="21" t="s">
        <v>29</v>
      </c>
      <c r="B39" s="26">
        <f aca="true" t="shared" si="10" ref="B39:G39">+B40+B41</f>
        <v>4984719</v>
      </c>
      <c r="C39" s="26">
        <f t="shared" si="10"/>
        <v>4030210</v>
      </c>
      <c r="D39" s="26">
        <f t="shared" si="10"/>
        <v>912189</v>
      </c>
      <c r="E39" s="26">
        <f t="shared" si="10"/>
        <v>4942399</v>
      </c>
      <c r="F39" s="26">
        <f t="shared" si="10"/>
        <v>42320</v>
      </c>
      <c r="G39" s="26">
        <f t="shared" si="10"/>
        <v>954509</v>
      </c>
      <c r="H39" s="22">
        <f>E39/B39*100</f>
        <v>99.15100530240521</v>
      </c>
    </row>
    <row r="40" spans="1:8" s="19" customFormat="1" ht="11.25" customHeight="1">
      <c r="A40" s="23" t="s">
        <v>30</v>
      </c>
      <c r="B40" s="24">
        <f>+'[1]By Agency-SUM (C)'!B40</f>
        <v>4967761</v>
      </c>
      <c r="C40" s="24">
        <f>+'[1]By Agency-SUM (C)'!C40</f>
        <v>4019901</v>
      </c>
      <c r="D40" s="24">
        <f>+'[1]By Agency-SUM (C)'!D40</f>
        <v>911446</v>
      </c>
      <c r="E40" s="24">
        <f>SUM(C40:D40)</f>
        <v>4931347</v>
      </c>
      <c r="F40" s="24">
        <f>B40-E40</f>
        <v>36414</v>
      </c>
      <c r="G40" s="24">
        <f>B40-C40</f>
        <v>947860</v>
      </c>
      <c r="H40" s="24">
        <f>E40/B40*100</f>
        <v>99.2669937221215</v>
      </c>
    </row>
    <row r="41" spans="1:8" s="19" customFormat="1" ht="11.25" customHeight="1">
      <c r="A41" s="23" t="s">
        <v>31</v>
      </c>
      <c r="B41" s="24">
        <f>+'[1]By Agency-SUM (C)'!B41</f>
        <v>16958</v>
      </c>
      <c r="C41" s="24">
        <f>+'[1]By Agency-SUM (C)'!C41</f>
        <v>10309</v>
      </c>
      <c r="D41" s="24">
        <f>+'[1]By Agency-SUM (C)'!D41</f>
        <v>743</v>
      </c>
      <c r="E41" s="24">
        <f>SUM(C41:D41)</f>
        <v>11052</v>
      </c>
      <c r="F41" s="24">
        <f>B41-E41</f>
        <v>5906</v>
      </c>
      <c r="G41" s="24">
        <f>B41-C41</f>
        <v>6649</v>
      </c>
      <c r="H41" s="24">
        <f>E41/B41*100</f>
        <v>65.17277980893972</v>
      </c>
    </row>
    <row r="42" spans="1:8" s="19" customFormat="1" ht="11.25" customHeight="1">
      <c r="A42" s="23"/>
      <c r="B42" s="18"/>
      <c r="C42" s="18"/>
      <c r="D42" s="18"/>
      <c r="E42" s="18"/>
      <c r="F42" s="18"/>
      <c r="G42" s="18"/>
      <c r="H42" s="18"/>
    </row>
    <row r="43" spans="1:8" s="19" customFormat="1" ht="11.25" customHeight="1">
      <c r="A43" s="21" t="s">
        <v>32</v>
      </c>
      <c r="B43" s="26">
        <f aca="true" t="shared" si="11" ref="B43:G43">SUM(B44:B49)</f>
        <v>133494236</v>
      </c>
      <c r="C43" s="26">
        <f t="shared" si="11"/>
        <v>120760481</v>
      </c>
      <c r="D43" s="26">
        <f t="shared" si="11"/>
        <v>5678944</v>
      </c>
      <c r="E43" s="26">
        <f t="shared" si="11"/>
        <v>126439425</v>
      </c>
      <c r="F43" s="26">
        <f t="shared" si="11"/>
        <v>7054811</v>
      </c>
      <c r="G43" s="26">
        <f t="shared" si="11"/>
        <v>12733755</v>
      </c>
      <c r="H43" s="22">
        <f aca="true" t="shared" si="12" ref="H43:H49">E43/B43*100</f>
        <v>94.71526920458199</v>
      </c>
    </row>
    <row r="44" spans="1:8" s="19" customFormat="1" ht="11.25" customHeight="1">
      <c r="A44" s="23" t="s">
        <v>33</v>
      </c>
      <c r="B44" s="24">
        <f>+'[1]By Agency-SUM (C)'!B44</f>
        <v>132102381</v>
      </c>
      <c r="C44" s="24">
        <f>+'[1]By Agency-SUM (C)'!C44</f>
        <v>120338894</v>
      </c>
      <c r="D44" s="24">
        <f>+'[1]By Agency-SUM (C)'!D44</f>
        <v>5574676</v>
      </c>
      <c r="E44" s="24">
        <f aca="true" t="shared" si="13" ref="E44:E51">SUM(C44:D44)</f>
        <v>125913570</v>
      </c>
      <c r="F44" s="24">
        <f aca="true" t="shared" si="14" ref="F44:F51">B44-E44</f>
        <v>6188811</v>
      </c>
      <c r="G44" s="24">
        <f aca="true" t="shared" si="15" ref="G44:G51">B44-C44</f>
        <v>11763487</v>
      </c>
      <c r="H44" s="24">
        <f t="shared" si="12"/>
        <v>95.31514045912617</v>
      </c>
    </row>
    <row r="45" spans="1:8" s="19" customFormat="1" ht="11.25" customHeight="1">
      <c r="A45" s="27" t="s">
        <v>34</v>
      </c>
      <c r="B45" s="24">
        <f>+'[1]By Agency-SUM (C)'!B45</f>
        <v>11128</v>
      </c>
      <c r="C45" s="24">
        <f>+'[1]By Agency-SUM (C)'!C45</f>
        <v>8147</v>
      </c>
      <c r="D45" s="24">
        <f>+'[1]By Agency-SUM (C)'!D45</f>
        <v>626</v>
      </c>
      <c r="E45" s="24">
        <f t="shared" si="13"/>
        <v>8773</v>
      </c>
      <c r="F45" s="24">
        <f t="shared" si="14"/>
        <v>2355</v>
      </c>
      <c r="G45" s="24">
        <f t="shared" si="15"/>
        <v>2981</v>
      </c>
      <c r="H45" s="24">
        <f t="shared" si="12"/>
        <v>78.8371675053918</v>
      </c>
    </row>
    <row r="46" spans="1:8" s="19" customFormat="1" ht="11.25" customHeight="1">
      <c r="A46" s="27" t="s">
        <v>35</v>
      </c>
      <c r="B46" s="24">
        <f>+'[1]By Agency-SUM (C)'!B46</f>
        <v>6168</v>
      </c>
      <c r="C46" s="24">
        <f>+'[1]By Agency-SUM (C)'!C46</f>
        <v>3301</v>
      </c>
      <c r="D46" s="24">
        <f>+'[1]By Agency-SUM (C)'!D46</f>
        <v>1282</v>
      </c>
      <c r="E46" s="24">
        <f t="shared" si="13"/>
        <v>4583</v>
      </c>
      <c r="F46" s="24">
        <f t="shared" si="14"/>
        <v>1585</v>
      </c>
      <c r="G46" s="24">
        <f t="shared" si="15"/>
        <v>2867</v>
      </c>
      <c r="H46" s="24">
        <f t="shared" si="12"/>
        <v>74.30285343709468</v>
      </c>
    </row>
    <row r="47" spans="1:8" s="19" customFormat="1" ht="11.25" customHeight="1">
      <c r="A47" s="23" t="s">
        <v>36</v>
      </c>
      <c r="B47" s="24">
        <f>+'[1]By Agency-SUM (C)'!B47</f>
        <v>977081</v>
      </c>
      <c r="C47" s="24">
        <f>+'[1]By Agency-SUM (C)'!C47</f>
        <v>222695</v>
      </c>
      <c r="D47" s="24">
        <f>+'[1]By Agency-SUM (C)'!D47</f>
        <v>18751</v>
      </c>
      <c r="E47" s="24">
        <f t="shared" si="13"/>
        <v>241446</v>
      </c>
      <c r="F47" s="24">
        <f t="shared" si="14"/>
        <v>735635</v>
      </c>
      <c r="G47" s="24">
        <f t="shared" si="15"/>
        <v>754386</v>
      </c>
      <c r="H47" s="24">
        <f t="shared" si="12"/>
        <v>24.71095026922026</v>
      </c>
    </row>
    <row r="48" spans="1:8" s="19" customFormat="1" ht="11.25" customHeight="1">
      <c r="A48" s="23" t="s">
        <v>37</v>
      </c>
      <c r="B48" s="24">
        <f>+'[1]By Agency-SUM (C)'!B48</f>
        <v>367015</v>
      </c>
      <c r="C48" s="24">
        <f>+'[1]By Agency-SUM (C)'!C48</f>
        <v>157513</v>
      </c>
      <c r="D48" s="24">
        <f>+'[1]By Agency-SUM (C)'!D48</f>
        <v>83077</v>
      </c>
      <c r="E48" s="24">
        <f t="shared" si="13"/>
        <v>240590</v>
      </c>
      <c r="F48" s="24">
        <f t="shared" si="14"/>
        <v>126425</v>
      </c>
      <c r="G48" s="24">
        <f t="shared" si="15"/>
        <v>209502</v>
      </c>
      <c r="H48" s="24">
        <f t="shared" si="12"/>
        <v>65.55317902538043</v>
      </c>
    </row>
    <row r="49" spans="1:8" s="19" customFormat="1" ht="11.25" customHeight="1">
      <c r="A49" s="23" t="s">
        <v>38</v>
      </c>
      <c r="B49" s="24">
        <f>+'[1]By Agency-SUM (C)'!B49</f>
        <v>30463</v>
      </c>
      <c r="C49" s="24">
        <f>+'[1]By Agency-SUM (C)'!C49</f>
        <v>29931</v>
      </c>
      <c r="D49" s="24">
        <f>+'[1]By Agency-SUM (C)'!D49</f>
        <v>532</v>
      </c>
      <c r="E49" s="24">
        <f t="shared" si="13"/>
        <v>30463</v>
      </c>
      <c r="F49" s="24">
        <f t="shared" si="14"/>
        <v>0</v>
      </c>
      <c r="G49" s="24">
        <f t="shared" si="15"/>
        <v>532</v>
      </c>
      <c r="H49" s="24">
        <f t="shared" si="12"/>
        <v>100</v>
      </c>
    </row>
    <row r="50" spans="1:8" s="19" customFormat="1" ht="11.25" customHeight="1">
      <c r="A50" s="23"/>
      <c r="B50" s="24"/>
      <c r="C50" s="24"/>
      <c r="D50" s="24"/>
      <c r="E50" s="24">
        <f t="shared" si="13"/>
        <v>0</v>
      </c>
      <c r="F50" s="24">
        <f t="shared" si="14"/>
        <v>0</v>
      </c>
      <c r="G50" s="24">
        <f t="shared" si="15"/>
        <v>0</v>
      </c>
      <c r="H50" s="24"/>
    </row>
    <row r="51" spans="1:8" s="19" customFormat="1" ht="11.25" customHeight="1">
      <c r="A51" s="21" t="s">
        <v>39</v>
      </c>
      <c r="B51" s="24">
        <f>+'[1]By Agency-SUM (C)'!B51</f>
        <v>15916160</v>
      </c>
      <c r="C51" s="24">
        <f>+'[1]By Agency-SUM (C)'!C51</f>
        <v>14680940</v>
      </c>
      <c r="D51" s="24">
        <f>+'[1]By Agency-SUM (C)'!D51</f>
        <v>976298</v>
      </c>
      <c r="E51" s="24">
        <f t="shared" si="13"/>
        <v>15657238</v>
      </c>
      <c r="F51" s="24">
        <f t="shared" si="14"/>
        <v>258922</v>
      </c>
      <c r="G51" s="24">
        <f t="shared" si="15"/>
        <v>1235220</v>
      </c>
      <c r="H51" s="24">
        <f>E51/B51*100</f>
        <v>98.37321313683702</v>
      </c>
    </row>
    <row r="52" spans="1:8" s="19" customFormat="1" ht="11.25" customHeight="1">
      <c r="A52" s="28"/>
      <c r="B52" s="18"/>
      <c r="C52" s="18"/>
      <c r="D52" s="18"/>
      <c r="E52" s="18"/>
      <c r="F52" s="18"/>
      <c r="G52" s="18"/>
      <c r="H52" s="18"/>
    </row>
    <row r="53" spans="1:8" s="19" customFormat="1" ht="11.25" customHeight="1">
      <c r="A53" s="21" t="s">
        <v>40</v>
      </c>
      <c r="B53" s="26">
        <f aca="true" t="shared" si="16" ref="B53:H53">+B54</f>
        <v>435136</v>
      </c>
      <c r="C53" s="26">
        <f t="shared" si="16"/>
        <v>413666</v>
      </c>
      <c r="D53" s="26">
        <f t="shared" si="16"/>
        <v>13058</v>
      </c>
      <c r="E53" s="26">
        <f t="shared" si="16"/>
        <v>426724</v>
      </c>
      <c r="F53" s="26">
        <f t="shared" si="16"/>
        <v>8412</v>
      </c>
      <c r="G53" s="26">
        <f t="shared" si="16"/>
        <v>21470</v>
      </c>
      <c r="H53" s="26">
        <f t="shared" si="16"/>
        <v>98.06681129577879</v>
      </c>
    </row>
    <row r="54" spans="1:8" s="19" customFormat="1" ht="11.25" customHeight="1">
      <c r="A54" s="23" t="s">
        <v>17</v>
      </c>
      <c r="B54" s="24">
        <f>+'[1]By Agency-SUM (C)'!B54</f>
        <v>435136</v>
      </c>
      <c r="C54" s="24">
        <f>+'[1]By Agency-SUM (C)'!C54</f>
        <v>413666</v>
      </c>
      <c r="D54" s="24">
        <f>+'[1]By Agency-SUM (C)'!D54</f>
        <v>13058</v>
      </c>
      <c r="E54" s="24">
        <f>SUM(C54:D54)</f>
        <v>426724</v>
      </c>
      <c r="F54" s="24">
        <f>B54-E54</f>
        <v>8412</v>
      </c>
      <c r="G54" s="24">
        <f>B54-C54</f>
        <v>21470</v>
      </c>
      <c r="H54" s="24">
        <f>E54/B54*100</f>
        <v>98.06681129577879</v>
      </c>
    </row>
    <row r="55" spans="1:8" s="19" customFormat="1" ht="11.25" customHeight="1">
      <c r="A55" s="23"/>
      <c r="B55" s="18"/>
      <c r="C55" s="18"/>
      <c r="D55" s="18"/>
      <c r="E55" s="18"/>
      <c r="F55" s="18"/>
      <c r="G55" s="18"/>
      <c r="H55" s="18"/>
    </row>
    <row r="56" spans="1:8" s="19" customFormat="1" ht="11.25" customHeight="1">
      <c r="A56" s="21" t="s">
        <v>41</v>
      </c>
      <c r="B56" s="26">
        <f aca="true" t="shared" si="17" ref="B56:G56">SUM(B57:B62)</f>
        <v>11886819</v>
      </c>
      <c r="C56" s="26">
        <f t="shared" si="17"/>
        <v>8320504</v>
      </c>
      <c r="D56" s="26">
        <f t="shared" si="17"/>
        <v>1979184</v>
      </c>
      <c r="E56" s="26">
        <f t="shared" si="17"/>
        <v>10299688</v>
      </c>
      <c r="F56" s="26">
        <f t="shared" si="17"/>
        <v>1587131</v>
      </c>
      <c r="G56" s="26">
        <f t="shared" si="17"/>
        <v>3566315</v>
      </c>
      <c r="H56" s="22">
        <f aca="true" t="shared" si="18" ref="H56:H62">E56/B56*100</f>
        <v>86.64797537507721</v>
      </c>
    </row>
    <row r="57" spans="1:8" s="19" customFormat="1" ht="11.25" customHeight="1">
      <c r="A57" s="23" t="s">
        <v>17</v>
      </c>
      <c r="B57" s="24">
        <f>+'[1]By Agency-SUM (C)'!B57</f>
        <v>9928193</v>
      </c>
      <c r="C57" s="24">
        <f>+'[1]By Agency-SUM (C)'!C57</f>
        <v>6819063</v>
      </c>
      <c r="D57" s="24">
        <f>+'[1]By Agency-SUM (C)'!D57</f>
        <v>1629660</v>
      </c>
      <c r="E57" s="24">
        <f aca="true" t="shared" si="19" ref="E57:E62">SUM(C57:D57)</f>
        <v>8448723</v>
      </c>
      <c r="F57" s="24">
        <f aca="true" t="shared" si="20" ref="F57:F62">B57-E57</f>
        <v>1479470</v>
      </c>
      <c r="G57" s="24">
        <f aca="true" t="shared" si="21" ref="G57:G62">B57-C57</f>
        <v>3109130</v>
      </c>
      <c r="H57" s="24">
        <f t="shared" si="18"/>
        <v>85.0982953292709</v>
      </c>
    </row>
    <row r="58" spans="1:8" s="19" customFormat="1" ht="11.25" customHeight="1">
      <c r="A58" s="23" t="s">
        <v>42</v>
      </c>
      <c r="B58" s="24">
        <f>+'[1]By Agency-SUM (C)'!B58</f>
        <v>502871</v>
      </c>
      <c r="C58" s="24">
        <f>+'[1]By Agency-SUM (C)'!C58</f>
        <v>407317</v>
      </c>
      <c r="D58" s="24">
        <f>+'[1]By Agency-SUM (C)'!D58</f>
        <v>91743</v>
      </c>
      <c r="E58" s="24">
        <f t="shared" si="19"/>
        <v>499060</v>
      </c>
      <c r="F58" s="24">
        <f t="shared" si="20"/>
        <v>3811</v>
      </c>
      <c r="G58" s="24">
        <f t="shared" si="21"/>
        <v>95554</v>
      </c>
      <c r="H58" s="24">
        <f t="shared" si="18"/>
        <v>99.24215156570969</v>
      </c>
    </row>
    <row r="59" spans="1:8" s="19" customFormat="1" ht="11.25" customHeight="1">
      <c r="A59" s="23" t="s">
        <v>43</v>
      </c>
      <c r="B59" s="24">
        <f>+'[1]By Agency-SUM (C)'!B59</f>
        <v>585686</v>
      </c>
      <c r="C59" s="24">
        <f>+'[1]By Agency-SUM (C)'!C59</f>
        <v>313817</v>
      </c>
      <c r="D59" s="24">
        <f>+'[1]By Agency-SUM (C)'!D59</f>
        <v>200701</v>
      </c>
      <c r="E59" s="24">
        <f t="shared" si="19"/>
        <v>514518</v>
      </c>
      <c r="F59" s="24">
        <f t="shared" si="20"/>
        <v>71168</v>
      </c>
      <c r="G59" s="24">
        <f t="shared" si="21"/>
        <v>271869</v>
      </c>
      <c r="H59" s="24">
        <f t="shared" si="18"/>
        <v>87.84877903859747</v>
      </c>
    </row>
    <row r="60" spans="1:8" s="19" customFormat="1" ht="11.25" customHeight="1">
      <c r="A60" s="23" t="s">
        <v>44</v>
      </c>
      <c r="B60" s="24">
        <f>+'[1]By Agency-SUM (C)'!B60</f>
        <v>795752</v>
      </c>
      <c r="C60" s="24">
        <f>+'[1]By Agency-SUM (C)'!C60</f>
        <v>720587</v>
      </c>
      <c r="D60" s="24">
        <f>+'[1]By Agency-SUM (C)'!D60</f>
        <v>43075</v>
      </c>
      <c r="E60" s="24">
        <f t="shared" si="19"/>
        <v>763662</v>
      </c>
      <c r="F60" s="24">
        <f t="shared" si="20"/>
        <v>32090</v>
      </c>
      <c r="G60" s="24">
        <f t="shared" si="21"/>
        <v>75165</v>
      </c>
      <c r="H60" s="24">
        <f t="shared" si="18"/>
        <v>95.9673365571183</v>
      </c>
    </row>
    <row r="61" spans="1:8" s="19" customFormat="1" ht="11.25" customHeight="1">
      <c r="A61" s="23" t="s">
        <v>45</v>
      </c>
      <c r="B61" s="24">
        <f>+'[1]By Agency-SUM (C)'!B61</f>
        <v>37047</v>
      </c>
      <c r="C61" s="24">
        <f>+'[1]By Agency-SUM (C)'!C61</f>
        <v>27169</v>
      </c>
      <c r="D61" s="24">
        <f>+'[1]By Agency-SUM (C)'!D61</f>
        <v>9878</v>
      </c>
      <c r="E61" s="24">
        <f t="shared" si="19"/>
        <v>37047</v>
      </c>
      <c r="F61" s="24">
        <f t="shared" si="20"/>
        <v>0</v>
      </c>
      <c r="G61" s="24">
        <f t="shared" si="21"/>
        <v>9878</v>
      </c>
      <c r="H61" s="24">
        <f t="shared" si="18"/>
        <v>100</v>
      </c>
    </row>
    <row r="62" spans="1:8" s="19" customFormat="1" ht="11.25" customHeight="1">
      <c r="A62" s="23" t="s">
        <v>46</v>
      </c>
      <c r="B62" s="24">
        <f>+'[1]By Agency-SUM (C)'!B62</f>
        <v>37270</v>
      </c>
      <c r="C62" s="24">
        <f>+'[1]By Agency-SUM (C)'!C62</f>
        <v>32551</v>
      </c>
      <c r="D62" s="24">
        <f>+'[1]By Agency-SUM (C)'!D62</f>
        <v>4127</v>
      </c>
      <c r="E62" s="24">
        <f t="shared" si="19"/>
        <v>36678</v>
      </c>
      <c r="F62" s="24">
        <f t="shared" si="20"/>
        <v>592</v>
      </c>
      <c r="G62" s="24">
        <f t="shared" si="21"/>
        <v>4719</v>
      </c>
      <c r="H62" s="24">
        <f t="shared" si="18"/>
        <v>98.41159109203113</v>
      </c>
    </row>
    <row r="63" spans="1:8" s="19" customFormat="1" ht="11.25" customHeight="1">
      <c r="A63" s="23"/>
      <c r="B63" s="18"/>
      <c r="C63" s="18"/>
      <c r="D63" s="18"/>
      <c r="E63" s="18"/>
      <c r="F63" s="18"/>
      <c r="G63" s="18"/>
      <c r="H63" s="18"/>
    </row>
    <row r="64" spans="1:8" s="19" customFormat="1" ht="11.25" customHeight="1">
      <c r="A64" s="21" t="s">
        <v>47</v>
      </c>
      <c r="B64" s="29">
        <f aca="true" t="shared" si="22" ref="B64:G64">SUM(B65:B75)</f>
        <v>11232961</v>
      </c>
      <c r="C64" s="29">
        <f t="shared" si="22"/>
        <v>8956614</v>
      </c>
      <c r="D64" s="29">
        <f t="shared" si="22"/>
        <v>838234</v>
      </c>
      <c r="E64" s="29">
        <f t="shared" si="22"/>
        <v>9794848</v>
      </c>
      <c r="F64" s="29">
        <f t="shared" si="22"/>
        <v>1438113</v>
      </c>
      <c r="G64" s="29">
        <f t="shared" si="22"/>
        <v>2276347</v>
      </c>
      <c r="H64" s="22">
        <f aca="true" t="shared" si="23" ref="H64:H75">E64/B64*100</f>
        <v>87.19738277378511</v>
      </c>
    </row>
    <row r="65" spans="1:8" s="19" customFormat="1" ht="11.25" customHeight="1">
      <c r="A65" s="23" t="s">
        <v>48</v>
      </c>
      <c r="B65" s="24">
        <f>+'[1]By Agency-SUM (C)'!B65</f>
        <v>444882</v>
      </c>
      <c r="C65" s="24">
        <f>+'[1]By Agency-SUM (C)'!C65</f>
        <v>378783</v>
      </c>
      <c r="D65" s="24">
        <f>+'[1]By Agency-SUM (C)'!D65</f>
        <v>35512</v>
      </c>
      <c r="E65" s="24">
        <f aca="true" t="shared" si="24" ref="E65:E75">SUM(C65:D65)</f>
        <v>414295</v>
      </c>
      <c r="F65" s="24">
        <f aca="true" t="shared" si="25" ref="F65:F75">B65-E65</f>
        <v>30587</v>
      </c>
      <c r="G65" s="24">
        <f aca="true" t="shared" si="26" ref="G65:G75">B65-C65</f>
        <v>66099</v>
      </c>
      <c r="H65" s="24">
        <f t="shared" si="23"/>
        <v>93.12469373901394</v>
      </c>
    </row>
    <row r="66" spans="1:8" s="19" customFormat="1" ht="11.25" customHeight="1">
      <c r="A66" s="23" t="s">
        <v>49</v>
      </c>
      <c r="B66" s="24">
        <f>+'[1]By Agency-SUM (C)'!B66</f>
        <v>1604231</v>
      </c>
      <c r="C66" s="24">
        <f>+'[1]By Agency-SUM (C)'!C66</f>
        <v>897847</v>
      </c>
      <c r="D66" s="24">
        <f>+'[1]By Agency-SUM (C)'!D66</f>
        <v>626135</v>
      </c>
      <c r="E66" s="24">
        <f t="shared" si="24"/>
        <v>1523982</v>
      </c>
      <c r="F66" s="24">
        <f t="shared" si="25"/>
        <v>80249</v>
      </c>
      <c r="G66" s="24">
        <f t="shared" si="26"/>
        <v>706384</v>
      </c>
      <c r="H66" s="24">
        <f t="shared" si="23"/>
        <v>94.99766554816607</v>
      </c>
    </row>
    <row r="67" spans="1:8" s="19" customFormat="1" ht="11.25" customHeight="1">
      <c r="A67" s="23" t="s">
        <v>50</v>
      </c>
      <c r="B67" s="24">
        <f>+'[1]By Agency-SUM (C)'!B67</f>
        <v>5535000</v>
      </c>
      <c r="C67" s="24">
        <f>+'[1]By Agency-SUM (C)'!C67</f>
        <v>4173302</v>
      </c>
      <c r="D67" s="24">
        <f>+'[1]By Agency-SUM (C)'!D67</f>
        <v>129134</v>
      </c>
      <c r="E67" s="24">
        <f t="shared" si="24"/>
        <v>4302436</v>
      </c>
      <c r="F67" s="24">
        <f t="shared" si="25"/>
        <v>1232564</v>
      </c>
      <c r="G67" s="24">
        <f t="shared" si="26"/>
        <v>1361698</v>
      </c>
      <c r="H67" s="24">
        <f t="shared" si="23"/>
        <v>77.73145438121047</v>
      </c>
    </row>
    <row r="68" spans="1:8" s="19" customFormat="1" ht="11.25" customHeight="1">
      <c r="A68" s="23" t="s">
        <v>51</v>
      </c>
      <c r="B68" s="24">
        <f>+'[1]By Agency-SUM (C)'!B68</f>
        <v>77480</v>
      </c>
      <c r="C68" s="24">
        <f>+'[1]By Agency-SUM (C)'!C68</f>
        <v>70619</v>
      </c>
      <c r="D68" s="24">
        <f>+'[1]By Agency-SUM (C)'!D68</f>
        <v>4924</v>
      </c>
      <c r="E68" s="24">
        <f t="shared" si="24"/>
        <v>75543</v>
      </c>
      <c r="F68" s="24">
        <f t="shared" si="25"/>
        <v>1937</v>
      </c>
      <c r="G68" s="24">
        <f t="shared" si="26"/>
        <v>6861</v>
      </c>
      <c r="H68" s="24">
        <f t="shared" si="23"/>
        <v>97.5</v>
      </c>
    </row>
    <row r="69" spans="1:8" s="19" customFormat="1" ht="11.25" customHeight="1">
      <c r="A69" s="23" t="s">
        <v>52</v>
      </c>
      <c r="B69" s="24">
        <f>+'[1]By Agency-SUM (C)'!B69</f>
        <v>3023031</v>
      </c>
      <c r="C69" s="24">
        <f>+'[1]By Agency-SUM (C)'!C69</f>
        <v>2951878</v>
      </c>
      <c r="D69" s="24">
        <f>+'[1]By Agency-SUM (C)'!D69</f>
        <v>10507</v>
      </c>
      <c r="E69" s="24">
        <f t="shared" si="24"/>
        <v>2962385</v>
      </c>
      <c r="F69" s="24">
        <f t="shared" si="25"/>
        <v>60646</v>
      </c>
      <c r="G69" s="24">
        <f t="shared" si="26"/>
        <v>71153</v>
      </c>
      <c r="H69" s="24">
        <f t="shared" si="23"/>
        <v>97.993867743996</v>
      </c>
    </row>
    <row r="70" spans="1:8" s="19" customFormat="1" ht="11.25" customHeight="1">
      <c r="A70" s="23" t="s">
        <v>53</v>
      </c>
      <c r="B70" s="24">
        <f>+'[1]By Agency-SUM (C)'!B70</f>
        <v>5256</v>
      </c>
      <c r="C70" s="24">
        <f>+'[1]By Agency-SUM (C)'!C70</f>
        <v>4150</v>
      </c>
      <c r="D70" s="24">
        <f>+'[1]By Agency-SUM (C)'!D70</f>
        <v>445</v>
      </c>
      <c r="E70" s="24">
        <f t="shared" si="24"/>
        <v>4595</v>
      </c>
      <c r="F70" s="24">
        <f t="shared" si="25"/>
        <v>661</v>
      </c>
      <c r="G70" s="24">
        <f t="shared" si="26"/>
        <v>1106</v>
      </c>
      <c r="H70" s="24">
        <f t="shared" si="23"/>
        <v>87.42389649923896</v>
      </c>
    </row>
    <row r="71" spans="1:8" s="19" customFormat="1" ht="11.25" customHeight="1">
      <c r="A71" s="23" t="s">
        <v>54</v>
      </c>
      <c r="B71" s="24">
        <f>+'[1]By Agency-SUM (C)'!B71</f>
        <v>177842</v>
      </c>
      <c r="C71" s="24">
        <f>+'[1]By Agency-SUM (C)'!C71</f>
        <v>147914</v>
      </c>
      <c r="D71" s="24">
        <f>+'[1]By Agency-SUM (C)'!D71</f>
        <v>12968</v>
      </c>
      <c r="E71" s="24">
        <f t="shared" si="24"/>
        <v>160882</v>
      </c>
      <c r="F71" s="24">
        <f t="shared" si="25"/>
        <v>16960</v>
      </c>
      <c r="G71" s="24">
        <f t="shared" si="26"/>
        <v>29928</v>
      </c>
      <c r="H71" s="24">
        <f t="shared" si="23"/>
        <v>90.46344508046468</v>
      </c>
    </row>
    <row r="72" spans="1:8" s="19" customFormat="1" ht="11.25" customHeight="1">
      <c r="A72" s="23" t="s">
        <v>55</v>
      </c>
      <c r="B72" s="24">
        <f>+'[1]By Agency-SUM (C)'!B72</f>
        <v>101167</v>
      </c>
      <c r="C72" s="24">
        <f>+'[1]By Agency-SUM (C)'!C72</f>
        <v>89807</v>
      </c>
      <c r="D72" s="24">
        <f>+'[1]By Agency-SUM (C)'!D72</f>
        <v>3475</v>
      </c>
      <c r="E72" s="24">
        <f t="shared" si="24"/>
        <v>93282</v>
      </c>
      <c r="F72" s="24">
        <f t="shared" si="25"/>
        <v>7885</v>
      </c>
      <c r="G72" s="24">
        <f t="shared" si="26"/>
        <v>11360</v>
      </c>
      <c r="H72" s="24">
        <f t="shared" si="23"/>
        <v>92.20595648778752</v>
      </c>
    </row>
    <row r="73" spans="1:8" s="19" customFormat="1" ht="11.25" customHeight="1">
      <c r="A73" s="23" t="s">
        <v>56</v>
      </c>
      <c r="B73" s="24">
        <f>+'[1]By Agency-SUM (C)'!B73</f>
        <v>23316</v>
      </c>
      <c r="C73" s="24">
        <f>+'[1]By Agency-SUM (C)'!C73</f>
        <v>20416</v>
      </c>
      <c r="D73" s="24">
        <f>+'[1]By Agency-SUM (C)'!D73</f>
        <v>1723</v>
      </c>
      <c r="E73" s="24">
        <f t="shared" si="24"/>
        <v>22139</v>
      </c>
      <c r="F73" s="24">
        <f t="shared" si="25"/>
        <v>1177</v>
      </c>
      <c r="G73" s="24">
        <f t="shared" si="26"/>
        <v>2900</v>
      </c>
      <c r="H73" s="24">
        <f t="shared" si="23"/>
        <v>94.95196431634929</v>
      </c>
    </row>
    <row r="74" spans="1:8" s="19" customFormat="1" ht="11.25" customHeight="1">
      <c r="A74" s="27" t="s">
        <v>57</v>
      </c>
      <c r="B74" s="24">
        <f>+'[1]By Agency-SUM (C)'!B74</f>
        <v>20172</v>
      </c>
      <c r="C74" s="24">
        <f>+'[1]By Agency-SUM (C)'!C74</f>
        <v>13828</v>
      </c>
      <c r="D74" s="24">
        <f>+'[1]By Agency-SUM (C)'!D74</f>
        <v>898</v>
      </c>
      <c r="E74" s="24">
        <f t="shared" si="24"/>
        <v>14726</v>
      </c>
      <c r="F74" s="24">
        <f t="shared" si="25"/>
        <v>5446</v>
      </c>
      <c r="G74" s="24">
        <f t="shared" si="26"/>
        <v>6344</v>
      </c>
      <c r="H74" s="24">
        <f t="shared" si="23"/>
        <v>73.0021812413246</v>
      </c>
    </row>
    <row r="75" spans="1:8" s="19" customFormat="1" ht="11.25" customHeight="1">
      <c r="A75" s="23" t="s">
        <v>58</v>
      </c>
      <c r="B75" s="24">
        <f>+'[1]By Agency-SUM (C)'!B75</f>
        <v>220584</v>
      </c>
      <c r="C75" s="24">
        <f>+'[1]By Agency-SUM (C)'!C75</f>
        <v>208070</v>
      </c>
      <c r="D75" s="24">
        <f>+'[1]By Agency-SUM (C)'!D75</f>
        <v>12513</v>
      </c>
      <c r="E75" s="24">
        <f t="shared" si="24"/>
        <v>220583</v>
      </c>
      <c r="F75" s="24">
        <f t="shared" si="25"/>
        <v>1</v>
      </c>
      <c r="G75" s="24">
        <f t="shared" si="26"/>
        <v>12514</v>
      </c>
      <c r="H75" s="24">
        <f t="shared" si="23"/>
        <v>99.9995466579625</v>
      </c>
    </row>
    <row r="76" spans="1:8" s="19" customFormat="1" ht="11.25" customHeight="1">
      <c r="A76" s="23"/>
      <c r="B76" s="18"/>
      <c r="C76" s="18"/>
      <c r="D76" s="18"/>
      <c r="E76" s="18"/>
      <c r="F76" s="18"/>
      <c r="G76" s="18"/>
      <c r="H76" s="18"/>
    </row>
    <row r="77" spans="1:8" s="19" customFormat="1" ht="11.25" customHeight="1">
      <c r="A77" s="21" t="s">
        <v>59</v>
      </c>
      <c r="B77" s="26">
        <f aca="true" t="shared" si="27" ref="B77:G77">SUM(B78:B81)</f>
        <v>5135508</v>
      </c>
      <c r="C77" s="26">
        <f t="shared" si="27"/>
        <v>3162586</v>
      </c>
      <c r="D77" s="26">
        <f t="shared" si="27"/>
        <v>211552</v>
      </c>
      <c r="E77" s="26">
        <f t="shared" si="27"/>
        <v>3374138</v>
      </c>
      <c r="F77" s="26">
        <f t="shared" si="27"/>
        <v>1761370</v>
      </c>
      <c r="G77" s="26">
        <f t="shared" si="27"/>
        <v>1972922</v>
      </c>
      <c r="H77" s="22">
        <f>E77/B77*100</f>
        <v>65.7021272286987</v>
      </c>
    </row>
    <row r="78" spans="1:8" s="19" customFormat="1" ht="11.25" customHeight="1">
      <c r="A78" s="23" t="s">
        <v>17</v>
      </c>
      <c r="B78" s="24">
        <f>+'[1]By Agency-SUM (C)'!B78</f>
        <v>5093727</v>
      </c>
      <c r="C78" s="24">
        <f>+'[1]By Agency-SUM (C)'!C78</f>
        <v>3130376</v>
      </c>
      <c r="D78" s="24">
        <f>+'[1]By Agency-SUM (C)'!D78</f>
        <v>203568</v>
      </c>
      <c r="E78" s="24">
        <f>SUM(C78:D78)</f>
        <v>3333944</v>
      </c>
      <c r="F78" s="24">
        <f>B78-E78</f>
        <v>1759783</v>
      </c>
      <c r="G78" s="24">
        <f>B78-C78</f>
        <v>1963351</v>
      </c>
      <c r="H78" s="24">
        <f>E78/B78*100</f>
        <v>65.45195688736362</v>
      </c>
    </row>
    <row r="79" spans="1:8" s="19" customFormat="1" ht="11.25" customHeight="1">
      <c r="A79" s="23" t="s">
        <v>60</v>
      </c>
      <c r="B79" s="24">
        <f>+'[1]By Agency-SUM (C)'!B79</f>
        <v>27599</v>
      </c>
      <c r="C79" s="24">
        <f>+'[1]By Agency-SUM (C)'!C79</f>
        <v>20741</v>
      </c>
      <c r="D79" s="24">
        <f>+'[1]By Agency-SUM (C)'!D79</f>
        <v>6858</v>
      </c>
      <c r="E79" s="24">
        <f>SUM(C79:D79)</f>
        <v>27599</v>
      </c>
      <c r="F79" s="24">
        <f>B79-E79</f>
        <v>0</v>
      </c>
      <c r="G79" s="24">
        <f>B79-C79</f>
        <v>6858</v>
      </c>
      <c r="H79" s="24">
        <f>E79/B79*100</f>
        <v>100</v>
      </c>
    </row>
    <row r="80" spans="1:8" s="19" customFormat="1" ht="11.25" customHeight="1">
      <c r="A80" s="23" t="s">
        <v>61</v>
      </c>
      <c r="B80" s="24">
        <f>+'[1]By Agency-SUM (C)'!B80</f>
        <v>3554</v>
      </c>
      <c r="C80" s="24">
        <f>+'[1]By Agency-SUM (C)'!C80</f>
        <v>3424</v>
      </c>
      <c r="D80" s="24">
        <f>+'[1]By Agency-SUM (C)'!D80</f>
        <v>6</v>
      </c>
      <c r="E80" s="24">
        <f>SUM(C80:D80)</f>
        <v>3430</v>
      </c>
      <c r="F80" s="24">
        <f>B80-E80</f>
        <v>124</v>
      </c>
      <c r="G80" s="24">
        <f>B80-C80</f>
        <v>130</v>
      </c>
      <c r="H80" s="24">
        <f>E80/B80*100</f>
        <v>96.51097355092854</v>
      </c>
    </row>
    <row r="81" spans="1:8" s="19" customFormat="1" ht="11.25" customHeight="1">
      <c r="A81" s="23" t="s">
        <v>62</v>
      </c>
      <c r="B81" s="24">
        <f>+'[1]By Agency-SUM (C)'!B81</f>
        <v>10628</v>
      </c>
      <c r="C81" s="24">
        <f>+'[1]By Agency-SUM (C)'!C81</f>
        <v>8045</v>
      </c>
      <c r="D81" s="24">
        <f>+'[1]By Agency-SUM (C)'!D81</f>
        <v>1120</v>
      </c>
      <c r="E81" s="24">
        <f>SUM(C81:D81)</f>
        <v>9165</v>
      </c>
      <c r="F81" s="24">
        <f>B81-E81</f>
        <v>1463</v>
      </c>
      <c r="G81" s="24">
        <f>B81-C81</f>
        <v>2583</v>
      </c>
      <c r="H81" s="24">
        <f>E81/B81*100</f>
        <v>86.23447497177268</v>
      </c>
    </row>
    <row r="82" spans="1:8" s="19" customFormat="1" ht="11.25" customHeight="1">
      <c r="A82" s="23"/>
      <c r="B82" s="18"/>
      <c r="C82" s="18"/>
      <c r="D82" s="18"/>
      <c r="E82" s="18"/>
      <c r="F82" s="18"/>
      <c r="G82" s="18"/>
      <c r="H82" s="18"/>
    </row>
    <row r="83" spans="1:8" s="19" customFormat="1" ht="11.25" customHeight="1">
      <c r="A83" s="21" t="s">
        <v>63</v>
      </c>
      <c r="B83" s="26">
        <f aca="true" t="shared" si="28" ref="B83:G83">SUM(B84:B86)</f>
        <v>19006258</v>
      </c>
      <c r="C83" s="26">
        <f t="shared" si="28"/>
        <v>14617461</v>
      </c>
      <c r="D83" s="26">
        <f t="shared" si="28"/>
        <v>1820889</v>
      </c>
      <c r="E83" s="26">
        <f t="shared" si="28"/>
        <v>16438350</v>
      </c>
      <c r="F83" s="26">
        <f t="shared" si="28"/>
        <v>2567908</v>
      </c>
      <c r="G83" s="26">
        <f t="shared" si="28"/>
        <v>4388797</v>
      </c>
      <c r="H83" s="22">
        <f>E83/B83*100</f>
        <v>86.48914478589104</v>
      </c>
    </row>
    <row r="84" spans="1:8" s="19" customFormat="1" ht="11.25" customHeight="1">
      <c r="A84" s="23" t="s">
        <v>64</v>
      </c>
      <c r="B84" s="24">
        <f>+'[1]By Agency-SUM (C)'!B84</f>
        <v>18663652</v>
      </c>
      <c r="C84" s="24">
        <f>+'[1]By Agency-SUM (C)'!C84</f>
        <v>14394422</v>
      </c>
      <c r="D84" s="24">
        <f>+'[1]By Agency-SUM (C)'!D84</f>
        <v>1795076</v>
      </c>
      <c r="E84" s="24">
        <f>SUM(C84:D84)</f>
        <v>16189498</v>
      </c>
      <c r="F84" s="24">
        <f>B84-E84</f>
        <v>2474154</v>
      </c>
      <c r="G84" s="24">
        <f>B84-C84</f>
        <v>4269230</v>
      </c>
      <c r="H84" s="24">
        <f>E84/B84*100</f>
        <v>86.74346264064503</v>
      </c>
    </row>
    <row r="85" spans="1:8" s="19" customFormat="1" ht="11.25" customHeight="1">
      <c r="A85" s="23" t="s">
        <v>65</v>
      </c>
      <c r="B85" s="24">
        <f>+'[1]By Agency-SUM (C)'!B85</f>
        <v>159096</v>
      </c>
      <c r="C85" s="24">
        <f>+'[1]By Agency-SUM (C)'!C85</f>
        <v>102728</v>
      </c>
      <c r="D85" s="24">
        <f>+'[1]By Agency-SUM (C)'!D85</f>
        <v>16166</v>
      </c>
      <c r="E85" s="24">
        <f>SUM(C85:D85)</f>
        <v>118894</v>
      </c>
      <c r="F85" s="24">
        <f>B85-E85</f>
        <v>40202</v>
      </c>
      <c r="G85" s="24">
        <f>B85-C85</f>
        <v>56368</v>
      </c>
      <c r="H85" s="24">
        <f>E85/B85*100</f>
        <v>74.73098003721023</v>
      </c>
    </row>
    <row r="86" spans="1:8" s="19" customFormat="1" ht="11.25" customHeight="1">
      <c r="A86" s="23" t="s">
        <v>66</v>
      </c>
      <c r="B86" s="24">
        <f>+'[1]By Agency-SUM (C)'!B86</f>
        <v>183510</v>
      </c>
      <c r="C86" s="24">
        <f>+'[1]By Agency-SUM (C)'!C86</f>
        <v>120311</v>
      </c>
      <c r="D86" s="24">
        <f>+'[1]By Agency-SUM (C)'!D86</f>
        <v>9647</v>
      </c>
      <c r="E86" s="24">
        <f>SUM(C86:D86)</f>
        <v>129958</v>
      </c>
      <c r="F86" s="24">
        <f>B86-E86</f>
        <v>53552</v>
      </c>
      <c r="G86" s="24">
        <f>B86-C86</f>
        <v>63199</v>
      </c>
      <c r="H86" s="24">
        <f>E86/B86*100</f>
        <v>70.81793907688954</v>
      </c>
    </row>
    <row r="87" spans="1:8" s="19" customFormat="1" ht="11.25" customHeight="1">
      <c r="A87" s="23"/>
      <c r="B87" s="18"/>
      <c r="C87" s="18"/>
      <c r="D87" s="18"/>
      <c r="E87" s="18"/>
      <c r="F87" s="18"/>
      <c r="G87" s="18"/>
      <c r="H87" s="18"/>
    </row>
    <row r="88" spans="1:8" s="19" customFormat="1" ht="11.25" customHeight="1">
      <c r="A88" s="21" t="s">
        <v>67</v>
      </c>
      <c r="B88" s="26">
        <f aca="true" t="shared" si="29" ref="B88:G88">SUM(B89:B95)</f>
        <v>71654908</v>
      </c>
      <c r="C88" s="26">
        <f t="shared" si="29"/>
        <v>57961256</v>
      </c>
      <c r="D88" s="26">
        <f t="shared" si="29"/>
        <v>11177259</v>
      </c>
      <c r="E88" s="26">
        <f t="shared" si="29"/>
        <v>69138515</v>
      </c>
      <c r="F88" s="26">
        <f t="shared" si="29"/>
        <v>2516393</v>
      </c>
      <c r="G88" s="26">
        <f t="shared" si="29"/>
        <v>13693652</v>
      </c>
      <c r="H88" s="22">
        <f aca="true" t="shared" si="30" ref="H88:H95">E88/B88*100</f>
        <v>96.488177753295</v>
      </c>
    </row>
    <row r="89" spans="1:8" s="19" customFormat="1" ht="11.25" customHeight="1">
      <c r="A89" s="23" t="s">
        <v>48</v>
      </c>
      <c r="B89" s="24">
        <f>+'[1]By Agency-SUM (C)'!B89</f>
        <v>8663433</v>
      </c>
      <c r="C89" s="24">
        <f>+'[1]By Agency-SUM (C)'!C89</f>
        <v>3177899</v>
      </c>
      <c r="D89" s="24">
        <f>+'[1]By Agency-SUM (C)'!D89</f>
        <v>3604944</v>
      </c>
      <c r="E89" s="24">
        <f aca="true" t="shared" si="31" ref="E89:E95">SUM(C89:D89)</f>
        <v>6782843</v>
      </c>
      <c r="F89" s="24">
        <f aca="true" t="shared" si="32" ref="F89:F95">B89-E89</f>
        <v>1880590</v>
      </c>
      <c r="G89" s="24">
        <f aca="true" t="shared" si="33" ref="G89:G95">B89-C89</f>
        <v>5485534</v>
      </c>
      <c r="H89" s="24">
        <f t="shared" si="30"/>
        <v>78.29278531963023</v>
      </c>
    </row>
    <row r="90" spans="1:8" s="19" customFormat="1" ht="11.25" customHeight="1">
      <c r="A90" s="23" t="s">
        <v>68</v>
      </c>
      <c r="B90" s="24">
        <f>+'[1]By Agency-SUM (C)'!B90</f>
        <v>5249989</v>
      </c>
      <c r="C90" s="24">
        <f>+'[1]By Agency-SUM (C)'!C90</f>
        <v>4704851</v>
      </c>
      <c r="D90" s="24">
        <f>+'[1]By Agency-SUM (C)'!D90</f>
        <v>349894</v>
      </c>
      <c r="E90" s="24">
        <f t="shared" si="31"/>
        <v>5054745</v>
      </c>
      <c r="F90" s="24">
        <f t="shared" si="32"/>
        <v>195244</v>
      </c>
      <c r="G90" s="24">
        <f t="shared" si="33"/>
        <v>545138</v>
      </c>
      <c r="H90" s="24">
        <f t="shared" si="30"/>
        <v>96.28105887459955</v>
      </c>
    </row>
    <row r="91" spans="1:8" s="19" customFormat="1" ht="11.25" customHeight="1">
      <c r="A91" s="23" t="s">
        <v>69</v>
      </c>
      <c r="B91" s="24">
        <f>+'[1]By Agency-SUM (C)'!B91</f>
        <v>3674730</v>
      </c>
      <c r="C91" s="24">
        <f>+'[1]By Agency-SUM (C)'!C91</f>
        <v>3412823</v>
      </c>
      <c r="D91" s="24">
        <f>+'[1]By Agency-SUM (C)'!D91</f>
        <v>54542</v>
      </c>
      <c r="E91" s="24">
        <f t="shared" si="31"/>
        <v>3467365</v>
      </c>
      <c r="F91" s="24">
        <f t="shared" si="32"/>
        <v>207365</v>
      </c>
      <c r="G91" s="24">
        <f t="shared" si="33"/>
        <v>261907</v>
      </c>
      <c r="H91" s="24">
        <f t="shared" si="30"/>
        <v>94.35700037825909</v>
      </c>
    </row>
    <row r="92" spans="1:8" s="19" customFormat="1" ht="11.25" customHeight="1">
      <c r="A92" s="23" t="s">
        <v>70</v>
      </c>
      <c r="B92" s="24">
        <f>+'[1]By Agency-SUM (C)'!B92</f>
        <v>72054</v>
      </c>
      <c r="C92" s="24">
        <f>+'[1]By Agency-SUM (C)'!C92</f>
        <v>59760</v>
      </c>
      <c r="D92" s="24">
        <f>+'[1]By Agency-SUM (C)'!D92</f>
        <v>12290</v>
      </c>
      <c r="E92" s="24">
        <f t="shared" si="31"/>
        <v>72050</v>
      </c>
      <c r="F92" s="24">
        <f t="shared" si="32"/>
        <v>4</v>
      </c>
      <c r="G92" s="24">
        <f t="shared" si="33"/>
        <v>12294</v>
      </c>
      <c r="H92" s="24">
        <f t="shared" si="30"/>
        <v>99.99444860798845</v>
      </c>
    </row>
    <row r="93" spans="1:8" s="19" customFormat="1" ht="11.25" customHeight="1">
      <c r="A93" s="23" t="s">
        <v>71</v>
      </c>
      <c r="B93" s="24">
        <f>+'[1]By Agency-SUM (C)'!B93</f>
        <v>616327</v>
      </c>
      <c r="C93" s="24">
        <f>+'[1]By Agency-SUM (C)'!C93</f>
        <v>535735</v>
      </c>
      <c r="D93" s="24">
        <f>+'[1]By Agency-SUM (C)'!D93</f>
        <v>62913</v>
      </c>
      <c r="E93" s="24">
        <f t="shared" si="31"/>
        <v>598648</v>
      </c>
      <c r="F93" s="24">
        <f t="shared" si="32"/>
        <v>17679</v>
      </c>
      <c r="G93" s="24">
        <f t="shared" si="33"/>
        <v>80592</v>
      </c>
      <c r="H93" s="24">
        <f t="shared" si="30"/>
        <v>97.13155516470964</v>
      </c>
    </row>
    <row r="94" spans="1:8" s="19" customFormat="1" ht="11.25" customHeight="1">
      <c r="A94" s="23" t="s">
        <v>72</v>
      </c>
      <c r="B94" s="24">
        <f>+'[1]By Agency-SUM (C)'!B94</f>
        <v>52720105</v>
      </c>
      <c r="C94" s="24">
        <f>+'[1]By Agency-SUM (C)'!C94</f>
        <v>45442260</v>
      </c>
      <c r="D94" s="24">
        <f>+'[1]By Agency-SUM (C)'!D94</f>
        <v>7064121</v>
      </c>
      <c r="E94" s="24">
        <f t="shared" si="31"/>
        <v>52506381</v>
      </c>
      <c r="F94" s="24">
        <f t="shared" si="32"/>
        <v>213724</v>
      </c>
      <c r="G94" s="24">
        <f t="shared" si="33"/>
        <v>7277845</v>
      </c>
      <c r="H94" s="24">
        <f t="shared" si="30"/>
        <v>99.59460627022652</v>
      </c>
    </row>
    <row r="95" spans="1:8" s="19" customFormat="1" ht="11.25" customHeight="1">
      <c r="A95" s="23" t="s">
        <v>73</v>
      </c>
      <c r="B95" s="24">
        <f>+'[1]By Agency-SUM (C)'!B95</f>
        <v>658270</v>
      </c>
      <c r="C95" s="24">
        <f>+'[1]By Agency-SUM (C)'!C95</f>
        <v>627928</v>
      </c>
      <c r="D95" s="24">
        <f>+'[1]By Agency-SUM (C)'!D95</f>
        <v>28555</v>
      </c>
      <c r="E95" s="24">
        <f t="shared" si="31"/>
        <v>656483</v>
      </c>
      <c r="F95" s="24">
        <f t="shared" si="32"/>
        <v>1787</v>
      </c>
      <c r="G95" s="24">
        <f t="shared" si="33"/>
        <v>30342</v>
      </c>
      <c r="H95" s="24">
        <f t="shared" si="30"/>
        <v>99.72853084600544</v>
      </c>
    </row>
    <row r="96" spans="1:8" s="19" customFormat="1" ht="11.25" customHeight="1">
      <c r="A96" s="23"/>
      <c r="B96" s="18"/>
      <c r="C96" s="18"/>
      <c r="D96" s="18"/>
      <c r="E96" s="18"/>
      <c r="F96" s="18"/>
      <c r="G96" s="18"/>
      <c r="H96" s="18"/>
    </row>
    <row r="97" spans="1:8" s="19" customFormat="1" ht="11.25" customHeight="1">
      <c r="A97" s="21" t="s">
        <v>74</v>
      </c>
      <c r="B97" s="26">
        <f aca="true" t="shared" si="34" ref="B97:G97">SUM(B98:B107)</f>
        <v>6422004</v>
      </c>
      <c r="C97" s="26">
        <f t="shared" si="34"/>
        <v>5513210</v>
      </c>
      <c r="D97" s="26">
        <f t="shared" si="34"/>
        <v>586199</v>
      </c>
      <c r="E97" s="26">
        <f t="shared" si="34"/>
        <v>6099409</v>
      </c>
      <c r="F97" s="26">
        <f t="shared" si="34"/>
        <v>322595</v>
      </c>
      <c r="G97" s="26">
        <f t="shared" si="34"/>
        <v>908794</v>
      </c>
      <c r="H97" s="22">
        <f aca="true" t="shared" si="35" ref="H97:H107">E97/B97*100</f>
        <v>94.97672377656569</v>
      </c>
    </row>
    <row r="98" spans="1:8" s="19" customFormat="1" ht="11.25" customHeight="1">
      <c r="A98" s="23" t="s">
        <v>17</v>
      </c>
      <c r="B98" s="24">
        <f>+'[1]By Agency-SUM (C)'!B98</f>
        <v>2317960</v>
      </c>
      <c r="C98" s="24">
        <f>+'[1]By Agency-SUM (C)'!C98</f>
        <v>1834797</v>
      </c>
      <c r="D98" s="24">
        <f>+'[1]By Agency-SUM (C)'!D98</f>
        <v>421678</v>
      </c>
      <c r="E98" s="24">
        <f aca="true" t="shared" si="36" ref="E98:E107">SUM(C98:D98)</f>
        <v>2256475</v>
      </c>
      <c r="F98" s="24">
        <f aca="true" t="shared" si="37" ref="F98:F107">B98-E98</f>
        <v>61485</v>
      </c>
      <c r="G98" s="24">
        <f aca="true" t="shared" si="38" ref="G98:G107">B98-C98</f>
        <v>483163</v>
      </c>
      <c r="H98" s="24">
        <f t="shared" si="35"/>
        <v>97.34745206992356</v>
      </c>
    </row>
    <row r="99" spans="1:8" s="19" customFormat="1" ht="11.25" customHeight="1">
      <c r="A99" s="23" t="s">
        <v>75</v>
      </c>
      <c r="B99" s="24">
        <f>+'[1]By Agency-SUM (C)'!B99</f>
        <v>914210</v>
      </c>
      <c r="C99" s="24">
        <f>+'[1]By Agency-SUM (C)'!C99</f>
        <v>813963</v>
      </c>
      <c r="D99" s="24">
        <f>+'[1]By Agency-SUM (C)'!D99</f>
        <v>19891</v>
      </c>
      <c r="E99" s="24">
        <f t="shared" si="36"/>
        <v>833854</v>
      </c>
      <c r="F99" s="24">
        <f t="shared" si="37"/>
        <v>80356</v>
      </c>
      <c r="G99" s="24">
        <f t="shared" si="38"/>
        <v>100247</v>
      </c>
      <c r="H99" s="24">
        <f t="shared" si="35"/>
        <v>91.21033460583455</v>
      </c>
    </row>
    <row r="100" spans="1:8" s="19" customFormat="1" ht="11.25" customHeight="1">
      <c r="A100" s="23" t="s">
        <v>76</v>
      </c>
      <c r="B100" s="24">
        <f>+'[1]By Agency-SUM (C)'!B100</f>
        <v>309821</v>
      </c>
      <c r="C100" s="24">
        <f>+'[1]By Agency-SUM (C)'!C100</f>
        <v>262733</v>
      </c>
      <c r="D100" s="24">
        <f>+'[1]By Agency-SUM (C)'!D100</f>
        <v>36386</v>
      </c>
      <c r="E100" s="24">
        <f t="shared" si="36"/>
        <v>299119</v>
      </c>
      <c r="F100" s="24">
        <f t="shared" si="37"/>
        <v>10702</v>
      </c>
      <c r="G100" s="24">
        <f t="shared" si="38"/>
        <v>47088</v>
      </c>
      <c r="H100" s="24">
        <f t="shared" si="35"/>
        <v>96.54574738316641</v>
      </c>
    </row>
    <row r="101" spans="1:8" s="19" customFormat="1" ht="11.25" customHeight="1">
      <c r="A101" s="23" t="s">
        <v>77</v>
      </c>
      <c r="B101" s="24">
        <f>+'[1]By Agency-SUM (C)'!B101</f>
        <v>553833</v>
      </c>
      <c r="C101" s="24">
        <f>+'[1]By Agency-SUM (C)'!C101</f>
        <v>463554</v>
      </c>
      <c r="D101" s="24">
        <f>+'[1]By Agency-SUM (C)'!D101</f>
        <v>24214</v>
      </c>
      <c r="E101" s="24">
        <f t="shared" si="36"/>
        <v>487768</v>
      </c>
      <c r="F101" s="24">
        <f t="shared" si="37"/>
        <v>66065</v>
      </c>
      <c r="G101" s="24">
        <f t="shared" si="38"/>
        <v>90279</v>
      </c>
      <c r="H101" s="24">
        <f t="shared" si="35"/>
        <v>88.07131391592773</v>
      </c>
    </row>
    <row r="102" spans="1:8" s="19" customFormat="1" ht="11.25" customHeight="1">
      <c r="A102" s="23" t="s">
        <v>78</v>
      </c>
      <c r="B102" s="24">
        <f>+'[1]By Agency-SUM (C)'!B102</f>
        <v>498437</v>
      </c>
      <c r="C102" s="24">
        <f>+'[1]By Agency-SUM (C)'!C102</f>
        <v>415498</v>
      </c>
      <c r="D102" s="24">
        <f>+'[1]By Agency-SUM (C)'!D102</f>
        <v>28713</v>
      </c>
      <c r="E102" s="24">
        <f t="shared" si="36"/>
        <v>444211</v>
      </c>
      <c r="F102" s="24">
        <f t="shared" si="37"/>
        <v>54226</v>
      </c>
      <c r="G102" s="24">
        <f t="shared" si="38"/>
        <v>82939</v>
      </c>
      <c r="H102" s="24">
        <f t="shared" si="35"/>
        <v>89.12079159452449</v>
      </c>
    </row>
    <row r="103" spans="1:8" s="19" customFormat="1" ht="11.25" customHeight="1">
      <c r="A103" s="23" t="s">
        <v>79</v>
      </c>
      <c r="B103" s="24">
        <f>+'[1]By Agency-SUM (C)'!B103</f>
        <v>64629</v>
      </c>
      <c r="C103" s="24">
        <f>+'[1]By Agency-SUM (C)'!C103</f>
        <v>58293</v>
      </c>
      <c r="D103" s="24">
        <f>+'[1]By Agency-SUM (C)'!D103</f>
        <v>1599</v>
      </c>
      <c r="E103" s="24">
        <f t="shared" si="36"/>
        <v>59892</v>
      </c>
      <c r="F103" s="24">
        <f t="shared" si="37"/>
        <v>4737</v>
      </c>
      <c r="G103" s="24">
        <f t="shared" si="38"/>
        <v>6336</v>
      </c>
      <c r="H103" s="24">
        <f t="shared" si="35"/>
        <v>92.67047300747343</v>
      </c>
    </row>
    <row r="104" spans="1:8" s="19" customFormat="1" ht="11.25" customHeight="1">
      <c r="A104" s="23" t="s">
        <v>80</v>
      </c>
      <c r="B104" s="24">
        <f>+'[1]By Agency-SUM (C)'!B104</f>
        <v>484815</v>
      </c>
      <c r="C104" s="24">
        <f>+'[1]By Agency-SUM (C)'!C104</f>
        <v>441283</v>
      </c>
      <c r="D104" s="24">
        <f>+'[1]By Agency-SUM (C)'!D104</f>
        <v>25608</v>
      </c>
      <c r="E104" s="24">
        <f t="shared" si="36"/>
        <v>466891</v>
      </c>
      <c r="F104" s="24">
        <f t="shared" si="37"/>
        <v>17924</v>
      </c>
      <c r="G104" s="24">
        <f t="shared" si="38"/>
        <v>43532</v>
      </c>
      <c r="H104" s="24">
        <f t="shared" si="35"/>
        <v>96.30291967038974</v>
      </c>
    </row>
    <row r="105" spans="1:8" s="19" customFormat="1" ht="11.25" customHeight="1">
      <c r="A105" s="23" t="s">
        <v>81</v>
      </c>
      <c r="B105" s="24">
        <f>+'[1]By Agency-SUM (C)'!B105</f>
        <v>301091</v>
      </c>
      <c r="C105" s="24">
        <f>+'[1]By Agency-SUM (C)'!C105</f>
        <v>255918</v>
      </c>
      <c r="D105" s="24">
        <f>+'[1]By Agency-SUM (C)'!D105</f>
        <v>21308</v>
      </c>
      <c r="E105" s="24">
        <f t="shared" si="36"/>
        <v>277226</v>
      </c>
      <c r="F105" s="24">
        <f t="shared" si="37"/>
        <v>23865</v>
      </c>
      <c r="G105" s="24">
        <f t="shared" si="38"/>
        <v>45173</v>
      </c>
      <c r="H105" s="24">
        <f t="shared" si="35"/>
        <v>92.07382485693694</v>
      </c>
    </row>
    <row r="106" spans="1:8" s="19" customFormat="1" ht="11.25" customHeight="1">
      <c r="A106" s="23" t="s">
        <v>82</v>
      </c>
      <c r="B106" s="24">
        <f>+'[1]By Agency-SUM (C)'!B106</f>
        <v>58926</v>
      </c>
      <c r="C106" s="24">
        <f>+'[1]By Agency-SUM (C)'!C106</f>
        <v>51784</v>
      </c>
      <c r="D106" s="24">
        <f>+'[1]By Agency-SUM (C)'!D106</f>
        <v>3910</v>
      </c>
      <c r="E106" s="24">
        <f t="shared" si="36"/>
        <v>55694</v>
      </c>
      <c r="F106" s="24">
        <f t="shared" si="37"/>
        <v>3232</v>
      </c>
      <c r="G106" s="24">
        <f t="shared" si="38"/>
        <v>7142</v>
      </c>
      <c r="H106" s="24">
        <f t="shared" si="35"/>
        <v>94.5151546006856</v>
      </c>
    </row>
    <row r="107" spans="1:8" s="19" customFormat="1" ht="11.25" customHeight="1">
      <c r="A107" s="23" t="s">
        <v>83</v>
      </c>
      <c r="B107" s="24">
        <f>+'[1]By Agency-SUM (C)'!B107</f>
        <v>918282</v>
      </c>
      <c r="C107" s="24">
        <f>+'[1]By Agency-SUM (C)'!C107</f>
        <v>915387</v>
      </c>
      <c r="D107" s="24">
        <f>+'[1]By Agency-SUM (C)'!D107</f>
        <v>2892</v>
      </c>
      <c r="E107" s="24">
        <f t="shared" si="36"/>
        <v>918279</v>
      </c>
      <c r="F107" s="24">
        <f t="shared" si="37"/>
        <v>3</v>
      </c>
      <c r="G107" s="24">
        <f t="shared" si="38"/>
        <v>2895</v>
      </c>
      <c r="H107" s="24">
        <f t="shared" si="35"/>
        <v>99.9996733029723</v>
      </c>
    </row>
    <row r="108" spans="1:8" s="19" customFormat="1" ht="11.25" customHeight="1">
      <c r="A108" s="23"/>
      <c r="B108" s="18"/>
      <c r="C108" s="18"/>
      <c r="D108" s="18"/>
      <c r="E108" s="18"/>
      <c r="F108" s="18"/>
      <c r="G108" s="18"/>
      <c r="H108" s="18"/>
    </row>
    <row r="109" spans="1:8" s="19" customFormat="1" ht="11.25" customHeight="1">
      <c r="A109" s="21" t="s">
        <v>84</v>
      </c>
      <c r="B109" s="26">
        <f aca="true" t="shared" si="39" ref="B109:G109">SUM(B110:B118)</f>
        <v>5613427</v>
      </c>
      <c r="C109" s="26">
        <f t="shared" si="39"/>
        <v>4054960</v>
      </c>
      <c r="D109" s="26">
        <f t="shared" si="39"/>
        <v>735320</v>
      </c>
      <c r="E109" s="26">
        <f t="shared" si="39"/>
        <v>4790280</v>
      </c>
      <c r="F109" s="26">
        <f t="shared" si="39"/>
        <v>823147</v>
      </c>
      <c r="G109" s="26">
        <f t="shared" si="39"/>
        <v>1558467</v>
      </c>
      <c r="H109" s="22">
        <f aca="true" t="shared" si="40" ref="H109:H118">E109/B109*100</f>
        <v>85.3361057336276</v>
      </c>
    </row>
    <row r="110" spans="1:8" s="19" customFormat="1" ht="11.25" customHeight="1">
      <c r="A110" s="23" t="s">
        <v>17</v>
      </c>
      <c r="B110" s="24">
        <f>+'[1]By Agency-SUM (C)'!B110</f>
        <v>2823499</v>
      </c>
      <c r="C110" s="24">
        <f>+'[1]By Agency-SUM (C)'!C110</f>
        <v>1986334</v>
      </c>
      <c r="D110" s="24">
        <f>+'[1]By Agency-SUM (C)'!D110</f>
        <v>543845</v>
      </c>
      <c r="E110" s="24">
        <f aca="true" t="shared" si="41" ref="E110:E118">SUM(C110:D110)</f>
        <v>2530179</v>
      </c>
      <c r="F110" s="24">
        <f aca="true" t="shared" si="42" ref="F110:F118">B110-E110</f>
        <v>293320</v>
      </c>
      <c r="G110" s="24">
        <f aca="true" t="shared" si="43" ref="G110:G118">B110-C110</f>
        <v>837165</v>
      </c>
      <c r="H110" s="24">
        <f t="shared" si="40"/>
        <v>89.61147144022364</v>
      </c>
    </row>
    <row r="111" spans="1:8" s="19" customFormat="1" ht="11.25" customHeight="1">
      <c r="A111" s="23" t="s">
        <v>85</v>
      </c>
      <c r="B111" s="24">
        <f>+'[1]By Agency-SUM (C)'!B111</f>
        <v>14195</v>
      </c>
      <c r="C111" s="24">
        <f>+'[1]By Agency-SUM (C)'!C111</f>
        <v>11344</v>
      </c>
      <c r="D111" s="24">
        <f>+'[1]By Agency-SUM (C)'!D111</f>
        <v>725</v>
      </c>
      <c r="E111" s="24">
        <f t="shared" si="41"/>
        <v>12069</v>
      </c>
      <c r="F111" s="24">
        <f t="shared" si="42"/>
        <v>2126</v>
      </c>
      <c r="G111" s="24">
        <f t="shared" si="43"/>
        <v>2851</v>
      </c>
      <c r="H111" s="24">
        <f t="shared" si="40"/>
        <v>85.02289538569919</v>
      </c>
    </row>
    <row r="112" spans="1:8" s="19" customFormat="1" ht="11.25" customHeight="1">
      <c r="A112" s="23" t="s">
        <v>86</v>
      </c>
      <c r="B112" s="24">
        <f>+'[1]By Agency-SUM (C)'!B112</f>
        <v>93543</v>
      </c>
      <c r="C112" s="24">
        <f>+'[1]By Agency-SUM (C)'!C112</f>
        <v>75913</v>
      </c>
      <c r="D112" s="24">
        <f>+'[1]By Agency-SUM (C)'!D112</f>
        <v>5113</v>
      </c>
      <c r="E112" s="24">
        <f t="shared" si="41"/>
        <v>81026</v>
      </c>
      <c r="F112" s="24">
        <f t="shared" si="42"/>
        <v>12517</v>
      </c>
      <c r="G112" s="24">
        <f t="shared" si="43"/>
        <v>17630</v>
      </c>
      <c r="H112" s="24">
        <f t="shared" si="40"/>
        <v>86.61898805896755</v>
      </c>
    </row>
    <row r="113" spans="1:8" s="19" customFormat="1" ht="11.25" customHeight="1">
      <c r="A113" s="23" t="s">
        <v>87</v>
      </c>
      <c r="B113" s="24">
        <f>+'[1]By Agency-SUM (C)'!B113</f>
        <v>385199</v>
      </c>
      <c r="C113" s="24">
        <f>+'[1]By Agency-SUM (C)'!C113</f>
        <v>312092</v>
      </c>
      <c r="D113" s="24">
        <f>+'[1]By Agency-SUM (C)'!D113</f>
        <v>36335</v>
      </c>
      <c r="E113" s="24">
        <f t="shared" si="41"/>
        <v>348427</v>
      </c>
      <c r="F113" s="24">
        <f t="shared" si="42"/>
        <v>36772</v>
      </c>
      <c r="G113" s="24">
        <f t="shared" si="43"/>
        <v>73107</v>
      </c>
      <c r="H113" s="24">
        <f t="shared" si="40"/>
        <v>90.45376545629662</v>
      </c>
    </row>
    <row r="114" spans="1:8" s="19" customFormat="1" ht="11.25" customHeight="1">
      <c r="A114" s="23" t="s">
        <v>88</v>
      </c>
      <c r="B114" s="24">
        <f>+'[1]By Agency-SUM (C)'!B114</f>
        <v>43656</v>
      </c>
      <c r="C114" s="24">
        <f>+'[1]By Agency-SUM (C)'!C114</f>
        <v>19364</v>
      </c>
      <c r="D114" s="24">
        <f>+'[1]By Agency-SUM (C)'!D114</f>
        <v>2134</v>
      </c>
      <c r="E114" s="24">
        <f t="shared" si="41"/>
        <v>21498</v>
      </c>
      <c r="F114" s="24">
        <f t="shared" si="42"/>
        <v>22158</v>
      </c>
      <c r="G114" s="24">
        <f t="shared" si="43"/>
        <v>24292</v>
      </c>
      <c r="H114" s="24">
        <f t="shared" si="40"/>
        <v>49.244090159428254</v>
      </c>
    </row>
    <row r="115" spans="1:8" s="19" customFormat="1" ht="11.25" customHeight="1">
      <c r="A115" s="23" t="s">
        <v>89</v>
      </c>
      <c r="B115" s="24">
        <f>+'[1]By Agency-SUM (C)'!B115</f>
        <v>86015</v>
      </c>
      <c r="C115" s="24">
        <f>+'[1]By Agency-SUM (C)'!C115</f>
        <v>73733</v>
      </c>
      <c r="D115" s="24">
        <f>+'[1]By Agency-SUM (C)'!D115</f>
        <v>6300</v>
      </c>
      <c r="E115" s="24">
        <f t="shared" si="41"/>
        <v>80033</v>
      </c>
      <c r="F115" s="24">
        <f t="shared" si="42"/>
        <v>5982</v>
      </c>
      <c r="G115" s="24">
        <f t="shared" si="43"/>
        <v>12282</v>
      </c>
      <c r="H115" s="24">
        <f t="shared" si="40"/>
        <v>93.04539905830379</v>
      </c>
    </row>
    <row r="116" spans="1:8" s="19" customFormat="1" ht="11.25" customHeight="1">
      <c r="A116" s="23" t="s">
        <v>90</v>
      </c>
      <c r="B116" s="24">
        <f>+'[1]By Agency-SUM (C)'!B116</f>
        <v>216933</v>
      </c>
      <c r="C116" s="24">
        <f>+'[1]By Agency-SUM (C)'!C116</f>
        <v>157418</v>
      </c>
      <c r="D116" s="24">
        <f>+'[1]By Agency-SUM (C)'!D116</f>
        <v>15282</v>
      </c>
      <c r="E116" s="24">
        <f t="shared" si="41"/>
        <v>172700</v>
      </c>
      <c r="F116" s="24">
        <f t="shared" si="42"/>
        <v>44233</v>
      </c>
      <c r="G116" s="24">
        <f t="shared" si="43"/>
        <v>59515</v>
      </c>
      <c r="H116" s="24">
        <f t="shared" si="40"/>
        <v>79.60983345088115</v>
      </c>
    </row>
    <row r="117" spans="1:8" s="19" customFormat="1" ht="11.25" customHeight="1">
      <c r="A117" s="23" t="s">
        <v>91</v>
      </c>
      <c r="B117" s="24">
        <f>+'[1]By Agency-SUM (C)'!B117</f>
        <v>344823</v>
      </c>
      <c r="C117" s="24">
        <f>+'[1]By Agency-SUM (C)'!C117</f>
        <v>244705</v>
      </c>
      <c r="D117" s="24">
        <f>+'[1]By Agency-SUM (C)'!D117</f>
        <v>33976</v>
      </c>
      <c r="E117" s="24">
        <f t="shared" si="41"/>
        <v>278681</v>
      </c>
      <c r="F117" s="24">
        <f t="shared" si="42"/>
        <v>66142</v>
      </c>
      <c r="G117" s="24">
        <f t="shared" si="43"/>
        <v>100118</v>
      </c>
      <c r="H117" s="24">
        <f t="shared" si="40"/>
        <v>80.818564886913</v>
      </c>
    </row>
    <row r="118" spans="1:8" s="19" customFormat="1" ht="11.25" customHeight="1">
      <c r="A118" s="23" t="s">
        <v>92</v>
      </c>
      <c r="B118" s="24">
        <f>+'[1]By Agency-SUM (C)'!B118</f>
        <v>1605564</v>
      </c>
      <c r="C118" s="24">
        <f>+'[1]By Agency-SUM (C)'!C118</f>
        <v>1174057</v>
      </c>
      <c r="D118" s="24">
        <f>+'[1]By Agency-SUM (C)'!D118</f>
        <v>91610</v>
      </c>
      <c r="E118" s="24">
        <f t="shared" si="41"/>
        <v>1265667</v>
      </c>
      <c r="F118" s="24">
        <f t="shared" si="42"/>
        <v>339897</v>
      </c>
      <c r="G118" s="24">
        <f t="shared" si="43"/>
        <v>431507</v>
      </c>
      <c r="H118" s="24">
        <f t="shared" si="40"/>
        <v>78.83005598032841</v>
      </c>
    </row>
    <row r="119" spans="1:8" s="19" customFormat="1" ht="11.25" customHeight="1">
      <c r="A119" s="23"/>
      <c r="B119" s="18"/>
      <c r="C119" s="18"/>
      <c r="D119" s="18"/>
      <c r="E119" s="18"/>
      <c r="F119" s="18"/>
      <c r="G119" s="18"/>
      <c r="H119" s="18"/>
    </row>
    <row r="120" spans="1:8" s="19" customFormat="1" ht="11.25" customHeight="1">
      <c r="A120" s="21" t="s">
        <v>93</v>
      </c>
      <c r="B120" s="26">
        <f aca="true" t="shared" si="44" ref="B120:G120">+B121+B129</f>
        <v>77897637</v>
      </c>
      <c r="C120" s="26">
        <f t="shared" si="44"/>
        <v>73986898</v>
      </c>
      <c r="D120" s="26">
        <f t="shared" si="44"/>
        <v>2530753</v>
      </c>
      <c r="E120" s="26">
        <f t="shared" si="44"/>
        <v>76517651</v>
      </c>
      <c r="F120" s="26">
        <f t="shared" si="44"/>
        <v>1379986</v>
      </c>
      <c r="G120" s="26">
        <f t="shared" si="44"/>
        <v>3910739</v>
      </c>
      <c r="H120" s="22">
        <f>E120/B120*100</f>
        <v>98.22846230881176</v>
      </c>
    </row>
    <row r="121" spans="1:8" s="19" customFormat="1" ht="11.25">
      <c r="A121" s="30" t="s">
        <v>94</v>
      </c>
      <c r="B121" s="31">
        <f aca="true" t="shared" si="45" ref="B121:H121">SUM(B122:B126)</f>
        <v>6604825</v>
      </c>
      <c r="C121" s="31">
        <f t="shared" si="45"/>
        <v>6283966</v>
      </c>
      <c r="D121" s="31">
        <f t="shared" si="45"/>
        <v>109487</v>
      </c>
      <c r="E121" s="31">
        <f t="shared" si="45"/>
        <v>6393453</v>
      </c>
      <c r="F121" s="31">
        <f t="shared" si="45"/>
        <v>211372</v>
      </c>
      <c r="G121" s="31">
        <f t="shared" si="45"/>
        <v>320859</v>
      </c>
      <c r="H121" s="31">
        <f t="shared" si="45"/>
        <v>422.7643273980251</v>
      </c>
    </row>
    <row r="122" spans="1:8" s="19" customFormat="1" ht="11.25" customHeight="1">
      <c r="A122" s="23" t="s">
        <v>17</v>
      </c>
      <c r="B122" s="24">
        <f>+'[1]By Agency-SUM (C)'!B122</f>
        <v>194619</v>
      </c>
      <c r="C122" s="24">
        <f>+'[1]By Agency-SUM (C)'!C122</f>
        <v>152361</v>
      </c>
      <c r="D122" s="24">
        <f>+'[1]By Agency-SUM (C)'!D122</f>
        <v>4098</v>
      </c>
      <c r="E122" s="24">
        <f aca="true" t="shared" si="46" ref="E122:E128">SUM(C122:D122)</f>
        <v>156459</v>
      </c>
      <c r="F122" s="24">
        <f aca="true" t="shared" si="47" ref="F122:F128">B122-E122</f>
        <v>38160</v>
      </c>
      <c r="G122" s="24">
        <f aca="true" t="shared" si="48" ref="G122:G128">B122-C122</f>
        <v>42258</v>
      </c>
      <c r="H122" s="24">
        <f aca="true" t="shared" si="49" ref="H122:H128">E122/B122*100</f>
        <v>80.39245911241964</v>
      </c>
    </row>
    <row r="123" spans="1:8" s="19" customFormat="1" ht="11.25" customHeight="1">
      <c r="A123" s="23" t="s">
        <v>95</v>
      </c>
      <c r="B123" s="24">
        <f>+'[1]By Agency-SUM (C)'!B123</f>
        <v>239305</v>
      </c>
      <c r="C123" s="24">
        <f>+'[1]By Agency-SUM (C)'!C123</f>
        <v>233361</v>
      </c>
      <c r="D123" s="24">
        <f>+'[1]By Agency-SUM (C)'!D123</f>
        <v>5283</v>
      </c>
      <c r="E123" s="24">
        <f t="shared" si="46"/>
        <v>238644</v>
      </c>
      <c r="F123" s="24">
        <f t="shared" si="47"/>
        <v>661</v>
      </c>
      <c r="G123" s="24">
        <f t="shared" si="48"/>
        <v>5944</v>
      </c>
      <c r="H123" s="24">
        <f t="shared" si="49"/>
        <v>99.72378345625876</v>
      </c>
    </row>
    <row r="124" spans="1:8" s="19" customFormat="1" ht="11.25" customHeight="1">
      <c r="A124" s="23" t="s">
        <v>96</v>
      </c>
      <c r="B124" s="24">
        <f>+'[1]By Agency-SUM (C)'!B124</f>
        <v>34479</v>
      </c>
      <c r="C124" s="24">
        <f>+'[1]By Agency-SUM (C)'!C124</f>
        <v>30155</v>
      </c>
      <c r="D124" s="24">
        <f>+'[1]By Agency-SUM (C)'!D124</f>
        <v>1711</v>
      </c>
      <c r="E124" s="24">
        <f t="shared" si="46"/>
        <v>31866</v>
      </c>
      <c r="F124" s="24">
        <f t="shared" si="47"/>
        <v>2613</v>
      </c>
      <c r="G124" s="24">
        <f t="shared" si="48"/>
        <v>4324</v>
      </c>
      <c r="H124" s="24">
        <f t="shared" si="49"/>
        <v>92.42147394065952</v>
      </c>
    </row>
    <row r="125" spans="1:8" s="19" customFormat="1" ht="11.25" customHeight="1">
      <c r="A125" s="23" t="s">
        <v>97</v>
      </c>
      <c r="B125" s="24">
        <f>+'[1]By Agency-SUM (C)'!B125</f>
        <v>340667</v>
      </c>
      <c r="C125" s="24">
        <f>+'[1]By Agency-SUM (C)'!C125</f>
        <v>166563</v>
      </c>
      <c r="D125" s="24">
        <f>+'[1]By Agency-SUM (C)'!D125</f>
        <v>4566</v>
      </c>
      <c r="E125" s="24">
        <f t="shared" si="46"/>
        <v>171129</v>
      </c>
      <c r="F125" s="24">
        <f t="shared" si="47"/>
        <v>169538</v>
      </c>
      <c r="G125" s="24">
        <f t="shared" si="48"/>
        <v>174104</v>
      </c>
      <c r="H125" s="24">
        <f t="shared" si="49"/>
        <v>50.23351249167075</v>
      </c>
    </row>
    <row r="126" spans="1:8" s="19" customFormat="1" ht="11.25" customHeight="1">
      <c r="A126" s="23" t="s">
        <v>98</v>
      </c>
      <c r="B126" s="31">
        <f>SUM(B127:B128)</f>
        <v>5795755</v>
      </c>
      <c r="C126" s="31">
        <f>SUM(C127:C128)</f>
        <v>5701526</v>
      </c>
      <c r="D126" s="31">
        <f>SUM(D127:D128)</f>
        <v>93829</v>
      </c>
      <c r="E126" s="24">
        <f t="shared" si="46"/>
        <v>5795355</v>
      </c>
      <c r="F126" s="24">
        <f t="shared" si="47"/>
        <v>400</v>
      </c>
      <c r="G126" s="24">
        <f t="shared" si="48"/>
        <v>94229</v>
      </c>
      <c r="H126" s="24">
        <f t="shared" si="49"/>
        <v>99.99309839701644</v>
      </c>
    </row>
    <row r="127" spans="1:8" s="19" customFormat="1" ht="11.25" customHeight="1">
      <c r="A127" s="23" t="s">
        <v>99</v>
      </c>
      <c r="B127" s="24">
        <f>+'[1]By Agency-SUM (C)'!B127</f>
        <v>5355542</v>
      </c>
      <c r="C127" s="24">
        <f>+'[1]By Agency-SUM (C)'!C127</f>
        <v>5297149</v>
      </c>
      <c r="D127" s="24">
        <f>+'[1]By Agency-SUM (C)'!D127</f>
        <v>58390</v>
      </c>
      <c r="E127" s="24">
        <f t="shared" si="46"/>
        <v>5355539</v>
      </c>
      <c r="F127" s="24">
        <f t="shared" si="47"/>
        <v>3</v>
      </c>
      <c r="G127" s="24">
        <f t="shared" si="48"/>
        <v>58393</v>
      </c>
      <c r="H127" s="24">
        <f t="shared" si="49"/>
        <v>99.9999439832607</v>
      </c>
    </row>
    <row r="128" spans="1:8" s="19" customFormat="1" ht="11.25" customHeight="1">
      <c r="A128" s="23" t="s">
        <v>100</v>
      </c>
      <c r="B128" s="24">
        <f>+'[1]By Agency-SUM (C)'!B128</f>
        <v>440213</v>
      </c>
      <c r="C128" s="24">
        <f>+'[1]By Agency-SUM (C)'!C128</f>
        <v>404377</v>
      </c>
      <c r="D128" s="24">
        <f>+'[1]By Agency-SUM (C)'!D128</f>
        <v>35439</v>
      </c>
      <c r="E128" s="24">
        <f t="shared" si="46"/>
        <v>439816</v>
      </c>
      <c r="F128" s="24">
        <f t="shared" si="47"/>
        <v>397</v>
      </c>
      <c r="G128" s="24">
        <f t="shared" si="48"/>
        <v>35836</v>
      </c>
      <c r="H128" s="24">
        <f t="shared" si="49"/>
        <v>99.90981638434123</v>
      </c>
    </row>
    <row r="129" spans="1:8" s="19" customFormat="1" ht="11.25" customHeight="1">
      <c r="A129" s="23" t="s">
        <v>101</v>
      </c>
      <c r="B129" s="31">
        <f aca="true" t="shared" si="50" ref="B129:H129">SUM(B130:B133)</f>
        <v>71292812</v>
      </c>
      <c r="C129" s="31">
        <f t="shared" si="50"/>
        <v>67702932</v>
      </c>
      <c r="D129" s="31">
        <f t="shared" si="50"/>
        <v>2421266</v>
      </c>
      <c r="E129" s="31">
        <f t="shared" si="50"/>
        <v>70124198</v>
      </c>
      <c r="F129" s="31">
        <f t="shared" si="50"/>
        <v>1168614</v>
      </c>
      <c r="G129" s="31">
        <f t="shared" si="50"/>
        <v>3589880</v>
      </c>
      <c r="H129" s="31">
        <f t="shared" si="50"/>
        <v>393.3407745226524</v>
      </c>
    </row>
    <row r="130" spans="1:8" s="19" customFormat="1" ht="11.25" customHeight="1">
      <c r="A130" s="23" t="s">
        <v>102</v>
      </c>
      <c r="B130" s="24">
        <f>+'[1]By Agency-SUM (C)'!B130</f>
        <v>21410232</v>
      </c>
      <c r="C130" s="24">
        <f>+'[1]By Agency-SUM (C)'!C130</f>
        <v>19039369</v>
      </c>
      <c r="D130" s="24">
        <f>+'[1]By Agency-SUM (C)'!D130</f>
        <v>1892176</v>
      </c>
      <c r="E130" s="24">
        <f>SUM(C130:D130)</f>
        <v>20931545</v>
      </c>
      <c r="F130" s="24">
        <f>B130-E130</f>
        <v>478687</v>
      </c>
      <c r="G130" s="24">
        <f>B130-C130</f>
        <v>2370863</v>
      </c>
      <c r="H130" s="24">
        <f>E130/B130*100</f>
        <v>97.76421385812168</v>
      </c>
    </row>
    <row r="131" spans="1:8" s="19" customFormat="1" ht="11.25" customHeight="1">
      <c r="A131" s="23" t="s">
        <v>103</v>
      </c>
      <c r="B131" s="24">
        <f>+'[1]By Agency-SUM (C)'!B131</f>
        <v>6285886</v>
      </c>
      <c r="C131" s="24">
        <f>+'[1]By Agency-SUM (C)'!C131</f>
        <v>6094401</v>
      </c>
      <c r="D131" s="24">
        <f>+'[1]By Agency-SUM (C)'!D131</f>
        <v>147468</v>
      </c>
      <c r="E131" s="24">
        <f>SUM(C131:D131)</f>
        <v>6241869</v>
      </c>
      <c r="F131" s="24">
        <f>B131-E131</f>
        <v>44017</v>
      </c>
      <c r="G131" s="24">
        <f>B131-C131</f>
        <v>191485</v>
      </c>
      <c r="H131" s="24">
        <f>E131/B131*100</f>
        <v>99.29974867504757</v>
      </c>
    </row>
    <row r="132" spans="1:8" s="19" customFormat="1" ht="11.25" customHeight="1">
      <c r="A132" s="23" t="s">
        <v>104</v>
      </c>
      <c r="B132" s="24">
        <f>+'[1]By Agency-SUM (C)'!B132</f>
        <v>6260131</v>
      </c>
      <c r="C132" s="24">
        <f>+'[1]By Agency-SUM (C)'!C132</f>
        <v>6062971</v>
      </c>
      <c r="D132" s="24">
        <f>+'[1]By Agency-SUM (C)'!D132</f>
        <v>47246</v>
      </c>
      <c r="E132" s="24">
        <f>SUM(C132:D132)</f>
        <v>6110217</v>
      </c>
      <c r="F132" s="24">
        <f>B132-E132</f>
        <v>149914</v>
      </c>
      <c r="G132" s="24">
        <f>B132-C132</f>
        <v>197160</v>
      </c>
      <c r="H132" s="24">
        <f>E132/B132*100</f>
        <v>97.60525778134675</v>
      </c>
    </row>
    <row r="133" spans="1:8" s="19" customFormat="1" ht="11.25" customHeight="1">
      <c r="A133" s="30" t="s">
        <v>105</v>
      </c>
      <c r="B133" s="31">
        <f aca="true" t="shared" si="51" ref="B133:H133">+B134</f>
        <v>37336563</v>
      </c>
      <c r="C133" s="31">
        <f t="shared" si="51"/>
        <v>36506191</v>
      </c>
      <c r="D133" s="31">
        <f t="shared" si="51"/>
        <v>334376</v>
      </c>
      <c r="E133" s="31">
        <f t="shared" si="51"/>
        <v>36840567</v>
      </c>
      <c r="F133" s="31">
        <f t="shared" si="51"/>
        <v>495996</v>
      </c>
      <c r="G133" s="31">
        <f t="shared" si="51"/>
        <v>830372</v>
      </c>
      <c r="H133" s="31">
        <f t="shared" si="51"/>
        <v>98.6715542081364</v>
      </c>
    </row>
    <row r="134" spans="1:8" s="19" customFormat="1" ht="11.25" customHeight="1">
      <c r="A134" s="23" t="s">
        <v>106</v>
      </c>
      <c r="B134" s="24">
        <f>+'[1]By Agency-SUM (C)'!B134</f>
        <v>37336563</v>
      </c>
      <c r="C134" s="24">
        <f>+'[1]By Agency-SUM (C)'!C134</f>
        <v>36506191</v>
      </c>
      <c r="D134" s="24">
        <f>+'[1]By Agency-SUM (C)'!D134</f>
        <v>334376</v>
      </c>
      <c r="E134" s="24">
        <f>SUM(C134:D134)</f>
        <v>36840567</v>
      </c>
      <c r="F134" s="24">
        <f>B134-E134</f>
        <v>495996</v>
      </c>
      <c r="G134" s="24">
        <f>B134-C134</f>
        <v>830372</v>
      </c>
      <c r="H134" s="24">
        <f>E134/B134*100</f>
        <v>98.6715542081364</v>
      </c>
    </row>
    <row r="135" spans="1:8" s="19" customFormat="1" ht="11.25" customHeight="1">
      <c r="A135" s="23"/>
      <c r="B135" s="18"/>
      <c r="C135" s="18"/>
      <c r="D135" s="18"/>
      <c r="E135" s="18"/>
      <c r="F135" s="18"/>
      <c r="G135" s="18"/>
      <c r="H135" s="18"/>
    </row>
    <row r="136" spans="1:8" s="19" customFormat="1" ht="11.25" customHeight="1">
      <c r="A136" s="21" t="s">
        <v>107</v>
      </c>
      <c r="B136" s="26">
        <f aca="true" t="shared" si="52" ref="B136:H136">+B137</f>
        <v>95907108</v>
      </c>
      <c r="C136" s="26">
        <f t="shared" si="52"/>
        <v>66094798</v>
      </c>
      <c r="D136" s="26">
        <f t="shared" si="52"/>
        <v>3043139</v>
      </c>
      <c r="E136" s="26">
        <f t="shared" si="52"/>
        <v>69137937</v>
      </c>
      <c r="F136" s="26">
        <f t="shared" si="52"/>
        <v>26769171</v>
      </c>
      <c r="G136" s="26">
        <f t="shared" si="52"/>
        <v>29812310</v>
      </c>
      <c r="H136" s="26">
        <f t="shared" si="52"/>
        <v>72.08843895073971</v>
      </c>
    </row>
    <row r="137" spans="1:8" s="19" customFormat="1" ht="11.25" customHeight="1">
      <c r="A137" s="23" t="s">
        <v>108</v>
      </c>
      <c r="B137" s="24">
        <f>+'[1]By Agency-SUM (C)'!B137</f>
        <v>95907108</v>
      </c>
      <c r="C137" s="24">
        <f>+'[1]By Agency-SUM (C)'!C137</f>
        <v>66094798</v>
      </c>
      <c r="D137" s="24">
        <f>+'[1]By Agency-SUM (C)'!D137</f>
        <v>3043139</v>
      </c>
      <c r="E137" s="24">
        <f>SUM(C137:D137)</f>
        <v>69137937</v>
      </c>
      <c r="F137" s="24">
        <f>B137-E137</f>
        <v>26769171</v>
      </c>
      <c r="G137" s="24">
        <f>B137-C137</f>
        <v>29812310</v>
      </c>
      <c r="H137" s="24">
        <f>E137/B137*100</f>
        <v>72.08843895073971</v>
      </c>
    </row>
    <row r="138" spans="1:8" s="19" customFormat="1" ht="11.25" customHeight="1">
      <c r="A138" s="23"/>
      <c r="B138" s="18"/>
      <c r="C138" s="18"/>
      <c r="D138" s="18"/>
      <c r="E138" s="18"/>
      <c r="F138" s="18"/>
      <c r="G138" s="18"/>
      <c r="H138" s="18"/>
    </row>
    <row r="139" spans="1:8" s="19" customFormat="1" ht="11.25" customHeight="1">
      <c r="A139" s="21" t="s">
        <v>109</v>
      </c>
      <c r="B139" s="26">
        <f aca="true" t="shared" si="53" ref="B139:G139">SUM(B140:B159)</f>
        <v>8318875</v>
      </c>
      <c r="C139" s="26">
        <f t="shared" si="53"/>
        <v>5158928</v>
      </c>
      <c r="D139" s="26">
        <f t="shared" si="53"/>
        <v>2524220</v>
      </c>
      <c r="E139" s="26">
        <f t="shared" si="53"/>
        <v>7683148</v>
      </c>
      <c r="F139" s="26">
        <f t="shared" si="53"/>
        <v>635727</v>
      </c>
      <c r="G139" s="26">
        <f t="shared" si="53"/>
        <v>3159947</v>
      </c>
      <c r="H139" s="22">
        <f aca="true" t="shared" si="54" ref="H139:H159">E139/B139*100</f>
        <v>92.3580171597722</v>
      </c>
    </row>
    <row r="140" spans="1:8" s="19" customFormat="1" ht="11.25" customHeight="1">
      <c r="A140" s="23" t="s">
        <v>110</v>
      </c>
      <c r="B140" s="24">
        <f>+'[1]By Agency-SUM (C)'!B140</f>
        <v>2416992</v>
      </c>
      <c r="C140" s="24">
        <f>+'[1]By Agency-SUM (C)'!C140</f>
        <v>1496853</v>
      </c>
      <c r="D140" s="24">
        <f>+'[1]By Agency-SUM (C)'!D140</f>
        <v>868220</v>
      </c>
      <c r="E140" s="24">
        <f aca="true" t="shared" si="55" ref="E140:E159">SUM(C140:D140)</f>
        <v>2365073</v>
      </c>
      <c r="F140" s="24">
        <f aca="true" t="shared" si="56" ref="F140:F159">B140-E140</f>
        <v>51919</v>
      </c>
      <c r="G140" s="24">
        <f aca="true" t="shared" si="57" ref="G140:G159">B140-C140</f>
        <v>920139</v>
      </c>
      <c r="H140" s="24">
        <f t="shared" si="54"/>
        <v>97.85191676265374</v>
      </c>
    </row>
    <row r="141" spans="1:8" s="19" customFormat="1" ht="11.25" customHeight="1">
      <c r="A141" s="23" t="s">
        <v>111</v>
      </c>
      <c r="B141" s="24">
        <f>+'[1]By Agency-SUM (C)'!B141</f>
        <v>72232</v>
      </c>
      <c r="C141" s="24">
        <f>+'[1]By Agency-SUM (C)'!C141</f>
        <v>64297</v>
      </c>
      <c r="D141" s="24">
        <f>+'[1]By Agency-SUM (C)'!D141</f>
        <v>1745</v>
      </c>
      <c r="E141" s="24">
        <f t="shared" si="55"/>
        <v>66042</v>
      </c>
      <c r="F141" s="24">
        <f t="shared" si="56"/>
        <v>6190</v>
      </c>
      <c r="G141" s="24">
        <f t="shared" si="57"/>
        <v>7935</v>
      </c>
      <c r="H141" s="24">
        <f t="shared" si="54"/>
        <v>91.43039096245431</v>
      </c>
    </row>
    <row r="142" spans="1:8" s="19" customFormat="1" ht="11.25" customHeight="1">
      <c r="A142" s="23" t="s">
        <v>112</v>
      </c>
      <c r="B142" s="24">
        <f>+'[1]By Agency-SUM (C)'!B142</f>
        <v>134878</v>
      </c>
      <c r="C142" s="24">
        <f>+'[1]By Agency-SUM (C)'!C142</f>
        <v>77996</v>
      </c>
      <c r="D142" s="24">
        <f>+'[1]By Agency-SUM (C)'!D142</f>
        <v>6199</v>
      </c>
      <c r="E142" s="24">
        <f t="shared" si="55"/>
        <v>84195</v>
      </c>
      <c r="F142" s="24">
        <f t="shared" si="56"/>
        <v>50683</v>
      </c>
      <c r="G142" s="24">
        <f t="shared" si="57"/>
        <v>56882</v>
      </c>
      <c r="H142" s="24">
        <f t="shared" si="54"/>
        <v>62.42307863402482</v>
      </c>
    </row>
    <row r="143" spans="1:8" s="19" customFormat="1" ht="11.25" customHeight="1">
      <c r="A143" s="23" t="s">
        <v>113</v>
      </c>
      <c r="B143" s="24">
        <f>+'[1]By Agency-SUM (C)'!B143</f>
        <v>73846</v>
      </c>
      <c r="C143" s="24">
        <f>+'[1]By Agency-SUM (C)'!C143</f>
        <v>65987</v>
      </c>
      <c r="D143" s="24">
        <f>+'[1]By Agency-SUM (C)'!D143</f>
        <v>7799</v>
      </c>
      <c r="E143" s="24">
        <f t="shared" si="55"/>
        <v>73786</v>
      </c>
      <c r="F143" s="24">
        <f t="shared" si="56"/>
        <v>60</v>
      </c>
      <c r="G143" s="24">
        <f t="shared" si="57"/>
        <v>7859</v>
      </c>
      <c r="H143" s="24">
        <f t="shared" si="54"/>
        <v>99.91874983072881</v>
      </c>
    </row>
    <row r="144" spans="1:8" s="19" customFormat="1" ht="11.25" customHeight="1">
      <c r="A144" s="32" t="s">
        <v>114</v>
      </c>
      <c r="B144" s="24">
        <f>+'[1]By Agency-SUM (C)'!B144</f>
        <v>175252</v>
      </c>
      <c r="C144" s="24">
        <f>+'[1]By Agency-SUM (C)'!C144</f>
        <v>163589</v>
      </c>
      <c r="D144" s="24">
        <f>+'[1]By Agency-SUM (C)'!D144</f>
        <v>8117</v>
      </c>
      <c r="E144" s="24">
        <f t="shared" si="55"/>
        <v>171706</v>
      </c>
      <c r="F144" s="24">
        <f t="shared" si="56"/>
        <v>3546</v>
      </c>
      <c r="G144" s="24">
        <f t="shared" si="57"/>
        <v>11663</v>
      </c>
      <c r="H144" s="24">
        <f t="shared" si="54"/>
        <v>97.97662794147855</v>
      </c>
    </row>
    <row r="145" spans="1:8" s="19" customFormat="1" ht="11.25" customHeight="1">
      <c r="A145" s="32" t="s">
        <v>115</v>
      </c>
      <c r="B145" s="24">
        <f>+'[1]By Agency-SUM (C)'!B145</f>
        <v>1271944</v>
      </c>
      <c r="C145" s="24">
        <f>+'[1]By Agency-SUM (C)'!C145</f>
        <v>422818</v>
      </c>
      <c r="D145" s="24">
        <f>+'[1]By Agency-SUM (C)'!D145</f>
        <v>845505</v>
      </c>
      <c r="E145" s="24">
        <f t="shared" si="55"/>
        <v>1268323</v>
      </c>
      <c r="F145" s="24">
        <f t="shared" si="56"/>
        <v>3621</v>
      </c>
      <c r="G145" s="24">
        <f t="shared" si="57"/>
        <v>849126</v>
      </c>
      <c r="H145" s="24">
        <f t="shared" si="54"/>
        <v>99.71531765549426</v>
      </c>
    </row>
    <row r="146" spans="1:8" s="19" customFormat="1" ht="11.25" customHeight="1">
      <c r="A146" s="32" t="s">
        <v>116</v>
      </c>
      <c r="B146" s="24">
        <f>+'[1]By Agency-SUM (C)'!B146</f>
        <v>608158</v>
      </c>
      <c r="C146" s="24">
        <f>+'[1]By Agency-SUM (C)'!C146</f>
        <v>198386</v>
      </c>
      <c r="D146" s="24">
        <f>+'[1]By Agency-SUM (C)'!D146</f>
        <v>122462</v>
      </c>
      <c r="E146" s="24">
        <f t="shared" si="55"/>
        <v>320848</v>
      </c>
      <c r="F146" s="24">
        <f t="shared" si="56"/>
        <v>287310</v>
      </c>
      <c r="G146" s="24">
        <f t="shared" si="57"/>
        <v>409772</v>
      </c>
      <c r="H146" s="24">
        <f t="shared" si="54"/>
        <v>52.75734266424186</v>
      </c>
    </row>
    <row r="147" spans="1:8" s="19" customFormat="1" ht="11.25" customHeight="1">
      <c r="A147" s="23" t="s">
        <v>117</v>
      </c>
      <c r="B147" s="24">
        <f>+'[1]By Agency-SUM (C)'!B147</f>
        <v>32117</v>
      </c>
      <c r="C147" s="24">
        <f>+'[1]By Agency-SUM (C)'!C147</f>
        <v>25797</v>
      </c>
      <c r="D147" s="24">
        <f>+'[1]By Agency-SUM (C)'!D147</f>
        <v>4406</v>
      </c>
      <c r="E147" s="24">
        <f t="shared" si="55"/>
        <v>30203</v>
      </c>
      <c r="F147" s="24">
        <f t="shared" si="56"/>
        <v>1914</v>
      </c>
      <c r="G147" s="24">
        <f t="shared" si="57"/>
        <v>6320</v>
      </c>
      <c r="H147" s="24">
        <f t="shared" si="54"/>
        <v>94.04053927826385</v>
      </c>
    </row>
    <row r="148" spans="1:8" s="19" customFormat="1" ht="11.25" customHeight="1">
      <c r="A148" s="23" t="s">
        <v>118</v>
      </c>
      <c r="B148" s="24">
        <f>+'[1]By Agency-SUM (C)'!B148</f>
        <v>45492</v>
      </c>
      <c r="C148" s="24">
        <f>+'[1]By Agency-SUM (C)'!C148</f>
        <v>28353</v>
      </c>
      <c r="D148" s="24">
        <f>+'[1]By Agency-SUM (C)'!D148</f>
        <v>4440</v>
      </c>
      <c r="E148" s="24">
        <f t="shared" si="55"/>
        <v>32793</v>
      </c>
      <c r="F148" s="24">
        <f t="shared" si="56"/>
        <v>12699</v>
      </c>
      <c r="G148" s="24">
        <f t="shared" si="57"/>
        <v>17139</v>
      </c>
      <c r="H148" s="24">
        <f t="shared" si="54"/>
        <v>72.08520179372198</v>
      </c>
    </row>
    <row r="149" spans="1:8" s="19" customFormat="1" ht="11.25" customHeight="1">
      <c r="A149" s="23" t="s">
        <v>119</v>
      </c>
      <c r="B149" s="24">
        <f>+'[1]By Agency-SUM (C)'!B149</f>
        <v>384911</v>
      </c>
      <c r="C149" s="24">
        <f>+'[1]By Agency-SUM (C)'!C149</f>
        <v>322013</v>
      </c>
      <c r="D149" s="24">
        <f>+'[1]By Agency-SUM (C)'!D149</f>
        <v>62884</v>
      </c>
      <c r="E149" s="24">
        <f t="shared" si="55"/>
        <v>384897</v>
      </c>
      <c r="F149" s="24">
        <f t="shared" si="56"/>
        <v>14</v>
      </c>
      <c r="G149" s="24">
        <f t="shared" si="57"/>
        <v>62898</v>
      </c>
      <c r="H149" s="24">
        <f t="shared" si="54"/>
        <v>99.99636279555534</v>
      </c>
    </row>
    <row r="150" spans="1:8" s="19" customFormat="1" ht="11.25" customHeight="1">
      <c r="A150" s="23" t="s">
        <v>120</v>
      </c>
      <c r="B150" s="24">
        <f>+'[1]By Agency-SUM (C)'!B150</f>
        <v>640084</v>
      </c>
      <c r="C150" s="24">
        <f>+'[1]By Agency-SUM (C)'!C150</f>
        <v>361221</v>
      </c>
      <c r="D150" s="24">
        <f>+'[1]By Agency-SUM (C)'!D150</f>
        <v>251537</v>
      </c>
      <c r="E150" s="24">
        <f t="shared" si="55"/>
        <v>612758</v>
      </c>
      <c r="F150" s="24">
        <f t="shared" si="56"/>
        <v>27326</v>
      </c>
      <c r="G150" s="24">
        <f t="shared" si="57"/>
        <v>278863</v>
      </c>
      <c r="H150" s="24">
        <f t="shared" si="54"/>
        <v>95.73087282294199</v>
      </c>
    </row>
    <row r="151" spans="1:8" s="19" customFormat="1" ht="11.25" customHeight="1">
      <c r="A151" s="23" t="s">
        <v>121</v>
      </c>
      <c r="B151" s="24">
        <f>+'[1]By Agency-SUM (C)'!B151</f>
        <v>272379</v>
      </c>
      <c r="C151" s="24">
        <f>+'[1]By Agency-SUM (C)'!C151</f>
        <v>150470</v>
      </c>
      <c r="D151" s="24">
        <f>+'[1]By Agency-SUM (C)'!D151</f>
        <v>114637</v>
      </c>
      <c r="E151" s="24">
        <f t="shared" si="55"/>
        <v>265107</v>
      </c>
      <c r="F151" s="24">
        <f t="shared" si="56"/>
        <v>7272</v>
      </c>
      <c r="G151" s="24">
        <f t="shared" si="57"/>
        <v>121909</v>
      </c>
      <c r="H151" s="24">
        <f t="shared" si="54"/>
        <v>97.33019065346447</v>
      </c>
    </row>
    <row r="152" spans="1:8" s="19" customFormat="1" ht="11.25" customHeight="1">
      <c r="A152" s="32" t="s">
        <v>122</v>
      </c>
      <c r="B152" s="24">
        <f>+'[1]By Agency-SUM (C)'!B152</f>
        <v>372007</v>
      </c>
      <c r="C152" s="24">
        <f>+'[1]By Agency-SUM (C)'!C152</f>
        <v>268416</v>
      </c>
      <c r="D152" s="24">
        <f>+'[1]By Agency-SUM (C)'!D152</f>
        <v>38529</v>
      </c>
      <c r="E152" s="24">
        <f t="shared" si="55"/>
        <v>306945</v>
      </c>
      <c r="F152" s="24">
        <f t="shared" si="56"/>
        <v>65062</v>
      </c>
      <c r="G152" s="24">
        <f t="shared" si="57"/>
        <v>103591</v>
      </c>
      <c r="H152" s="24">
        <f t="shared" si="54"/>
        <v>82.51054415642717</v>
      </c>
    </row>
    <row r="153" spans="1:8" s="19" customFormat="1" ht="11.25" customHeight="1">
      <c r="A153" s="23" t="s">
        <v>123</v>
      </c>
      <c r="B153" s="24">
        <f>+'[1]By Agency-SUM (C)'!B153</f>
        <v>135189</v>
      </c>
      <c r="C153" s="24">
        <f>+'[1]By Agency-SUM (C)'!C153</f>
        <v>132772</v>
      </c>
      <c r="D153" s="24">
        <f>+'[1]By Agency-SUM (C)'!D153</f>
        <v>2315</v>
      </c>
      <c r="E153" s="24">
        <f t="shared" si="55"/>
        <v>135087</v>
      </c>
      <c r="F153" s="24">
        <f t="shared" si="56"/>
        <v>102</v>
      </c>
      <c r="G153" s="24">
        <f t="shared" si="57"/>
        <v>2417</v>
      </c>
      <c r="H153" s="24">
        <f t="shared" si="54"/>
        <v>99.92455007434037</v>
      </c>
    </row>
    <row r="154" spans="1:8" s="19" customFormat="1" ht="11.25" customHeight="1">
      <c r="A154" s="23" t="s">
        <v>124</v>
      </c>
      <c r="B154" s="24">
        <f>+'[1]By Agency-SUM (C)'!B154</f>
        <v>83439</v>
      </c>
      <c r="C154" s="24">
        <f>+'[1]By Agency-SUM (C)'!C154</f>
        <v>73429</v>
      </c>
      <c r="D154" s="24">
        <f>+'[1]By Agency-SUM (C)'!D154</f>
        <v>9203</v>
      </c>
      <c r="E154" s="24">
        <f t="shared" si="55"/>
        <v>82632</v>
      </c>
      <c r="F154" s="24">
        <f t="shared" si="56"/>
        <v>807</v>
      </c>
      <c r="G154" s="24">
        <f t="shared" si="57"/>
        <v>10010</v>
      </c>
      <c r="H154" s="24">
        <f t="shared" si="54"/>
        <v>99.03282637615504</v>
      </c>
    </row>
    <row r="155" spans="1:8" s="19" customFormat="1" ht="11.25" customHeight="1">
      <c r="A155" s="23" t="s">
        <v>125</v>
      </c>
      <c r="B155" s="24">
        <f>+'[1]By Agency-SUM (C)'!B155</f>
        <v>483855</v>
      </c>
      <c r="C155" s="24">
        <f>+'[1]By Agency-SUM (C)'!C155</f>
        <v>325344</v>
      </c>
      <c r="D155" s="24">
        <f>+'[1]By Agency-SUM (C)'!D155</f>
        <v>49487</v>
      </c>
      <c r="E155" s="24">
        <f t="shared" si="55"/>
        <v>374831</v>
      </c>
      <c r="F155" s="24">
        <f t="shared" si="56"/>
        <v>109024</v>
      </c>
      <c r="G155" s="24">
        <f t="shared" si="57"/>
        <v>158511</v>
      </c>
      <c r="H155" s="24">
        <f t="shared" si="54"/>
        <v>77.46762976511559</v>
      </c>
    </row>
    <row r="156" spans="1:8" s="19" customFormat="1" ht="11.25" customHeight="1">
      <c r="A156" s="23" t="s">
        <v>126</v>
      </c>
      <c r="B156" s="24">
        <f>+'[1]By Agency-SUM (C)'!B156</f>
        <v>29320</v>
      </c>
      <c r="C156" s="24">
        <f>+'[1]By Agency-SUM (C)'!C156</f>
        <v>24394</v>
      </c>
      <c r="D156" s="24">
        <f>+'[1]By Agency-SUM (C)'!D156</f>
        <v>1833</v>
      </c>
      <c r="E156" s="24">
        <f t="shared" si="55"/>
        <v>26227</v>
      </c>
      <c r="F156" s="24">
        <f t="shared" si="56"/>
        <v>3093</v>
      </c>
      <c r="G156" s="24">
        <f t="shared" si="57"/>
        <v>4926</v>
      </c>
      <c r="H156" s="24">
        <f t="shared" si="54"/>
        <v>89.45088676671215</v>
      </c>
    </row>
    <row r="157" spans="1:8" s="19" customFormat="1" ht="11.25" customHeight="1">
      <c r="A157" s="23" t="s">
        <v>127</v>
      </c>
      <c r="B157" s="24">
        <f>+'[1]By Agency-SUM (C)'!B157</f>
        <v>1011808</v>
      </c>
      <c r="C157" s="24">
        <f>+'[1]By Agency-SUM (C)'!C157</f>
        <v>896886</v>
      </c>
      <c r="D157" s="24">
        <f>+'[1]By Agency-SUM (C)'!D157</f>
        <v>114241</v>
      </c>
      <c r="E157" s="24">
        <f t="shared" si="55"/>
        <v>1011127</v>
      </c>
      <c r="F157" s="24">
        <f t="shared" si="56"/>
        <v>681</v>
      </c>
      <c r="G157" s="24">
        <f t="shared" si="57"/>
        <v>114922</v>
      </c>
      <c r="H157" s="24">
        <f t="shared" si="54"/>
        <v>99.93269474050412</v>
      </c>
    </row>
    <row r="158" spans="1:8" s="19" customFormat="1" ht="11.25" customHeight="1">
      <c r="A158" s="23" t="s">
        <v>128</v>
      </c>
      <c r="B158" s="24">
        <f>+'[1]By Agency-SUM (C)'!B158</f>
        <v>30915</v>
      </c>
      <c r="C158" s="24">
        <f>+'[1]By Agency-SUM (C)'!C158</f>
        <v>26645</v>
      </c>
      <c r="D158" s="24">
        <f>+'[1]By Agency-SUM (C)'!D158</f>
        <v>641</v>
      </c>
      <c r="E158" s="24">
        <f t="shared" si="55"/>
        <v>27286</v>
      </c>
      <c r="F158" s="24">
        <f t="shared" si="56"/>
        <v>3629</v>
      </c>
      <c r="G158" s="24">
        <f t="shared" si="57"/>
        <v>4270</v>
      </c>
      <c r="H158" s="24">
        <f t="shared" si="54"/>
        <v>88.2613617984797</v>
      </c>
    </row>
    <row r="159" spans="1:8" s="19" customFormat="1" ht="11.25" customHeight="1">
      <c r="A159" s="23" t="s">
        <v>129</v>
      </c>
      <c r="B159" s="24">
        <f>+'[1]By Agency-SUM (C)'!B159</f>
        <v>44057</v>
      </c>
      <c r="C159" s="24">
        <f>+'[1]By Agency-SUM (C)'!C159</f>
        <v>33262</v>
      </c>
      <c r="D159" s="24">
        <f>+'[1]By Agency-SUM (C)'!D159</f>
        <v>10020</v>
      </c>
      <c r="E159" s="24">
        <f t="shared" si="55"/>
        <v>43282</v>
      </c>
      <c r="F159" s="24">
        <f t="shared" si="56"/>
        <v>775</v>
      </c>
      <c r="G159" s="24">
        <f t="shared" si="57"/>
        <v>10795</v>
      </c>
      <c r="H159" s="24">
        <f t="shared" si="54"/>
        <v>98.24091517806478</v>
      </c>
    </row>
    <row r="160" spans="1:8" s="19" customFormat="1" ht="11.25" customHeight="1">
      <c r="A160" s="23"/>
      <c r="B160" s="18"/>
      <c r="C160" s="18"/>
      <c r="D160" s="18"/>
      <c r="E160" s="18"/>
      <c r="F160" s="18"/>
      <c r="G160" s="18"/>
      <c r="H160" s="18"/>
    </row>
    <row r="161" spans="1:8" s="19" customFormat="1" ht="11.25" customHeight="1">
      <c r="A161" s="21" t="s">
        <v>130</v>
      </c>
      <c r="B161" s="26">
        <f aca="true" t="shared" si="58" ref="B161:G161">SUM(B162:B166)</f>
        <v>44592055</v>
      </c>
      <c r="C161" s="26">
        <f t="shared" si="58"/>
        <v>29678957</v>
      </c>
      <c r="D161" s="26">
        <f t="shared" si="58"/>
        <v>3147386</v>
      </c>
      <c r="E161" s="26">
        <f t="shared" si="58"/>
        <v>32826343</v>
      </c>
      <c r="F161" s="26">
        <f t="shared" si="58"/>
        <v>11765712</v>
      </c>
      <c r="G161" s="26">
        <f t="shared" si="58"/>
        <v>14913098</v>
      </c>
      <c r="H161" s="22">
        <f aca="true" t="shared" si="59" ref="H161:H166">E161/B161*100</f>
        <v>73.61477958349307</v>
      </c>
    </row>
    <row r="162" spans="1:8" s="19" customFormat="1" ht="11.25" customHeight="1">
      <c r="A162" s="23" t="s">
        <v>17</v>
      </c>
      <c r="B162" s="24">
        <f>+'[1]By Agency-SUM (C)'!B162</f>
        <v>44488536</v>
      </c>
      <c r="C162" s="24">
        <f>+'[1]By Agency-SUM (C)'!C162</f>
        <v>29593521</v>
      </c>
      <c r="D162" s="24">
        <f>+'[1]By Agency-SUM (C)'!D162</f>
        <v>3140728</v>
      </c>
      <c r="E162" s="24">
        <f>SUM(C162:D162)</f>
        <v>32734249</v>
      </c>
      <c r="F162" s="24">
        <f>B162-E162</f>
        <v>11754287</v>
      </c>
      <c r="G162" s="24">
        <f>B162-C162</f>
        <v>14895015</v>
      </c>
      <c r="H162" s="24">
        <f t="shared" si="59"/>
        <v>73.57906540237693</v>
      </c>
    </row>
    <row r="163" spans="1:8" s="19" customFormat="1" ht="11.25" customHeight="1">
      <c r="A163" s="23" t="s">
        <v>131</v>
      </c>
      <c r="B163" s="24">
        <f>+'[1]By Agency-SUM (C)'!B163</f>
        <v>22334</v>
      </c>
      <c r="C163" s="24">
        <f>+'[1]By Agency-SUM (C)'!C163</f>
        <v>16677</v>
      </c>
      <c r="D163" s="24">
        <f>+'[1]By Agency-SUM (C)'!D163</f>
        <v>3803</v>
      </c>
      <c r="E163" s="24">
        <f>SUM(C163:D163)</f>
        <v>20480</v>
      </c>
      <c r="F163" s="24">
        <f>B163-E163</f>
        <v>1854</v>
      </c>
      <c r="G163" s="24">
        <f>B163-C163</f>
        <v>5657</v>
      </c>
      <c r="H163" s="24">
        <f t="shared" si="59"/>
        <v>91.69875526103698</v>
      </c>
    </row>
    <row r="164" spans="1:8" s="19" customFormat="1" ht="11.25" customHeight="1">
      <c r="A164" s="23" t="s">
        <v>132</v>
      </c>
      <c r="B164" s="24">
        <f>+'[1]By Agency-SUM (C)'!B164</f>
        <v>16204</v>
      </c>
      <c r="C164" s="24">
        <f>+'[1]By Agency-SUM (C)'!C164</f>
        <v>15181</v>
      </c>
      <c r="D164" s="24">
        <f>+'[1]By Agency-SUM (C)'!D164</f>
        <v>922</v>
      </c>
      <c r="E164" s="24">
        <f>SUM(C164:D164)</f>
        <v>16103</v>
      </c>
      <c r="F164" s="24">
        <f>B164-E164</f>
        <v>101</v>
      </c>
      <c r="G164" s="24">
        <f>B164-C164</f>
        <v>1023</v>
      </c>
      <c r="H164" s="24">
        <f t="shared" si="59"/>
        <v>99.37669711182424</v>
      </c>
    </row>
    <row r="165" spans="1:8" s="19" customFormat="1" ht="11.25" customHeight="1">
      <c r="A165" s="23" t="s">
        <v>133</v>
      </c>
      <c r="B165" s="24">
        <f>+'[1]By Agency-SUM (C)'!B165</f>
        <v>18724</v>
      </c>
      <c r="C165" s="24">
        <f>+'[1]By Agency-SUM (C)'!C165</f>
        <v>15440</v>
      </c>
      <c r="D165" s="24">
        <f>+'[1]By Agency-SUM (C)'!D165</f>
        <v>1494</v>
      </c>
      <c r="E165" s="24">
        <f>SUM(C165:D165)</f>
        <v>16934</v>
      </c>
      <c r="F165" s="24">
        <f>B165-E165</f>
        <v>1790</v>
      </c>
      <c r="G165" s="24">
        <f>B165-C165</f>
        <v>3284</v>
      </c>
      <c r="H165" s="24">
        <f t="shared" si="59"/>
        <v>90.44007690664388</v>
      </c>
    </row>
    <row r="166" spans="1:8" s="19" customFormat="1" ht="11.25" customHeight="1">
      <c r="A166" s="23" t="s">
        <v>134</v>
      </c>
      <c r="B166" s="24">
        <f>+'[1]By Agency-SUM (C)'!B166</f>
        <v>46257</v>
      </c>
      <c r="C166" s="24">
        <f>+'[1]By Agency-SUM (C)'!C166</f>
        <v>38138</v>
      </c>
      <c r="D166" s="24">
        <f>+'[1]By Agency-SUM (C)'!D166</f>
        <v>439</v>
      </c>
      <c r="E166" s="24">
        <f>SUM(C166:D166)</f>
        <v>38577</v>
      </c>
      <c r="F166" s="24">
        <f>B166-E166</f>
        <v>7680</v>
      </c>
      <c r="G166" s="24">
        <f>B166-C166</f>
        <v>8119</v>
      </c>
      <c r="H166" s="24">
        <f t="shared" si="59"/>
        <v>83.39710746481613</v>
      </c>
    </row>
    <row r="167" spans="1:8" s="19" customFormat="1" ht="11.25" customHeight="1">
      <c r="A167" s="23"/>
      <c r="B167" s="18"/>
      <c r="C167" s="18"/>
      <c r="D167" s="18"/>
      <c r="E167" s="18"/>
      <c r="F167" s="18"/>
      <c r="G167" s="18"/>
      <c r="H167" s="18"/>
    </row>
    <row r="168" spans="1:8" s="19" customFormat="1" ht="11.25" customHeight="1">
      <c r="A168" s="21" t="s">
        <v>135</v>
      </c>
      <c r="B168" s="26">
        <f aca="true" t="shared" si="60" ref="B168:G168">SUM(B169:B171)</f>
        <v>1403732</v>
      </c>
      <c r="C168" s="26">
        <f t="shared" si="60"/>
        <v>769781</v>
      </c>
      <c r="D168" s="26">
        <f t="shared" si="60"/>
        <v>491035</v>
      </c>
      <c r="E168" s="26">
        <f t="shared" si="60"/>
        <v>1260816</v>
      </c>
      <c r="F168" s="26">
        <f t="shared" si="60"/>
        <v>142916</v>
      </c>
      <c r="G168" s="26">
        <f t="shared" si="60"/>
        <v>633951</v>
      </c>
      <c r="H168" s="22">
        <f>E168/B168*100</f>
        <v>89.8188543112218</v>
      </c>
    </row>
    <row r="169" spans="1:8" s="19" customFormat="1" ht="11.25" customHeight="1">
      <c r="A169" s="23" t="s">
        <v>110</v>
      </c>
      <c r="B169" s="24">
        <f>+'[1]By Agency-SUM (C)'!B169</f>
        <v>1274675</v>
      </c>
      <c r="C169" s="24">
        <f>+'[1]By Agency-SUM (C)'!C169</f>
        <v>684961</v>
      </c>
      <c r="D169" s="24">
        <f>+'[1]By Agency-SUM (C)'!D169</f>
        <v>476507</v>
      </c>
      <c r="E169" s="24">
        <f>SUM(C169:D169)</f>
        <v>1161468</v>
      </c>
      <c r="F169" s="24">
        <f>B169-E169</f>
        <v>113207</v>
      </c>
      <c r="G169" s="24">
        <f>B169-C169</f>
        <v>589714</v>
      </c>
      <c r="H169" s="24">
        <f>E169/B169*100</f>
        <v>91.11875576127248</v>
      </c>
    </row>
    <row r="170" spans="1:8" s="19" customFormat="1" ht="11.25" customHeight="1">
      <c r="A170" s="23" t="s">
        <v>136</v>
      </c>
      <c r="B170" s="24">
        <f>+'[1]By Agency-SUM (C)'!B170</f>
        <v>16733</v>
      </c>
      <c r="C170" s="24">
        <f>+'[1]By Agency-SUM (C)'!C170</f>
        <v>16595</v>
      </c>
      <c r="D170" s="24">
        <f>+'[1]By Agency-SUM (C)'!D170</f>
        <v>137</v>
      </c>
      <c r="E170" s="24">
        <f>SUM(C170:D170)</f>
        <v>16732</v>
      </c>
      <c r="F170" s="24">
        <f>B170-E170</f>
        <v>1</v>
      </c>
      <c r="G170" s="24">
        <f>B170-C170</f>
        <v>138</v>
      </c>
      <c r="H170" s="24">
        <f>E170/B170*100</f>
        <v>99.99402378533438</v>
      </c>
    </row>
    <row r="171" spans="1:8" s="19" customFormat="1" ht="11.25" customHeight="1">
      <c r="A171" s="23" t="s">
        <v>137</v>
      </c>
      <c r="B171" s="24">
        <f>+'[1]By Agency-SUM (C)'!B171</f>
        <v>112324</v>
      </c>
      <c r="C171" s="24">
        <f>+'[1]By Agency-SUM (C)'!C171</f>
        <v>68225</v>
      </c>
      <c r="D171" s="24">
        <f>+'[1]By Agency-SUM (C)'!D171</f>
        <v>14391</v>
      </c>
      <c r="E171" s="24">
        <f>SUM(C171:D171)</f>
        <v>82616</v>
      </c>
      <c r="F171" s="24">
        <f>B171-E171</f>
        <v>29708</v>
      </c>
      <c r="G171" s="24">
        <f>B171-C171</f>
        <v>44099</v>
      </c>
      <c r="H171" s="24">
        <f>E171/B171*100</f>
        <v>73.55151169830134</v>
      </c>
    </row>
    <row r="172" spans="1:8" s="19" customFormat="1" ht="11.25" customHeight="1">
      <c r="A172" s="23" t="s">
        <v>138</v>
      </c>
      <c r="B172" s="33"/>
      <c r="C172" s="33"/>
      <c r="D172" s="33"/>
      <c r="E172" s="33"/>
      <c r="F172" s="33"/>
      <c r="G172" s="33"/>
      <c r="H172" s="33"/>
    </row>
    <row r="173" spans="1:8" s="19" customFormat="1" ht="11.25" customHeight="1">
      <c r="A173" s="21" t="s">
        <v>139</v>
      </c>
      <c r="B173" s="26">
        <f aca="true" t="shared" si="61" ref="B173:G173">SUM(B174:B179)</f>
        <v>2063208</v>
      </c>
      <c r="C173" s="26">
        <f t="shared" si="61"/>
        <v>1593948</v>
      </c>
      <c r="D173" s="26">
        <f t="shared" si="61"/>
        <v>261505</v>
      </c>
      <c r="E173" s="26">
        <f t="shared" si="61"/>
        <v>1855453</v>
      </c>
      <c r="F173" s="26">
        <f t="shared" si="61"/>
        <v>207755</v>
      </c>
      <c r="G173" s="26">
        <f t="shared" si="61"/>
        <v>469260</v>
      </c>
      <c r="H173" s="22">
        <f aca="true" t="shared" si="62" ref="H173:H179">E173/B173*100</f>
        <v>89.93048689225711</v>
      </c>
    </row>
    <row r="174" spans="1:8" s="19" customFormat="1" ht="11.25" customHeight="1">
      <c r="A174" s="23" t="s">
        <v>110</v>
      </c>
      <c r="B174" s="24">
        <f>+'[1]By Agency-SUM (C)'!B174</f>
        <v>1738661</v>
      </c>
      <c r="C174" s="24">
        <f>+'[1]By Agency-SUM (C)'!C174</f>
        <v>1364030</v>
      </c>
      <c r="D174" s="24">
        <f>+'[1]By Agency-SUM (C)'!D174</f>
        <v>216682</v>
      </c>
      <c r="E174" s="24">
        <f aca="true" t="shared" si="63" ref="E174:E179">SUM(C174:D174)</f>
        <v>1580712</v>
      </c>
      <c r="F174" s="24">
        <f aca="true" t="shared" si="64" ref="F174:F179">B174-E174</f>
        <v>157949</v>
      </c>
      <c r="G174" s="24">
        <f aca="true" t="shared" si="65" ref="G174:G179">B174-C174</f>
        <v>374631</v>
      </c>
      <c r="H174" s="24">
        <f t="shared" si="62"/>
        <v>90.91548036103644</v>
      </c>
    </row>
    <row r="175" spans="1:8" s="19" customFormat="1" ht="11.25" customHeight="1">
      <c r="A175" s="23" t="s">
        <v>140</v>
      </c>
      <c r="B175" s="24">
        <f>+'[1]By Agency-SUM (C)'!B175</f>
        <v>195199</v>
      </c>
      <c r="C175" s="24">
        <f>+'[1]By Agency-SUM (C)'!C175</f>
        <v>143697</v>
      </c>
      <c r="D175" s="24">
        <f>+'[1]By Agency-SUM (C)'!D175</f>
        <v>26504</v>
      </c>
      <c r="E175" s="24">
        <f t="shared" si="63"/>
        <v>170201</v>
      </c>
      <c r="F175" s="24">
        <f t="shared" si="64"/>
        <v>24998</v>
      </c>
      <c r="G175" s="24">
        <f t="shared" si="65"/>
        <v>51502</v>
      </c>
      <c r="H175" s="24">
        <f t="shared" si="62"/>
        <v>87.19358193433368</v>
      </c>
    </row>
    <row r="176" spans="1:8" s="19" customFormat="1" ht="11.25" customHeight="1">
      <c r="A176" s="23" t="s">
        <v>141</v>
      </c>
      <c r="B176" s="24">
        <f>+'[1]By Agency-SUM (C)'!B176</f>
        <v>44223</v>
      </c>
      <c r="C176" s="24">
        <f>+'[1]By Agency-SUM (C)'!C176</f>
        <v>31547</v>
      </c>
      <c r="D176" s="24">
        <f>+'[1]By Agency-SUM (C)'!D176</f>
        <v>10184</v>
      </c>
      <c r="E176" s="24">
        <f t="shared" si="63"/>
        <v>41731</v>
      </c>
      <c r="F176" s="24">
        <f t="shared" si="64"/>
        <v>2492</v>
      </c>
      <c r="G176" s="24">
        <f t="shared" si="65"/>
        <v>12676</v>
      </c>
      <c r="H176" s="24">
        <f t="shared" si="62"/>
        <v>94.36492322999345</v>
      </c>
    </row>
    <row r="177" spans="1:8" s="19" customFormat="1" ht="11.25" customHeight="1">
      <c r="A177" s="23" t="s">
        <v>142</v>
      </c>
      <c r="B177" s="24">
        <f>+'[1]By Agency-SUM (C)'!B177</f>
        <v>17575</v>
      </c>
      <c r="C177" s="24">
        <f>+'[1]By Agency-SUM (C)'!C177</f>
        <v>12257</v>
      </c>
      <c r="D177" s="24">
        <f>+'[1]By Agency-SUM (C)'!D177</f>
        <v>885</v>
      </c>
      <c r="E177" s="24">
        <f t="shared" si="63"/>
        <v>13142</v>
      </c>
      <c r="F177" s="24">
        <f t="shared" si="64"/>
        <v>4433</v>
      </c>
      <c r="G177" s="24">
        <f t="shared" si="65"/>
        <v>5318</v>
      </c>
      <c r="H177" s="24">
        <f t="shared" si="62"/>
        <v>74.77667140825035</v>
      </c>
    </row>
    <row r="178" spans="1:8" s="19" customFormat="1" ht="11.25" customHeight="1">
      <c r="A178" s="23" t="s">
        <v>143</v>
      </c>
      <c r="B178" s="24">
        <f>+'[1]By Agency-SUM (C)'!B178</f>
        <v>31285</v>
      </c>
      <c r="C178" s="24">
        <f>+'[1]By Agency-SUM (C)'!C178</f>
        <v>19112</v>
      </c>
      <c r="D178" s="24">
        <f>+'[1]By Agency-SUM (C)'!D178</f>
        <v>2078</v>
      </c>
      <c r="E178" s="24">
        <f t="shared" si="63"/>
        <v>21190</v>
      </c>
      <c r="F178" s="24">
        <f t="shared" si="64"/>
        <v>10095</v>
      </c>
      <c r="G178" s="24">
        <f t="shared" si="65"/>
        <v>12173</v>
      </c>
      <c r="H178" s="24">
        <f t="shared" si="62"/>
        <v>67.73214000319642</v>
      </c>
    </row>
    <row r="179" spans="1:8" s="19" customFormat="1" ht="11.25" customHeight="1">
      <c r="A179" s="23" t="s">
        <v>144</v>
      </c>
      <c r="B179" s="24">
        <f>+'[1]By Agency-SUM (C)'!B179</f>
        <v>36265</v>
      </c>
      <c r="C179" s="24">
        <f>+'[1]By Agency-SUM (C)'!C179</f>
        <v>23305</v>
      </c>
      <c r="D179" s="24">
        <f>+'[1]By Agency-SUM (C)'!D179</f>
        <v>5172</v>
      </c>
      <c r="E179" s="24">
        <f t="shared" si="63"/>
        <v>28477</v>
      </c>
      <c r="F179" s="24">
        <f t="shared" si="64"/>
        <v>7788</v>
      </c>
      <c r="G179" s="24">
        <f t="shared" si="65"/>
        <v>12960</v>
      </c>
      <c r="H179" s="24">
        <f t="shared" si="62"/>
        <v>78.52474837998071</v>
      </c>
    </row>
    <row r="180" spans="1:8" s="19" customFormat="1" ht="11.25" customHeight="1">
      <c r="A180" s="23"/>
      <c r="B180" s="18"/>
      <c r="C180" s="18"/>
      <c r="D180" s="18"/>
      <c r="E180" s="18"/>
      <c r="F180" s="18"/>
      <c r="G180" s="18"/>
      <c r="H180" s="18"/>
    </row>
    <row r="181" spans="1:8" s="19" customFormat="1" ht="11.25" customHeight="1">
      <c r="A181" s="21" t="s">
        <v>145</v>
      </c>
      <c r="B181" s="26">
        <f aca="true" t="shared" si="66" ref="B181:G181">SUM(B182:B188)</f>
        <v>11842995</v>
      </c>
      <c r="C181" s="26">
        <f t="shared" si="66"/>
        <v>8809255</v>
      </c>
      <c r="D181" s="26">
        <f t="shared" si="66"/>
        <v>818027</v>
      </c>
      <c r="E181" s="26">
        <f t="shared" si="66"/>
        <v>9627282</v>
      </c>
      <c r="F181" s="26">
        <f t="shared" si="66"/>
        <v>2215713</v>
      </c>
      <c r="G181" s="26">
        <f t="shared" si="66"/>
        <v>3033740</v>
      </c>
      <c r="H181" s="22">
        <f aca="true" t="shared" si="67" ref="H181:H188">E181/B181*100</f>
        <v>81.29094034068241</v>
      </c>
    </row>
    <row r="182" spans="1:8" s="19" customFormat="1" ht="11.25" customHeight="1">
      <c r="A182" s="23" t="s">
        <v>110</v>
      </c>
      <c r="B182" s="24">
        <f>+'[1]By Agency-SUM (C)'!B182</f>
        <v>8270962</v>
      </c>
      <c r="C182" s="24">
        <f>+'[1]By Agency-SUM (C)'!C182</f>
        <v>5826050</v>
      </c>
      <c r="D182" s="24">
        <f>+'[1]By Agency-SUM (C)'!D182</f>
        <v>680490</v>
      </c>
      <c r="E182" s="24">
        <f aca="true" t="shared" si="68" ref="E182:E188">SUM(C182:D182)</f>
        <v>6506540</v>
      </c>
      <c r="F182" s="24">
        <f aca="true" t="shared" si="69" ref="F182:F188">B182-E182</f>
        <v>1764422</v>
      </c>
      <c r="G182" s="24">
        <f aca="true" t="shared" si="70" ref="G182:G188">B182-C182</f>
        <v>2444912</v>
      </c>
      <c r="H182" s="24">
        <f t="shared" si="67"/>
        <v>78.66726990161483</v>
      </c>
    </row>
    <row r="183" spans="1:8" s="19" customFormat="1" ht="11.25" customHeight="1">
      <c r="A183" s="23" t="s">
        <v>146</v>
      </c>
      <c r="B183" s="24">
        <f>+'[1]By Agency-SUM (C)'!B183</f>
        <v>30511</v>
      </c>
      <c r="C183" s="24">
        <f>+'[1]By Agency-SUM (C)'!C183</f>
        <v>27962</v>
      </c>
      <c r="D183" s="24">
        <f>+'[1]By Agency-SUM (C)'!D183</f>
        <v>2548</v>
      </c>
      <c r="E183" s="24">
        <f t="shared" si="68"/>
        <v>30510</v>
      </c>
      <c r="F183" s="24">
        <f t="shared" si="69"/>
        <v>1</v>
      </c>
      <c r="G183" s="24">
        <f t="shared" si="70"/>
        <v>2549</v>
      </c>
      <c r="H183" s="24">
        <f t="shared" si="67"/>
        <v>99.99672249352692</v>
      </c>
    </row>
    <row r="184" spans="1:8" s="19" customFormat="1" ht="11.25" customHeight="1">
      <c r="A184" s="23" t="s">
        <v>147</v>
      </c>
      <c r="B184" s="24">
        <f>+'[1]By Agency-SUM (C)'!B184</f>
        <v>419706</v>
      </c>
      <c r="C184" s="24">
        <f>+'[1]By Agency-SUM (C)'!C184</f>
        <v>326498</v>
      </c>
      <c r="D184" s="24">
        <f>+'[1]By Agency-SUM (C)'!D184</f>
        <v>64010</v>
      </c>
      <c r="E184" s="24">
        <f t="shared" si="68"/>
        <v>390508</v>
      </c>
      <c r="F184" s="24">
        <f t="shared" si="69"/>
        <v>29198</v>
      </c>
      <c r="G184" s="24">
        <f t="shared" si="70"/>
        <v>93208</v>
      </c>
      <c r="H184" s="24">
        <f t="shared" si="67"/>
        <v>93.0432254959424</v>
      </c>
    </row>
    <row r="185" spans="1:8" s="19" customFormat="1" ht="11.25" customHeight="1">
      <c r="A185" s="23" t="s">
        <v>148</v>
      </c>
      <c r="B185" s="24">
        <f>+'[1]By Agency-SUM (C)'!B185</f>
        <v>8429</v>
      </c>
      <c r="C185" s="24">
        <f>+'[1]By Agency-SUM (C)'!C185</f>
        <v>7733</v>
      </c>
      <c r="D185" s="24">
        <f>+'[1]By Agency-SUM (C)'!D185</f>
        <v>612</v>
      </c>
      <c r="E185" s="24">
        <f t="shared" si="68"/>
        <v>8345</v>
      </c>
      <c r="F185" s="24">
        <f t="shared" si="69"/>
        <v>84</v>
      </c>
      <c r="G185" s="24">
        <f t="shared" si="70"/>
        <v>696</v>
      </c>
      <c r="H185" s="24">
        <f t="shared" si="67"/>
        <v>99.00344050302527</v>
      </c>
    </row>
    <row r="186" spans="1:8" s="19" customFormat="1" ht="11.25" customHeight="1">
      <c r="A186" s="23" t="s">
        <v>149</v>
      </c>
      <c r="B186" s="24">
        <f>+'[1]By Agency-SUM (C)'!B186</f>
        <v>291516</v>
      </c>
      <c r="C186" s="24">
        <f>+'[1]By Agency-SUM (C)'!C186</f>
        <v>215503</v>
      </c>
      <c r="D186" s="24">
        <f>+'[1]By Agency-SUM (C)'!D186</f>
        <v>46385</v>
      </c>
      <c r="E186" s="24">
        <f t="shared" si="68"/>
        <v>261888</v>
      </c>
      <c r="F186" s="24">
        <f t="shared" si="69"/>
        <v>29628</v>
      </c>
      <c r="G186" s="24">
        <f t="shared" si="70"/>
        <v>76013</v>
      </c>
      <c r="H186" s="24">
        <f t="shared" si="67"/>
        <v>89.83657843823323</v>
      </c>
    </row>
    <row r="187" spans="1:8" s="19" customFormat="1" ht="11.25" customHeight="1">
      <c r="A187" s="23" t="s">
        <v>150</v>
      </c>
      <c r="B187" s="24">
        <f>+'[1]By Agency-SUM (C)'!B187</f>
        <v>2809796</v>
      </c>
      <c r="C187" s="24">
        <f>+'[1]By Agency-SUM (C)'!C187</f>
        <v>2394782</v>
      </c>
      <c r="D187" s="24">
        <f>+'[1]By Agency-SUM (C)'!D187</f>
        <v>22681</v>
      </c>
      <c r="E187" s="24">
        <f t="shared" si="68"/>
        <v>2417463</v>
      </c>
      <c r="F187" s="24">
        <f t="shared" si="69"/>
        <v>392333</v>
      </c>
      <c r="G187" s="24">
        <f t="shared" si="70"/>
        <v>415014</v>
      </c>
      <c r="H187" s="24">
        <f t="shared" si="67"/>
        <v>86.03695784320286</v>
      </c>
    </row>
    <row r="188" spans="1:8" s="19" customFormat="1" ht="11.25" customHeight="1">
      <c r="A188" s="23" t="s">
        <v>151</v>
      </c>
      <c r="B188" s="24">
        <f>+'[1]By Agency-SUM (C)'!B188</f>
        <v>12075</v>
      </c>
      <c r="C188" s="24">
        <f>+'[1]By Agency-SUM (C)'!C188</f>
        <v>10727</v>
      </c>
      <c r="D188" s="24">
        <f>+'[1]By Agency-SUM (C)'!D188</f>
        <v>1301</v>
      </c>
      <c r="E188" s="24">
        <f t="shared" si="68"/>
        <v>12028</v>
      </c>
      <c r="F188" s="24">
        <f t="shared" si="69"/>
        <v>47</v>
      </c>
      <c r="G188" s="24">
        <f t="shared" si="70"/>
        <v>1348</v>
      </c>
      <c r="H188" s="24">
        <f t="shared" si="67"/>
        <v>99.61076604554864</v>
      </c>
    </row>
    <row r="189" spans="1:8" s="19" customFormat="1" ht="11.25" customHeight="1">
      <c r="A189" s="23"/>
      <c r="B189" s="18"/>
      <c r="C189" s="18"/>
      <c r="D189" s="18"/>
      <c r="E189" s="18"/>
      <c r="F189" s="18"/>
      <c r="G189" s="18"/>
      <c r="H189" s="18"/>
    </row>
    <row r="190" spans="1:8" s="19" customFormat="1" ht="11.25" customHeight="1">
      <c r="A190" s="21" t="s">
        <v>152</v>
      </c>
      <c r="B190" s="22">
        <f aca="true" t="shared" si="71" ref="B190:G190">SUM(B191:B197)</f>
        <v>1688078</v>
      </c>
      <c r="C190" s="22">
        <f t="shared" si="71"/>
        <v>1198843</v>
      </c>
      <c r="D190" s="22">
        <f t="shared" si="71"/>
        <v>66033</v>
      </c>
      <c r="E190" s="22">
        <f t="shared" si="71"/>
        <v>1264876</v>
      </c>
      <c r="F190" s="22">
        <f t="shared" si="71"/>
        <v>423202</v>
      </c>
      <c r="G190" s="22">
        <f t="shared" si="71"/>
        <v>489235</v>
      </c>
      <c r="H190" s="22">
        <f aca="true" t="shared" si="72" ref="H190:H197">E190/B190*100</f>
        <v>74.92994991937576</v>
      </c>
    </row>
    <row r="191" spans="1:8" s="19" customFormat="1" ht="11.25" customHeight="1">
      <c r="A191" s="23" t="s">
        <v>153</v>
      </c>
      <c r="B191" s="24">
        <f>+'[1]By Agency-SUM (C)'!B191</f>
        <v>461673</v>
      </c>
      <c r="C191" s="24">
        <f>+'[1]By Agency-SUM (C)'!C191</f>
        <v>384632</v>
      </c>
      <c r="D191" s="24">
        <f>+'[1]By Agency-SUM (C)'!D191</f>
        <v>34568</v>
      </c>
      <c r="E191" s="24">
        <f aca="true" t="shared" si="73" ref="E191:E197">SUM(C191:D191)</f>
        <v>419200</v>
      </c>
      <c r="F191" s="24">
        <f aca="true" t="shared" si="74" ref="F191:F197">B191-E191</f>
        <v>42473</v>
      </c>
      <c r="G191" s="24">
        <f aca="true" t="shared" si="75" ref="G191:G197">B191-C191</f>
        <v>77041</v>
      </c>
      <c r="H191" s="24">
        <f t="shared" si="72"/>
        <v>90.8001984088305</v>
      </c>
    </row>
    <row r="192" spans="1:8" s="19" customFormat="1" ht="11.25" customHeight="1">
      <c r="A192" s="23" t="s">
        <v>154</v>
      </c>
      <c r="B192" s="24">
        <f>+'[1]By Agency-SUM (C)'!B192</f>
        <v>57666</v>
      </c>
      <c r="C192" s="24">
        <f>+'[1]By Agency-SUM (C)'!C192</f>
        <v>44899</v>
      </c>
      <c r="D192" s="24">
        <f>+'[1]By Agency-SUM (C)'!D192</f>
        <v>5343</v>
      </c>
      <c r="E192" s="24">
        <f t="shared" si="73"/>
        <v>50242</v>
      </c>
      <c r="F192" s="24">
        <f t="shared" si="74"/>
        <v>7424</v>
      </c>
      <c r="G192" s="24">
        <f t="shared" si="75"/>
        <v>12767</v>
      </c>
      <c r="H192" s="24">
        <f t="shared" si="72"/>
        <v>87.12586272673673</v>
      </c>
    </row>
    <row r="193" spans="1:8" s="19" customFormat="1" ht="11.25" customHeight="1">
      <c r="A193" s="23" t="s">
        <v>155</v>
      </c>
      <c r="B193" s="24">
        <f>+'[1]By Agency-SUM (C)'!B193</f>
        <v>1060458</v>
      </c>
      <c r="C193" s="24">
        <f>+'[1]By Agency-SUM (C)'!C193</f>
        <v>689630</v>
      </c>
      <c r="D193" s="24">
        <f>+'[1]By Agency-SUM (C)'!D193</f>
        <v>6861</v>
      </c>
      <c r="E193" s="24">
        <f t="shared" si="73"/>
        <v>696491</v>
      </c>
      <c r="F193" s="24">
        <f t="shared" si="74"/>
        <v>363967</v>
      </c>
      <c r="G193" s="24">
        <f t="shared" si="75"/>
        <v>370828</v>
      </c>
      <c r="H193" s="24">
        <f t="shared" si="72"/>
        <v>65.67832012206047</v>
      </c>
    </row>
    <row r="194" spans="1:8" s="19" customFormat="1" ht="11.25" customHeight="1">
      <c r="A194" s="23" t="s">
        <v>156</v>
      </c>
      <c r="B194" s="24">
        <f>+'[1]By Agency-SUM (C)'!B194</f>
        <v>9580</v>
      </c>
      <c r="C194" s="24">
        <f>+'[1]By Agency-SUM (C)'!C194</f>
        <v>6021</v>
      </c>
      <c r="D194" s="24">
        <f>+'[1]By Agency-SUM (C)'!D194</f>
        <v>902</v>
      </c>
      <c r="E194" s="24">
        <f t="shared" si="73"/>
        <v>6923</v>
      </c>
      <c r="F194" s="24">
        <f t="shared" si="74"/>
        <v>2657</v>
      </c>
      <c r="G194" s="24">
        <f t="shared" si="75"/>
        <v>3559</v>
      </c>
      <c r="H194" s="24">
        <f t="shared" si="72"/>
        <v>72.2651356993737</v>
      </c>
    </row>
    <row r="195" spans="1:8" s="19" customFormat="1" ht="11.25" customHeight="1">
      <c r="A195" s="23" t="s">
        <v>157</v>
      </c>
      <c r="B195" s="24">
        <f>+'[1]By Agency-SUM (C)'!B195</f>
        <v>49175</v>
      </c>
      <c r="C195" s="24">
        <f>+'[1]By Agency-SUM (C)'!C195</f>
        <v>36594</v>
      </c>
      <c r="D195" s="24">
        <f>+'[1]By Agency-SUM (C)'!D195</f>
        <v>9380</v>
      </c>
      <c r="E195" s="24">
        <f t="shared" si="73"/>
        <v>45974</v>
      </c>
      <c r="F195" s="24">
        <f t="shared" si="74"/>
        <v>3201</v>
      </c>
      <c r="G195" s="24">
        <f t="shared" si="75"/>
        <v>12581</v>
      </c>
      <c r="H195" s="24">
        <f t="shared" si="72"/>
        <v>93.49059481443824</v>
      </c>
    </row>
    <row r="196" spans="1:8" s="19" customFormat="1" ht="11.25" customHeight="1">
      <c r="A196" s="23" t="s">
        <v>158</v>
      </c>
      <c r="B196" s="24">
        <f>+'[1]By Agency-SUM (C)'!B196</f>
        <v>18607</v>
      </c>
      <c r="C196" s="24">
        <f>+'[1]By Agency-SUM (C)'!C196</f>
        <v>10272</v>
      </c>
      <c r="D196" s="24">
        <f>+'[1]By Agency-SUM (C)'!D196</f>
        <v>7235</v>
      </c>
      <c r="E196" s="24">
        <f t="shared" si="73"/>
        <v>17507</v>
      </c>
      <c r="F196" s="24">
        <f t="shared" si="74"/>
        <v>1100</v>
      </c>
      <c r="G196" s="24">
        <f t="shared" si="75"/>
        <v>8335</v>
      </c>
      <c r="H196" s="24">
        <f t="shared" si="72"/>
        <v>94.08824635889718</v>
      </c>
    </row>
    <row r="197" spans="1:8" s="19" customFormat="1" ht="11.25" customHeight="1">
      <c r="A197" s="23" t="s">
        <v>159</v>
      </c>
      <c r="B197" s="24">
        <f>+'[1]By Agency-SUM (C)'!B197</f>
        <v>30919</v>
      </c>
      <c r="C197" s="24">
        <f>+'[1]By Agency-SUM (C)'!C197</f>
        <v>26795</v>
      </c>
      <c r="D197" s="24">
        <f>+'[1]By Agency-SUM (C)'!D197</f>
        <v>1744</v>
      </c>
      <c r="E197" s="24">
        <f t="shared" si="73"/>
        <v>28539</v>
      </c>
      <c r="F197" s="24">
        <f t="shared" si="74"/>
        <v>2380</v>
      </c>
      <c r="G197" s="24">
        <f t="shared" si="75"/>
        <v>4124</v>
      </c>
      <c r="H197" s="24">
        <f t="shared" si="72"/>
        <v>92.3024677382839</v>
      </c>
    </row>
    <row r="198" spans="1:8" s="19" customFormat="1" ht="11.25" customHeight="1">
      <c r="A198" s="23"/>
      <c r="B198" s="18"/>
      <c r="C198" s="18"/>
      <c r="D198" s="18"/>
      <c r="E198" s="18"/>
      <c r="F198" s="18"/>
      <c r="G198" s="18"/>
      <c r="H198" s="18"/>
    </row>
    <row r="199" spans="1:8" s="19" customFormat="1" ht="11.25" customHeight="1">
      <c r="A199" s="21" t="s">
        <v>160</v>
      </c>
      <c r="B199" s="26">
        <f aca="true" t="shared" si="76" ref="B199:G199">SUM(B200:B206)</f>
        <v>759010</v>
      </c>
      <c r="C199" s="26">
        <f t="shared" si="76"/>
        <v>655212</v>
      </c>
      <c r="D199" s="26">
        <f t="shared" si="76"/>
        <v>92016</v>
      </c>
      <c r="E199" s="26">
        <f t="shared" si="76"/>
        <v>747228</v>
      </c>
      <c r="F199" s="26">
        <f t="shared" si="76"/>
        <v>11782</v>
      </c>
      <c r="G199" s="26">
        <f t="shared" si="76"/>
        <v>103798</v>
      </c>
      <c r="H199" s="22">
        <f aca="true" t="shared" si="77" ref="H199:H206">E199/B199*100</f>
        <v>98.44771478636645</v>
      </c>
    </row>
    <row r="200" spans="1:8" s="19" customFormat="1" ht="11.25" customHeight="1">
      <c r="A200" s="23" t="s">
        <v>161</v>
      </c>
      <c r="B200" s="24">
        <f>+'[1]By Agency-SUM (C)'!B200</f>
        <v>109429</v>
      </c>
      <c r="C200" s="24">
        <f>+'[1]By Agency-SUM (C)'!C200</f>
        <v>99201</v>
      </c>
      <c r="D200" s="24">
        <f>+'[1]By Agency-SUM (C)'!D200</f>
        <v>10202</v>
      </c>
      <c r="E200" s="24">
        <f aca="true" t="shared" si="78" ref="E200:E206">SUM(C200:D200)</f>
        <v>109403</v>
      </c>
      <c r="F200" s="24">
        <f aca="true" t="shared" si="79" ref="F200:F206">B200-E200</f>
        <v>26</v>
      </c>
      <c r="G200" s="24">
        <f aca="true" t="shared" si="80" ref="G200:G206">B200-C200</f>
        <v>10228</v>
      </c>
      <c r="H200" s="24">
        <f t="shared" si="77"/>
        <v>99.97624030193093</v>
      </c>
    </row>
    <row r="201" spans="1:8" s="19" customFormat="1" ht="11.25" customHeight="1">
      <c r="A201" s="23" t="s">
        <v>162</v>
      </c>
      <c r="B201" s="24">
        <f>+'[1]By Agency-SUM (C)'!B201</f>
        <v>167628</v>
      </c>
      <c r="C201" s="24">
        <f>+'[1]By Agency-SUM (C)'!C201</f>
        <v>162512</v>
      </c>
      <c r="D201" s="24">
        <f>+'[1]By Agency-SUM (C)'!D201</f>
        <v>4960</v>
      </c>
      <c r="E201" s="24">
        <f t="shared" si="78"/>
        <v>167472</v>
      </c>
      <c r="F201" s="24">
        <f t="shared" si="79"/>
        <v>156</v>
      </c>
      <c r="G201" s="24">
        <f t="shared" si="80"/>
        <v>5116</v>
      </c>
      <c r="H201" s="24">
        <f t="shared" si="77"/>
        <v>99.90693678860335</v>
      </c>
    </row>
    <row r="202" spans="1:8" s="19" customFormat="1" ht="11.25" customHeight="1">
      <c r="A202" s="23" t="s">
        <v>163</v>
      </c>
      <c r="B202" s="24">
        <f>+'[1]By Agency-SUM (C)'!B202</f>
        <v>21189</v>
      </c>
      <c r="C202" s="24">
        <f>+'[1]By Agency-SUM (C)'!C202</f>
        <v>19145</v>
      </c>
      <c r="D202" s="24">
        <f>+'[1]By Agency-SUM (C)'!D202</f>
        <v>1942</v>
      </c>
      <c r="E202" s="24">
        <f t="shared" si="78"/>
        <v>21087</v>
      </c>
      <c r="F202" s="24">
        <f t="shared" si="79"/>
        <v>102</v>
      </c>
      <c r="G202" s="24">
        <f t="shared" si="80"/>
        <v>2044</v>
      </c>
      <c r="H202" s="24">
        <f t="shared" si="77"/>
        <v>99.51861815092737</v>
      </c>
    </row>
    <row r="203" spans="1:8" s="19" customFormat="1" ht="11.25" customHeight="1">
      <c r="A203" s="23" t="s">
        <v>164</v>
      </c>
      <c r="B203" s="24">
        <f>+'[1]By Agency-SUM (C)'!B203</f>
        <v>88317</v>
      </c>
      <c r="C203" s="24">
        <f>+'[1]By Agency-SUM (C)'!C203</f>
        <v>81032</v>
      </c>
      <c r="D203" s="24">
        <f>+'[1]By Agency-SUM (C)'!D203</f>
        <v>4960</v>
      </c>
      <c r="E203" s="24">
        <f t="shared" si="78"/>
        <v>85992</v>
      </c>
      <c r="F203" s="24">
        <f t="shared" si="79"/>
        <v>2325</v>
      </c>
      <c r="G203" s="24">
        <f t="shared" si="80"/>
        <v>7285</v>
      </c>
      <c r="H203" s="24">
        <f t="shared" si="77"/>
        <v>97.36743775264105</v>
      </c>
    </row>
    <row r="204" spans="1:8" s="19" customFormat="1" ht="11.25" customHeight="1">
      <c r="A204" s="23" t="s">
        <v>165</v>
      </c>
      <c r="B204" s="24">
        <f>+'[1]By Agency-SUM (C)'!B204</f>
        <v>56234</v>
      </c>
      <c r="C204" s="24">
        <f>+'[1]By Agency-SUM (C)'!C204</f>
        <v>52968</v>
      </c>
      <c r="D204" s="24">
        <f>+'[1]By Agency-SUM (C)'!D204</f>
        <v>3264</v>
      </c>
      <c r="E204" s="24">
        <f t="shared" si="78"/>
        <v>56232</v>
      </c>
      <c r="F204" s="24">
        <f t="shared" si="79"/>
        <v>2</v>
      </c>
      <c r="G204" s="24">
        <f t="shared" si="80"/>
        <v>3266</v>
      </c>
      <c r="H204" s="24">
        <f t="shared" si="77"/>
        <v>99.99644343279867</v>
      </c>
    </row>
    <row r="205" spans="1:8" s="19" customFormat="1" ht="11.25" customHeight="1">
      <c r="A205" s="23" t="s">
        <v>166</v>
      </c>
      <c r="B205" s="24">
        <f>+'[1]By Agency-SUM (C)'!B205</f>
        <v>128080</v>
      </c>
      <c r="C205" s="24">
        <f>+'[1]By Agency-SUM (C)'!C205</f>
        <v>117051</v>
      </c>
      <c r="D205" s="24">
        <f>+'[1]By Agency-SUM (C)'!D205</f>
        <v>10959</v>
      </c>
      <c r="E205" s="24">
        <f t="shared" si="78"/>
        <v>128010</v>
      </c>
      <c r="F205" s="24">
        <f t="shared" si="79"/>
        <v>70</v>
      </c>
      <c r="G205" s="24">
        <f t="shared" si="80"/>
        <v>11029</v>
      </c>
      <c r="H205" s="24">
        <f t="shared" si="77"/>
        <v>99.94534665833854</v>
      </c>
    </row>
    <row r="206" spans="1:8" s="19" customFormat="1" ht="11.25" customHeight="1">
      <c r="A206" s="23" t="s">
        <v>167</v>
      </c>
      <c r="B206" s="24">
        <f>+'[1]By Agency-SUM (C)'!B206</f>
        <v>188133</v>
      </c>
      <c r="C206" s="24">
        <f>+'[1]By Agency-SUM (C)'!C206</f>
        <v>123303</v>
      </c>
      <c r="D206" s="24">
        <f>+'[1]By Agency-SUM (C)'!D206</f>
        <v>55729</v>
      </c>
      <c r="E206" s="24">
        <f t="shared" si="78"/>
        <v>179032</v>
      </c>
      <c r="F206" s="24">
        <f t="shared" si="79"/>
        <v>9101</v>
      </c>
      <c r="G206" s="24">
        <f t="shared" si="80"/>
        <v>64830</v>
      </c>
      <c r="H206" s="24">
        <f t="shared" si="77"/>
        <v>95.16246485199301</v>
      </c>
    </row>
    <row r="207" spans="1:8" s="19" customFormat="1" ht="11.25" customHeight="1">
      <c r="A207" s="23"/>
      <c r="B207" s="18"/>
      <c r="C207" s="18"/>
      <c r="D207" s="18"/>
      <c r="E207" s="18"/>
      <c r="F207" s="18"/>
      <c r="G207" s="18"/>
      <c r="H207" s="18"/>
    </row>
    <row r="208" spans="1:8" s="19" customFormat="1" ht="11.25" customHeight="1">
      <c r="A208" s="21" t="s">
        <v>168</v>
      </c>
      <c r="B208" s="22">
        <f aca="true" t="shared" si="81" ref="B208:G208">SUM(B209:B224)+SUM(B229:B244)</f>
        <v>6993986</v>
      </c>
      <c r="C208" s="22">
        <f t="shared" si="81"/>
        <v>3756555</v>
      </c>
      <c r="D208" s="22">
        <f t="shared" si="81"/>
        <v>454314</v>
      </c>
      <c r="E208" s="22">
        <f t="shared" si="81"/>
        <v>4210869</v>
      </c>
      <c r="F208" s="22">
        <f t="shared" si="81"/>
        <v>2783117</v>
      </c>
      <c r="G208" s="22">
        <f t="shared" si="81"/>
        <v>3237431</v>
      </c>
      <c r="H208" s="22">
        <f aca="true" t="shared" si="82" ref="H208:H244">E208/B208*100</f>
        <v>60.20699784071629</v>
      </c>
    </row>
    <row r="209" spans="1:8" s="19" customFormat="1" ht="11.25" customHeight="1">
      <c r="A209" s="23" t="s">
        <v>169</v>
      </c>
      <c r="B209" s="24">
        <f>+'[1]By Agency-SUM (C)'!B209</f>
        <v>14282</v>
      </c>
      <c r="C209" s="24">
        <f>+'[1]By Agency-SUM (C)'!C209</f>
        <v>10949</v>
      </c>
      <c r="D209" s="24">
        <f>+'[1]By Agency-SUM (C)'!D209</f>
        <v>234</v>
      </c>
      <c r="E209" s="24">
        <f aca="true" t="shared" si="83" ref="E209:E223">SUM(C209:D209)</f>
        <v>11183</v>
      </c>
      <c r="F209" s="24">
        <f aca="true" t="shared" si="84" ref="F209:F223">B209-E209</f>
        <v>3099</v>
      </c>
      <c r="G209" s="24">
        <f aca="true" t="shared" si="85" ref="G209:G223">B209-C209</f>
        <v>3333</v>
      </c>
      <c r="H209" s="24">
        <f t="shared" si="82"/>
        <v>78.30135835317182</v>
      </c>
    </row>
    <row r="210" spans="1:8" s="19" customFormat="1" ht="11.25" customHeight="1">
      <c r="A210" s="23" t="s">
        <v>170</v>
      </c>
      <c r="B210" s="24">
        <f>+'[1]By Agency-SUM (C)'!B210</f>
        <v>40252</v>
      </c>
      <c r="C210" s="24">
        <f>+'[1]By Agency-SUM (C)'!C210</f>
        <v>31511</v>
      </c>
      <c r="D210" s="24">
        <f>+'[1]By Agency-SUM (C)'!D210</f>
        <v>2701</v>
      </c>
      <c r="E210" s="24">
        <f t="shared" si="83"/>
        <v>34212</v>
      </c>
      <c r="F210" s="24">
        <f t="shared" si="84"/>
        <v>6040</v>
      </c>
      <c r="G210" s="24">
        <f t="shared" si="85"/>
        <v>8741</v>
      </c>
      <c r="H210" s="24">
        <f t="shared" si="82"/>
        <v>84.99453443307165</v>
      </c>
    </row>
    <row r="211" spans="1:8" s="19" customFormat="1" ht="11.25" customHeight="1">
      <c r="A211" s="23" t="s">
        <v>171</v>
      </c>
      <c r="B211" s="24">
        <f>+'[1]By Agency-SUM (C)'!B211</f>
        <v>45051</v>
      </c>
      <c r="C211" s="24">
        <f>+'[1]By Agency-SUM (C)'!C211</f>
        <v>29036</v>
      </c>
      <c r="D211" s="24">
        <f>+'[1]By Agency-SUM (C)'!D211</f>
        <v>5326</v>
      </c>
      <c r="E211" s="24">
        <f t="shared" si="83"/>
        <v>34362</v>
      </c>
      <c r="F211" s="24">
        <f t="shared" si="84"/>
        <v>10689</v>
      </c>
      <c r="G211" s="24">
        <f t="shared" si="85"/>
        <v>16015</v>
      </c>
      <c r="H211" s="24">
        <f t="shared" si="82"/>
        <v>76.27355663581274</v>
      </c>
    </row>
    <row r="212" spans="1:8" s="19" customFormat="1" ht="11.25" customHeight="1">
      <c r="A212" s="23" t="s">
        <v>172</v>
      </c>
      <c r="B212" s="24">
        <f>+'[1]By Agency-SUM (C)'!B212</f>
        <v>3115794</v>
      </c>
      <c r="C212" s="24">
        <f>+'[1]By Agency-SUM (C)'!C212</f>
        <v>582727</v>
      </c>
      <c r="D212" s="24">
        <f>+'[1]By Agency-SUM (C)'!D212</f>
        <v>107489</v>
      </c>
      <c r="E212" s="24">
        <f t="shared" si="83"/>
        <v>690216</v>
      </c>
      <c r="F212" s="24">
        <f t="shared" si="84"/>
        <v>2425578</v>
      </c>
      <c r="G212" s="24">
        <f t="shared" si="85"/>
        <v>2533067</v>
      </c>
      <c r="H212" s="24">
        <f t="shared" si="82"/>
        <v>22.152170522184715</v>
      </c>
    </row>
    <row r="213" spans="1:8" s="19" customFormat="1" ht="11.25" customHeight="1">
      <c r="A213" s="23" t="s">
        <v>173</v>
      </c>
      <c r="B213" s="24">
        <f>+'[1]By Agency-SUM (C)'!B213</f>
        <v>25194</v>
      </c>
      <c r="C213" s="24">
        <f>+'[1]By Agency-SUM (C)'!C213</f>
        <v>20685</v>
      </c>
      <c r="D213" s="24">
        <f>+'[1]By Agency-SUM (C)'!D213</f>
        <v>789</v>
      </c>
      <c r="E213" s="24">
        <f t="shared" si="83"/>
        <v>21474</v>
      </c>
      <c r="F213" s="24">
        <f t="shared" si="84"/>
        <v>3720</v>
      </c>
      <c r="G213" s="24">
        <f t="shared" si="85"/>
        <v>4509</v>
      </c>
      <c r="H213" s="24">
        <f t="shared" si="82"/>
        <v>85.23457966182424</v>
      </c>
    </row>
    <row r="214" spans="1:8" s="19" customFormat="1" ht="11.25" customHeight="1">
      <c r="A214" s="23" t="s">
        <v>174</v>
      </c>
      <c r="B214" s="24">
        <f>+'[1]By Agency-SUM (C)'!B214</f>
        <v>52259</v>
      </c>
      <c r="C214" s="24">
        <f>+'[1]By Agency-SUM (C)'!C214</f>
        <v>46112</v>
      </c>
      <c r="D214" s="24">
        <f>+'[1]By Agency-SUM (C)'!D214</f>
        <v>6145</v>
      </c>
      <c r="E214" s="24">
        <f t="shared" si="83"/>
        <v>52257</v>
      </c>
      <c r="F214" s="24">
        <f t="shared" si="84"/>
        <v>2</v>
      </c>
      <c r="G214" s="24">
        <f t="shared" si="85"/>
        <v>6147</v>
      </c>
      <c r="H214" s="24">
        <f t="shared" si="82"/>
        <v>99.99617290801585</v>
      </c>
    </row>
    <row r="215" spans="1:8" s="19" customFormat="1" ht="11.25" customHeight="1">
      <c r="A215" s="23" t="s">
        <v>175</v>
      </c>
      <c r="B215" s="24">
        <f>+'[1]By Agency-SUM (C)'!B215</f>
        <v>163611</v>
      </c>
      <c r="C215" s="24">
        <f>+'[1]By Agency-SUM (C)'!C215</f>
        <v>108956</v>
      </c>
      <c r="D215" s="24">
        <f>+'[1]By Agency-SUM (C)'!D215</f>
        <v>9517</v>
      </c>
      <c r="E215" s="24">
        <f t="shared" si="83"/>
        <v>118473</v>
      </c>
      <c r="F215" s="24">
        <f t="shared" si="84"/>
        <v>45138</v>
      </c>
      <c r="G215" s="24">
        <f t="shared" si="85"/>
        <v>54655</v>
      </c>
      <c r="H215" s="24">
        <f t="shared" si="82"/>
        <v>72.41139043218365</v>
      </c>
    </row>
    <row r="216" spans="1:8" s="19" customFormat="1" ht="11.25" customHeight="1">
      <c r="A216" s="23" t="s">
        <v>176</v>
      </c>
      <c r="B216" s="24">
        <f>+'[1]By Agency-SUM (C)'!B216</f>
        <v>69233</v>
      </c>
      <c r="C216" s="24">
        <f>+'[1]By Agency-SUM (C)'!C216</f>
        <v>65385</v>
      </c>
      <c r="D216" s="24">
        <f>+'[1]By Agency-SUM (C)'!D216</f>
        <v>3749</v>
      </c>
      <c r="E216" s="24">
        <f t="shared" si="83"/>
        <v>69134</v>
      </c>
      <c r="F216" s="24">
        <f t="shared" si="84"/>
        <v>99</v>
      </c>
      <c r="G216" s="24">
        <f t="shared" si="85"/>
        <v>3848</v>
      </c>
      <c r="H216" s="24">
        <f t="shared" si="82"/>
        <v>99.8570046076293</v>
      </c>
    </row>
    <row r="217" spans="1:8" s="19" customFormat="1" ht="11.25" customHeight="1">
      <c r="A217" s="23" t="s">
        <v>177</v>
      </c>
      <c r="B217" s="24">
        <f>+'[1]By Agency-SUM (C)'!B217</f>
        <v>40554</v>
      </c>
      <c r="C217" s="24">
        <f>+'[1]By Agency-SUM (C)'!C217</f>
        <v>39792</v>
      </c>
      <c r="D217" s="24">
        <f>+'[1]By Agency-SUM (C)'!D217</f>
        <v>697</v>
      </c>
      <c r="E217" s="24">
        <f t="shared" si="83"/>
        <v>40489</v>
      </c>
      <c r="F217" s="24">
        <f t="shared" si="84"/>
        <v>65</v>
      </c>
      <c r="G217" s="24">
        <f t="shared" si="85"/>
        <v>762</v>
      </c>
      <c r="H217" s="24">
        <f t="shared" si="82"/>
        <v>99.83971987966662</v>
      </c>
    </row>
    <row r="218" spans="1:8" s="19" customFormat="1" ht="11.25" customHeight="1">
      <c r="A218" s="23" t="s">
        <v>178</v>
      </c>
      <c r="B218" s="24">
        <f>+'[1]By Agency-SUM (C)'!B218</f>
        <v>51758</v>
      </c>
      <c r="C218" s="24">
        <f>+'[1]By Agency-SUM (C)'!C218</f>
        <v>36372</v>
      </c>
      <c r="D218" s="24">
        <f>+'[1]By Agency-SUM (C)'!D218</f>
        <v>3606</v>
      </c>
      <c r="E218" s="24">
        <f t="shared" si="83"/>
        <v>39978</v>
      </c>
      <c r="F218" s="24">
        <f t="shared" si="84"/>
        <v>11780</v>
      </c>
      <c r="G218" s="24">
        <f t="shared" si="85"/>
        <v>15386</v>
      </c>
      <c r="H218" s="24">
        <f t="shared" si="82"/>
        <v>77.24023339387148</v>
      </c>
    </row>
    <row r="219" spans="1:8" s="19" customFormat="1" ht="11.25" customHeight="1">
      <c r="A219" s="23" t="s">
        <v>179</v>
      </c>
      <c r="B219" s="24">
        <f>+'[1]By Agency-SUM (C)'!B219</f>
        <v>173240</v>
      </c>
      <c r="C219" s="24">
        <f>+'[1]By Agency-SUM (C)'!C219</f>
        <v>127220</v>
      </c>
      <c r="D219" s="24">
        <f>+'[1]By Agency-SUM (C)'!D219</f>
        <v>22324</v>
      </c>
      <c r="E219" s="24">
        <f t="shared" si="83"/>
        <v>149544</v>
      </c>
      <c r="F219" s="24">
        <f t="shared" si="84"/>
        <v>23696</v>
      </c>
      <c r="G219" s="24">
        <f t="shared" si="85"/>
        <v>46020</v>
      </c>
      <c r="H219" s="24">
        <f t="shared" si="82"/>
        <v>86.32186561994921</v>
      </c>
    </row>
    <row r="220" spans="1:8" s="19" customFormat="1" ht="11.25" customHeight="1">
      <c r="A220" s="23" t="s">
        <v>180</v>
      </c>
      <c r="B220" s="24">
        <f>+'[1]By Agency-SUM (C)'!B220</f>
        <v>54670</v>
      </c>
      <c r="C220" s="24">
        <f>+'[1]By Agency-SUM (C)'!C220</f>
        <v>37444</v>
      </c>
      <c r="D220" s="24">
        <f>+'[1]By Agency-SUM (C)'!D220</f>
        <v>7850</v>
      </c>
      <c r="E220" s="24">
        <f t="shared" si="83"/>
        <v>45294</v>
      </c>
      <c r="F220" s="24">
        <f t="shared" si="84"/>
        <v>9376</v>
      </c>
      <c r="G220" s="24">
        <f t="shared" si="85"/>
        <v>17226</v>
      </c>
      <c r="H220" s="24">
        <f t="shared" si="82"/>
        <v>82.84982623010792</v>
      </c>
    </row>
    <row r="221" spans="1:8" s="19" customFormat="1" ht="11.25" customHeight="1">
      <c r="A221" s="23" t="s">
        <v>181</v>
      </c>
      <c r="B221" s="24">
        <f>+'[1]By Agency-SUM (C)'!B221</f>
        <v>54433</v>
      </c>
      <c r="C221" s="24">
        <f>+'[1]By Agency-SUM (C)'!C221</f>
        <v>47439</v>
      </c>
      <c r="D221" s="24">
        <f>+'[1]By Agency-SUM (C)'!D221</f>
        <v>4508</v>
      </c>
      <c r="E221" s="24">
        <f t="shared" si="83"/>
        <v>51947</v>
      </c>
      <c r="F221" s="24">
        <f t="shared" si="84"/>
        <v>2486</v>
      </c>
      <c r="G221" s="24">
        <f t="shared" si="85"/>
        <v>6994</v>
      </c>
      <c r="H221" s="24">
        <f t="shared" si="82"/>
        <v>95.4329175316444</v>
      </c>
    </row>
    <row r="222" spans="1:8" s="19" customFormat="1" ht="11.25" customHeight="1">
      <c r="A222" s="23" t="s">
        <v>182</v>
      </c>
      <c r="B222" s="24">
        <f>+'[1]By Agency-SUM (C)'!B222</f>
        <v>39369</v>
      </c>
      <c r="C222" s="24">
        <f>+'[1]By Agency-SUM (C)'!C222</f>
        <v>33768</v>
      </c>
      <c r="D222" s="24">
        <f>+'[1]By Agency-SUM (C)'!D222</f>
        <v>5597</v>
      </c>
      <c r="E222" s="24">
        <f t="shared" si="83"/>
        <v>39365</v>
      </c>
      <c r="F222" s="24">
        <f t="shared" si="84"/>
        <v>4</v>
      </c>
      <c r="G222" s="24">
        <f t="shared" si="85"/>
        <v>5601</v>
      </c>
      <c r="H222" s="24">
        <f t="shared" si="82"/>
        <v>99.98983972160838</v>
      </c>
    </row>
    <row r="223" spans="1:8" s="19" customFormat="1" ht="11.25" customHeight="1">
      <c r="A223" s="23" t="s">
        <v>183</v>
      </c>
      <c r="B223" s="24">
        <f>+'[1]By Agency-SUM (C)'!B223</f>
        <v>77054</v>
      </c>
      <c r="C223" s="24">
        <f>+'[1]By Agency-SUM (C)'!C223</f>
        <v>62490</v>
      </c>
      <c r="D223" s="24">
        <f>+'[1]By Agency-SUM (C)'!D223</f>
        <v>4835</v>
      </c>
      <c r="E223" s="24">
        <f t="shared" si="83"/>
        <v>67325</v>
      </c>
      <c r="F223" s="24">
        <f t="shared" si="84"/>
        <v>9729</v>
      </c>
      <c r="G223" s="24">
        <f t="shared" si="85"/>
        <v>14564</v>
      </c>
      <c r="H223" s="24">
        <f t="shared" si="82"/>
        <v>87.37378980974381</v>
      </c>
    </row>
    <row r="224" spans="1:8" s="19" customFormat="1" ht="11.25" customHeight="1">
      <c r="A224" s="23" t="s">
        <v>184</v>
      </c>
      <c r="B224" s="26">
        <f aca="true" t="shared" si="86" ref="B224:G224">SUM(B225:B228)</f>
        <v>556753</v>
      </c>
      <c r="C224" s="26">
        <f t="shared" si="86"/>
        <v>387393</v>
      </c>
      <c r="D224" s="26">
        <f t="shared" si="86"/>
        <v>22221</v>
      </c>
      <c r="E224" s="26">
        <f t="shared" si="86"/>
        <v>409614</v>
      </c>
      <c r="F224" s="26">
        <f t="shared" si="86"/>
        <v>147139</v>
      </c>
      <c r="G224" s="26">
        <f t="shared" si="86"/>
        <v>169360</v>
      </c>
      <c r="H224" s="22">
        <f t="shared" si="82"/>
        <v>73.57194303398455</v>
      </c>
    </row>
    <row r="225" spans="1:8" s="19" customFormat="1" ht="11.25" customHeight="1">
      <c r="A225" s="23" t="s">
        <v>185</v>
      </c>
      <c r="B225" s="24">
        <f>+'[1]By Agency-SUM (C)'!B225</f>
        <v>183765</v>
      </c>
      <c r="C225" s="24">
        <f>+'[1]By Agency-SUM (C)'!C225</f>
        <v>169415</v>
      </c>
      <c r="D225" s="24">
        <f>+'[1]By Agency-SUM (C)'!D225</f>
        <v>13897</v>
      </c>
      <c r="E225" s="24">
        <f aca="true" t="shared" si="87" ref="E225:E244">SUM(C225:D225)</f>
        <v>183312</v>
      </c>
      <c r="F225" s="24">
        <f aca="true" t="shared" si="88" ref="F225:F244">B225-E225</f>
        <v>453</v>
      </c>
      <c r="G225" s="24">
        <f aca="true" t="shared" si="89" ref="G225:G244">B225-C225</f>
        <v>14350</v>
      </c>
      <c r="H225" s="24">
        <f t="shared" si="82"/>
        <v>99.75348951106032</v>
      </c>
    </row>
    <row r="226" spans="1:8" s="19" customFormat="1" ht="11.25" customHeight="1">
      <c r="A226" s="23" t="s">
        <v>186</v>
      </c>
      <c r="B226" s="24">
        <f>+'[1]By Agency-SUM (C)'!B226</f>
        <v>226555</v>
      </c>
      <c r="C226" s="24">
        <f>+'[1]By Agency-SUM (C)'!C226</f>
        <v>122643</v>
      </c>
      <c r="D226" s="24">
        <f>+'[1]By Agency-SUM (C)'!D226</f>
        <v>2751</v>
      </c>
      <c r="E226" s="24">
        <f t="shared" si="87"/>
        <v>125394</v>
      </c>
      <c r="F226" s="24">
        <f t="shared" si="88"/>
        <v>101161</v>
      </c>
      <c r="G226" s="24">
        <f t="shared" si="89"/>
        <v>103912</v>
      </c>
      <c r="H226" s="24">
        <f t="shared" si="82"/>
        <v>55.34814945598199</v>
      </c>
    </row>
    <row r="227" spans="1:8" s="19" customFormat="1" ht="11.25" customHeight="1">
      <c r="A227" s="23" t="s">
        <v>187</v>
      </c>
      <c r="B227" s="24">
        <f>+'[1]By Agency-SUM (C)'!B227</f>
        <v>67368</v>
      </c>
      <c r="C227" s="24">
        <f>+'[1]By Agency-SUM (C)'!C227</f>
        <v>54873</v>
      </c>
      <c r="D227" s="24">
        <f>+'[1]By Agency-SUM (C)'!D227</f>
        <v>2535</v>
      </c>
      <c r="E227" s="24">
        <f t="shared" si="87"/>
        <v>57408</v>
      </c>
      <c r="F227" s="24">
        <f t="shared" si="88"/>
        <v>9960</v>
      </c>
      <c r="G227" s="24">
        <f t="shared" si="89"/>
        <v>12495</v>
      </c>
      <c r="H227" s="24">
        <f t="shared" si="82"/>
        <v>85.21553259707873</v>
      </c>
    </row>
    <row r="228" spans="1:8" s="19" customFormat="1" ht="11.25" customHeight="1">
      <c r="A228" s="23" t="s">
        <v>188</v>
      </c>
      <c r="B228" s="24">
        <f>+'[1]By Agency-SUM (C)'!B228</f>
        <v>79065</v>
      </c>
      <c r="C228" s="24">
        <f>+'[1]By Agency-SUM (C)'!C228</f>
        <v>40462</v>
      </c>
      <c r="D228" s="24">
        <f>+'[1]By Agency-SUM (C)'!D228</f>
        <v>3038</v>
      </c>
      <c r="E228" s="24">
        <f t="shared" si="87"/>
        <v>43500</v>
      </c>
      <c r="F228" s="24">
        <f t="shared" si="88"/>
        <v>35565</v>
      </c>
      <c r="G228" s="24">
        <f t="shared" si="89"/>
        <v>38603</v>
      </c>
      <c r="H228" s="24">
        <f t="shared" si="82"/>
        <v>55.01802314551318</v>
      </c>
    </row>
    <row r="229" spans="1:8" s="19" customFormat="1" ht="11.25" customHeight="1">
      <c r="A229" s="23" t="s">
        <v>189</v>
      </c>
      <c r="B229" s="24">
        <f>+'[1]By Agency-SUM (C)'!B229</f>
        <v>417727</v>
      </c>
      <c r="C229" s="24">
        <f>+'[1]By Agency-SUM (C)'!C229</f>
        <v>329729</v>
      </c>
      <c r="D229" s="24">
        <f>+'[1]By Agency-SUM (C)'!D229</f>
        <v>58846</v>
      </c>
      <c r="E229" s="24">
        <f t="shared" si="87"/>
        <v>388575</v>
      </c>
      <c r="F229" s="24">
        <f t="shared" si="88"/>
        <v>29152</v>
      </c>
      <c r="G229" s="24">
        <f t="shared" si="89"/>
        <v>87998</v>
      </c>
      <c r="H229" s="24">
        <f t="shared" si="82"/>
        <v>93.02127944806058</v>
      </c>
    </row>
    <row r="230" spans="1:8" s="19" customFormat="1" ht="11.25" customHeight="1">
      <c r="A230" s="23" t="s">
        <v>190</v>
      </c>
      <c r="B230" s="24">
        <f>+'[1]By Agency-SUM (C)'!B230</f>
        <v>251301</v>
      </c>
      <c r="C230" s="24">
        <f>+'[1]By Agency-SUM (C)'!C230</f>
        <v>220369</v>
      </c>
      <c r="D230" s="24">
        <f>+'[1]By Agency-SUM (C)'!D230</f>
        <v>25321</v>
      </c>
      <c r="E230" s="24">
        <f t="shared" si="87"/>
        <v>245690</v>
      </c>
      <c r="F230" s="24">
        <f t="shared" si="88"/>
        <v>5611</v>
      </c>
      <c r="G230" s="24">
        <f t="shared" si="89"/>
        <v>30932</v>
      </c>
      <c r="H230" s="24">
        <f t="shared" si="82"/>
        <v>97.76721939029291</v>
      </c>
    </row>
    <row r="231" spans="1:8" s="19" customFormat="1" ht="11.25" customHeight="1">
      <c r="A231" s="23" t="s">
        <v>191</v>
      </c>
      <c r="B231" s="24">
        <f>+'[1]By Agency-SUM (C)'!B231</f>
        <v>273317</v>
      </c>
      <c r="C231" s="24">
        <f>+'[1]By Agency-SUM (C)'!C231</f>
        <v>246715</v>
      </c>
      <c r="D231" s="24">
        <f>+'[1]By Agency-SUM (C)'!D231</f>
        <v>26534</v>
      </c>
      <c r="E231" s="24">
        <f t="shared" si="87"/>
        <v>273249</v>
      </c>
      <c r="F231" s="24">
        <f t="shared" si="88"/>
        <v>68</v>
      </c>
      <c r="G231" s="24">
        <f t="shared" si="89"/>
        <v>26602</v>
      </c>
      <c r="H231" s="24">
        <f t="shared" si="82"/>
        <v>99.97512046451557</v>
      </c>
    </row>
    <row r="232" spans="1:8" s="19" customFormat="1" ht="11.25" customHeight="1">
      <c r="A232" s="23" t="s">
        <v>192</v>
      </c>
      <c r="B232" s="24">
        <f>+'[1]By Agency-SUM (C)'!B232</f>
        <v>43855</v>
      </c>
      <c r="C232" s="24">
        <f>+'[1]By Agency-SUM (C)'!C232</f>
        <v>41852</v>
      </c>
      <c r="D232" s="24">
        <f>+'[1]By Agency-SUM (C)'!D232</f>
        <v>1687</v>
      </c>
      <c r="E232" s="24">
        <f t="shared" si="87"/>
        <v>43539</v>
      </c>
      <c r="F232" s="24">
        <f t="shared" si="88"/>
        <v>316</v>
      </c>
      <c r="G232" s="24">
        <f t="shared" si="89"/>
        <v>2003</v>
      </c>
      <c r="H232" s="24">
        <f t="shared" si="82"/>
        <v>99.27944362102383</v>
      </c>
    </row>
    <row r="233" spans="1:8" s="19" customFormat="1" ht="11.25">
      <c r="A233" s="23" t="s">
        <v>193</v>
      </c>
      <c r="B233" s="24">
        <f>+'[1]By Agency-SUM (C)'!B233</f>
        <v>190336</v>
      </c>
      <c r="C233" s="24">
        <f>+'[1]By Agency-SUM (C)'!C233</f>
        <v>162697</v>
      </c>
      <c r="D233" s="24">
        <f>+'[1]By Agency-SUM (C)'!D233</f>
        <v>25643</v>
      </c>
      <c r="E233" s="24">
        <f t="shared" si="87"/>
        <v>188340</v>
      </c>
      <c r="F233" s="24">
        <f t="shared" si="88"/>
        <v>1996</v>
      </c>
      <c r="G233" s="24">
        <f t="shared" si="89"/>
        <v>27639</v>
      </c>
      <c r="H233" s="24">
        <f t="shared" si="82"/>
        <v>98.95132817753867</v>
      </c>
    </row>
    <row r="234" spans="1:8" s="19" customFormat="1" ht="11.25" customHeight="1">
      <c r="A234" s="23" t="s">
        <v>194</v>
      </c>
      <c r="B234" s="24">
        <f>+'[1]By Agency-SUM (C)'!B234</f>
        <v>249850</v>
      </c>
      <c r="C234" s="24">
        <f>+'[1]By Agency-SUM (C)'!C234</f>
        <v>226646</v>
      </c>
      <c r="D234" s="24">
        <f>+'[1]By Agency-SUM (C)'!D234</f>
        <v>15096</v>
      </c>
      <c r="E234" s="24">
        <f t="shared" si="87"/>
        <v>241742</v>
      </c>
      <c r="F234" s="24">
        <f t="shared" si="88"/>
        <v>8108</v>
      </c>
      <c r="G234" s="24">
        <f t="shared" si="89"/>
        <v>23204</v>
      </c>
      <c r="H234" s="24">
        <f t="shared" si="82"/>
        <v>96.75485291174705</v>
      </c>
    </row>
    <row r="235" spans="1:8" s="19" customFormat="1" ht="11.25" customHeight="1">
      <c r="A235" s="23" t="s">
        <v>195</v>
      </c>
      <c r="B235" s="24">
        <f>+'[1]By Agency-SUM (C)'!B235</f>
        <v>25104</v>
      </c>
      <c r="C235" s="24">
        <f>+'[1]By Agency-SUM (C)'!C235</f>
        <v>16068</v>
      </c>
      <c r="D235" s="24">
        <f>+'[1]By Agency-SUM (C)'!D235</f>
        <v>3542</v>
      </c>
      <c r="E235" s="24">
        <f t="shared" si="87"/>
        <v>19610</v>
      </c>
      <c r="F235" s="24">
        <f t="shared" si="88"/>
        <v>5494</v>
      </c>
      <c r="G235" s="24">
        <f t="shared" si="89"/>
        <v>9036</v>
      </c>
      <c r="H235" s="24">
        <f t="shared" si="82"/>
        <v>78.11504142766093</v>
      </c>
    </row>
    <row r="236" spans="1:8" s="19" customFormat="1" ht="11.25" customHeight="1">
      <c r="A236" s="23" t="s">
        <v>196</v>
      </c>
      <c r="B236" s="24">
        <f>+'[1]By Agency-SUM (C)'!B236</f>
        <v>59125</v>
      </c>
      <c r="C236" s="24">
        <f>+'[1]By Agency-SUM (C)'!C236</f>
        <v>46825</v>
      </c>
      <c r="D236" s="24">
        <f>+'[1]By Agency-SUM (C)'!D236</f>
        <v>5509</v>
      </c>
      <c r="E236" s="24">
        <f t="shared" si="87"/>
        <v>52334</v>
      </c>
      <c r="F236" s="24">
        <f t="shared" si="88"/>
        <v>6791</v>
      </c>
      <c r="G236" s="24">
        <f t="shared" si="89"/>
        <v>12300</v>
      </c>
      <c r="H236" s="24">
        <f t="shared" si="82"/>
        <v>88.51416490486258</v>
      </c>
    </row>
    <row r="237" spans="1:8" s="19" customFormat="1" ht="11.25" customHeight="1">
      <c r="A237" s="23" t="s">
        <v>197</v>
      </c>
      <c r="B237" s="24">
        <f>+'[1]By Agency-SUM (C)'!B237</f>
        <v>25267</v>
      </c>
      <c r="C237" s="24">
        <f>+'[1]By Agency-SUM (C)'!C237</f>
        <v>23850</v>
      </c>
      <c r="D237" s="24">
        <f>+'[1]By Agency-SUM (C)'!D237</f>
        <v>952</v>
      </c>
      <c r="E237" s="24">
        <f t="shared" si="87"/>
        <v>24802</v>
      </c>
      <c r="F237" s="24">
        <f t="shared" si="88"/>
        <v>465</v>
      </c>
      <c r="G237" s="24">
        <f t="shared" si="89"/>
        <v>1417</v>
      </c>
      <c r="H237" s="24">
        <f t="shared" si="82"/>
        <v>98.15965488581945</v>
      </c>
    </row>
    <row r="238" spans="1:8" s="19" customFormat="1" ht="11.25" customHeight="1">
      <c r="A238" s="23" t="s">
        <v>198</v>
      </c>
      <c r="B238" s="24">
        <f>+'[1]By Agency-SUM (C)'!B238</f>
        <v>478929</v>
      </c>
      <c r="C238" s="24">
        <f>+'[1]By Agency-SUM (C)'!C238</f>
        <v>426752</v>
      </c>
      <c r="D238" s="24">
        <f>+'[1]By Agency-SUM (C)'!D238</f>
        <v>39777</v>
      </c>
      <c r="E238" s="24">
        <f t="shared" si="87"/>
        <v>466529</v>
      </c>
      <c r="F238" s="24">
        <f t="shared" si="88"/>
        <v>12400</v>
      </c>
      <c r="G238" s="24">
        <f t="shared" si="89"/>
        <v>52177</v>
      </c>
      <c r="H238" s="24">
        <f t="shared" si="82"/>
        <v>97.41088971434179</v>
      </c>
    </row>
    <row r="239" spans="1:8" s="19" customFormat="1" ht="11.25" customHeight="1">
      <c r="A239" s="23" t="s">
        <v>199</v>
      </c>
      <c r="B239" s="24">
        <f>+'[1]By Agency-SUM (C)'!B239</f>
        <v>46344</v>
      </c>
      <c r="C239" s="24">
        <f>+'[1]By Agency-SUM (C)'!C239</f>
        <v>39401</v>
      </c>
      <c r="D239" s="24">
        <f>+'[1]By Agency-SUM (C)'!D239</f>
        <v>6942</v>
      </c>
      <c r="E239" s="24">
        <f t="shared" si="87"/>
        <v>46343</v>
      </c>
      <c r="F239" s="24">
        <f t="shared" si="88"/>
        <v>1</v>
      </c>
      <c r="G239" s="24">
        <f t="shared" si="89"/>
        <v>6943</v>
      </c>
      <c r="H239" s="24">
        <f t="shared" si="82"/>
        <v>99.99784222337304</v>
      </c>
    </row>
    <row r="240" spans="1:8" s="19" customFormat="1" ht="11.25" customHeight="1">
      <c r="A240" s="23" t="s">
        <v>200</v>
      </c>
      <c r="B240" s="24">
        <f>+'[1]By Agency-SUM (C)'!B240</f>
        <v>108987</v>
      </c>
      <c r="C240" s="24">
        <f>+'[1]By Agency-SUM (C)'!C240</f>
        <v>81163</v>
      </c>
      <c r="D240" s="24">
        <f>+'[1]By Agency-SUM (C)'!D240</f>
        <v>27799</v>
      </c>
      <c r="E240" s="24">
        <f t="shared" si="87"/>
        <v>108962</v>
      </c>
      <c r="F240" s="24">
        <f t="shared" si="88"/>
        <v>25</v>
      </c>
      <c r="G240" s="24">
        <f t="shared" si="89"/>
        <v>27824</v>
      </c>
      <c r="H240" s="24">
        <f t="shared" si="82"/>
        <v>99.97706148439723</v>
      </c>
    </row>
    <row r="241" spans="1:8" s="19" customFormat="1" ht="11.25" customHeight="1">
      <c r="A241" s="23" t="s">
        <v>201</v>
      </c>
      <c r="B241" s="24">
        <f>+'[1]By Agency-SUM (C)'!B241</f>
        <v>56788</v>
      </c>
      <c r="C241" s="24">
        <f>+'[1]By Agency-SUM (C)'!C241</f>
        <v>54758</v>
      </c>
      <c r="D241" s="24">
        <f>+'[1]By Agency-SUM (C)'!D241</f>
        <v>985</v>
      </c>
      <c r="E241" s="24">
        <f t="shared" si="87"/>
        <v>55743</v>
      </c>
      <c r="F241" s="24">
        <f t="shared" si="88"/>
        <v>1045</v>
      </c>
      <c r="G241" s="24">
        <f t="shared" si="89"/>
        <v>2030</v>
      </c>
      <c r="H241" s="24">
        <f t="shared" si="82"/>
        <v>98.15982249771078</v>
      </c>
    </row>
    <row r="242" spans="1:8" s="19" customFormat="1" ht="11.25" customHeight="1">
      <c r="A242" s="23" t="s">
        <v>202</v>
      </c>
      <c r="B242" s="24">
        <f>+'[1]By Agency-SUM (C)'!B242</f>
        <v>33017</v>
      </c>
      <c r="C242" s="24">
        <f>+'[1]By Agency-SUM (C)'!C242</f>
        <v>20108</v>
      </c>
      <c r="D242" s="24">
        <f>+'[1]By Agency-SUM (C)'!D242</f>
        <v>1150</v>
      </c>
      <c r="E242" s="24">
        <f t="shared" si="87"/>
        <v>21258</v>
      </c>
      <c r="F242" s="24">
        <f t="shared" si="88"/>
        <v>11759</v>
      </c>
      <c r="G242" s="24">
        <f t="shared" si="89"/>
        <v>12909</v>
      </c>
      <c r="H242" s="24">
        <f t="shared" si="82"/>
        <v>64.3850137807796</v>
      </c>
    </row>
    <row r="243" spans="1:8" s="19" customFormat="1" ht="11.25" customHeight="1">
      <c r="A243" s="23" t="s">
        <v>203</v>
      </c>
      <c r="B243" s="24">
        <f>+'[1]By Agency-SUM (C)'!B243</f>
        <v>19119</v>
      </c>
      <c r="C243" s="24">
        <f>+'[1]By Agency-SUM (C)'!C243</f>
        <v>17330</v>
      </c>
      <c r="D243" s="24">
        <f>+'[1]By Agency-SUM (C)'!D243</f>
        <v>556</v>
      </c>
      <c r="E243" s="24">
        <f t="shared" si="87"/>
        <v>17886</v>
      </c>
      <c r="F243" s="24">
        <f t="shared" si="88"/>
        <v>1233</v>
      </c>
      <c r="G243" s="24">
        <f t="shared" si="89"/>
        <v>1789</v>
      </c>
      <c r="H243" s="24">
        <f t="shared" si="82"/>
        <v>93.55091793503844</v>
      </c>
    </row>
    <row r="244" spans="1:8" s="19" customFormat="1" ht="11.25" customHeight="1">
      <c r="A244" s="23" t="s">
        <v>204</v>
      </c>
      <c r="B244" s="24">
        <f>+'[1]By Agency-SUM (C)'!B244</f>
        <v>141413</v>
      </c>
      <c r="C244" s="24">
        <f>+'[1]By Agency-SUM (C)'!C244</f>
        <v>135013</v>
      </c>
      <c r="D244" s="24">
        <f>+'[1]By Agency-SUM (C)'!D244</f>
        <v>6387</v>
      </c>
      <c r="E244" s="24">
        <f t="shared" si="87"/>
        <v>141400</v>
      </c>
      <c r="F244" s="24">
        <f t="shared" si="88"/>
        <v>13</v>
      </c>
      <c r="G244" s="24">
        <f t="shared" si="89"/>
        <v>6400</v>
      </c>
      <c r="H244" s="24">
        <f t="shared" si="82"/>
        <v>99.99080706865705</v>
      </c>
    </row>
    <row r="245" spans="1:8" s="19" customFormat="1" ht="11.25" customHeight="1">
      <c r="A245" s="23"/>
      <c r="B245" s="18"/>
      <c r="C245" s="18"/>
      <c r="D245" s="18"/>
      <c r="E245" s="18"/>
      <c r="F245" s="18"/>
      <c r="G245" s="18"/>
      <c r="H245" s="18"/>
    </row>
    <row r="246" spans="1:8" s="19" customFormat="1" ht="11.25" customHeight="1">
      <c r="A246" s="21" t="s">
        <v>205</v>
      </c>
      <c r="B246" s="26">
        <f aca="true" t="shared" si="90" ref="B246:H246">+B247</f>
        <v>9422086</v>
      </c>
      <c r="C246" s="26">
        <f t="shared" si="90"/>
        <v>7877519</v>
      </c>
      <c r="D246" s="26">
        <f t="shared" si="90"/>
        <v>1330231</v>
      </c>
      <c r="E246" s="26">
        <f t="shared" si="90"/>
        <v>9207750</v>
      </c>
      <c r="F246" s="26">
        <f t="shared" si="90"/>
        <v>214336</v>
      </c>
      <c r="G246" s="26">
        <f t="shared" si="90"/>
        <v>1544567</v>
      </c>
      <c r="H246" s="26">
        <f t="shared" si="90"/>
        <v>97.72517465877513</v>
      </c>
    </row>
    <row r="247" spans="1:8" s="19" customFormat="1" ht="11.25" customHeight="1">
      <c r="A247" s="23" t="s">
        <v>206</v>
      </c>
      <c r="B247" s="24">
        <f>+'[1]By Agency-SUM (C)'!B247</f>
        <v>9422086</v>
      </c>
      <c r="C247" s="24">
        <f>+'[1]By Agency-SUM (C)'!C247</f>
        <v>7877519</v>
      </c>
      <c r="D247" s="24">
        <f>+'[1]By Agency-SUM (C)'!D247</f>
        <v>1330231</v>
      </c>
      <c r="E247" s="24">
        <f>SUM(C247:D247)</f>
        <v>9207750</v>
      </c>
      <c r="F247" s="24">
        <f>B247-E247</f>
        <v>214336</v>
      </c>
      <c r="G247" s="24">
        <f>B247-C247</f>
        <v>1544567</v>
      </c>
      <c r="H247" s="24">
        <f>E247/B247*100</f>
        <v>97.72517465877513</v>
      </c>
    </row>
    <row r="248" spans="1:8" s="19" customFormat="1" ht="11.25" customHeight="1">
      <c r="A248" s="23"/>
      <c r="B248" s="18"/>
      <c r="C248" s="18"/>
      <c r="D248" s="18"/>
      <c r="E248" s="18"/>
      <c r="F248" s="18"/>
      <c r="G248" s="18"/>
      <c r="H248" s="18"/>
    </row>
    <row r="249" spans="1:8" s="19" customFormat="1" ht="11.25" customHeight="1">
      <c r="A249" s="21" t="s">
        <v>207</v>
      </c>
      <c r="B249" s="26">
        <f aca="true" t="shared" si="91" ref="B249:H249">+B250</f>
        <v>2528</v>
      </c>
      <c r="C249" s="26">
        <f t="shared" si="91"/>
        <v>2193</v>
      </c>
      <c r="D249" s="26">
        <f t="shared" si="91"/>
        <v>57</v>
      </c>
      <c r="E249" s="26">
        <f t="shared" si="91"/>
        <v>2250</v>
      </c>
      <c r="F249" s="26">
        <f t="shared" si="91"/>
        <v>278</v>
      </c>
      <c r="G249" s="26">
        <f t="shared" si="91"/>
        <v>335</v>
      </c>
      <c r="H249" s="26">
        <f t="shared" si="91"/>
        <v>89.00316455696202</v>
      </c>
    </row>
    <row r="250" spans="1:8" s="19" customFormat="1" ht="11.25" customHeight="1">
      <c r="A250" s="23" t="s">
        <v>208</v>
      </c>
      <c r="B250" s="24">
        <f>+'[1]By Agency-SUM (C)'!B250</f>
        <v>2528</v>
      </c>
      <c r="C250" s="24">
        <f>+'[1]By Agency-SUM (C)'!C250</f>
        <v>2193</v>
      </c>
      <c r="D250" s="24">
        <f>+'[1]By Agency-SUM (C)'!D250</f>
        <v>57</v>
      </c>
      <c r="E250" s="24">
        <f>SUM(C250:D250)</f>
        <v>2250</v>
      </c>
      <c r="F250" s="24">
        <f>B250-E250</f>
        <v>278</v>
      </c>
      <c r="G250" s="24">
        <f>B250-C250</f>
        <v>335</v>
      </c>
      <c r="H250" s="24">
        <f>E250/B250*100</f>
        <v>89.00316455696202</v>
      </c>
    </row>
    <row r="251" spans="1:8" s="19" customFormat="1" ht="11.25" customHeight="1">
      <c r="A251" s="23"/>
      <c r="B251" s="18"/>
      <c r="C251" s="18"/>
      <c r="D251" s="18"/>
      <c r="E251" s="18"/>
      <c r="F251" s="18"/>
      <c r="G251" s="18"/>
      <c r="H251" s="18"/>
    </row>
    <row r="252" spans="1:8" s="19" customFormat="1" ht="11.25" customHeight="1">
      <c r="A252" s="21" t="s">
        <v>209</v>
      </c>
      <c r="B252" s="26">
        <f aca="true" t="shared" si="92" ref="B252:G252">SUM(B253:B257)</f>
        <v>9757441</v>
      </c>
      <c r="C252" s="26">
        <f t="shared" si="92"/>
        <v>8328156</v>
      </c>
      <c r="D252" s="26">
        <f t="shared" si="92"/>
        <v>1132357</v>
      </c>
      <c r="E252" s="26">
        <f t="shared" si="92"/>
        <v>9460513</v>
      </c>
      <c r="F252" s="26">
        <f t="shared" si="92"/>
        <v>296928</v>
      </c>
      <c r="G252" s="26">
        <f t="shared" si="92"/>
        <v>1429285</v>
      </c>
      <c r="H252" s="22">
        <f aca="true" t="shared" si="93" ref="H252:H257">E252/B252*100</f>
        <v>96.95690704150812</v>
      </c>
    </row>
    <row r="253" spans="1:8" s="19" customFormat="1" ht="11.25" customHeight="1">
      <c r="A253" s="23" t="s">
        <v>210</v>
      </c>
      <c r="B253" s="24">
        <f>+'[1]By Agency-SUM (C)'!B253</f>
        <v>8603893</v>
      </c>
      <c r="C253" s="24">
        <f>+'[1]By Agency-SUM (C)'!C253</f>
        <v>7388859</v>
      </c>
      <c r="D253" s="24">
        <f>+'[1]By Agency-SUM (C)'!D253</f>
        <v>971270</v>
      </c>
      <c r="E253" s="24">
        <f>SUM(C253:D253)</f>
        <v>8360129</v>
      </c>
      <c r="F253" s="24">
        <f>B253-E253</f>
        <v>243764</v>
      </c>
      <c r="G253" s="24">
        <f>B253-C253</f>
        <v>1215034</v>
      </c>
      <c r="H253" s="24">
        <f t="shared" si="93"/>
        <v>97.16681739301035</v>
      </c>
    </row>
    <row r="254" spans="1:8" s="19" customFormat="1" ht="11.25" customHeight="1">
      <c r="A254" s="23" t="s">
        <v>211</v>
      </c>
      <c r="B254" s="24">
        <f>+'[1]By Agency-SUM (C)'!B254</f>
        <v>43407</v>
      </c>
      <c r="C254" s="24">
        <f>+'[1]By Agency-SUM (C)'!C254</f>
        <v>30964</v>
      </c>
      <c r="D254" s="24">
        <f>+'[1]By Agency-SUM (C)'!D254</f>
        <v>1237</v>
      </c>
      <c r="E254" s="24">
        <f>SUM(C254:D254)</f>
        <v>32201</v>
      </c>
      <c r="F254" s="24">
        <f>B254-E254</f>
        <v>11206</v>
      </c>
      <c r="G254" s="24">
        <f>B254-C254</f>
        <v>12443</v>
      </c>
      <c r="H254" s="24">
        <f t="shared" si="93"/>
        <v>74.18388739143457</v>
      </c>
    </row>
    <row r="255" spans="1:8" s="19" customFormat="1" ht="11.25" customHeight="1">
      <c r="A255" s="23" t="s">
        <v>212</v>
      </c>
      <c r="B255" s="24">
        <f>+'[1]By Agency-SUM (C)'!B255</f>
        <v>194872</v>
      </c>
      <c r="C255" s="24">
        <f>+'[1]By Agency-SUM (C)'!C255</f>
        <v>169543</v>
      </c>
      <c r="D255" s="24">
        <f>+'[1]By Agency-SUM (C)'!D255</f>
        <v>3805</v>
      </c>
      <c r="E255" s="24">
        <f>SUM(C255:D255)</f>
        <v>173348</v>
      </c>
      <c r="F255" s="24">
        <f>B255-E255</f>
        <v>21524</v>
      </c>
      <c r="G255" s="24">
        <f>B255-C255</f>
        <v>25329</v>
      </c>
      <c r="H255" s="24">
        <f t="shared" si="93"/>
        <v>88.95480110020937</v>
      </c>
    </row>
    <row r="256" spans="1:8" s="19" customFormat="1" ht="11.25" customHeight="1">
      <c r="A256" s="23" t="s">
        <v>213</v>
      </c>
      <c r="B256" s="24">
        <f>+'[1]By Agency-SUM (C)'!B256</f>
        <v>794762</v>
      </c>
      <c r="C256" s="24">
        <f>+'[1]By Agency-SUM (C)'!C256</f>
        <v>635459</v>
      </c>
      <c r="D256" s="24">
        <f>+'[1]By Agency-SUM (C)'!D256</f>
        <v>152339</v>
      </c>
      <c r="E256" s="24">
        <f>SUM(C256:D256)</f>
        <v>787798</v>
      </c>
      <c r="F256" s="24">
        <f>B256-E256</f>
        <v>6964</v>
      </c>
      <c r="G256" s="24">
        <f>B256-C256</f>
        <v>159303</v>
      </c>
      <c r="H256" s="24">
        <f t="shared" si="93"/>
        <v>99.12376283717641</v>
      </c>
    </row>
    <row r="257" spans="1:8" s="19" customFormat="1" ht="11.25" customHeight="1">
      <c r="A257" s="23" t="s">
        <v>214</v>
      </c>
      <c r="B257" s="24">
        <f>+'[1]By Agency-SUM (C)'!B257</f>
        <v>120507</v>
      </c>
      <c r="C257" s="24">
        <f>+'[1]By Agency-SUM (C)'!C257</f>
        <v>103331</v>
      </c>
      <c r="D257" s="24">
        <f>+'[1]By Agency-SUM (C)'!D257</f>
        <v>3706</v>
      </c>
      <c r="E257" s="24">
        <f>SUM(C257:D257)</f>
        <v>107037</v>
      </c>
      <c r="F257" s="24">
        <f>B257-E257</f>
        <v>13470</v>
      </c>
      <c r="G257" s="24">
        <f>B257-C257</f>
        <v>17176</v>
      </c>
      <c r="H257" s="24">
        <f t="shared" si="93"/>
        <v>88.82222609474968</v>
      </c>
    </row>
    <row r="258" spans="1:8" s="19" customFormat="1" ht="11.25" customHeight="1">
      <c r="A258" s="23"/>
      <c r="B258" s="18"/>
      <c r="C258" s="18"/>
      <c r="D258" s="18"/>
      <c r="E258" s="18"/>
      <c r="F258" s="18"/>
      <c r="G258" s="18"/>
      <c r="H258" s="18"/>
    </row>
    <row r="259" spans="1:8" s="19" customFormat="1" ht="11.25" customHeight="1">
      <c r="A259" s="21" t="s">
        <v>215</v>
      </c>
      <c r="B259" s="26">
        <f aca="true" t="shared" si="94" ref="B259:G259">+B260+B261</f>
        <v>689533</v>
      </c>
      <c r="C259" s="26">
        <f t="shared" si="94"/>
        <v>604578</v>
      </c>
      <c r="D259" s="26">
        <f t="shared" si="94"/>
        <v>78794</v>
      </c>
      <c r="E259" s="26">
        <f t="shared" si="94"/>
        <v>683372</v>
      </c>
      <c r="F259" s="26">
        <f t="shared" si="94"/>
        <v>6161</v>
      </c>
      <c r="G259" s="26">
        <f t="shared" si="94"/>
        <v>84955</v>
      </c>
      <c r="H259" s="22">
        <f>E259/B259*100</f>
        <v>99.10649671589323</v>
      </c>
    </row>
    <row r="260" spans="1:8" s="19" customFormat="1" ht="11.25" customHeight="1">
      <c r="A260" s="23" t="s">
        <v>216</v>
      </c>
      <c r="B260" s="24">
        <f>+'[1]By Agency-SUM (C)'!B260</f>
        <v>648833</v>
      </c>
      <c r="C260" s="24">
        <f>+'[1]By Agency-SUM (C)'!C260</f>
        <v>573781</v>
      </c>
      <c r="D260" s="24">
        <f>+'[1]By Agency-SUM (C)'!D260</f>
        <v>73723</v>
      </c>
      <c r="E260" s="24">
        <f>SUM(C260:D260)</f>
        <v>647504</v>
      </c>
      <c r="F260" s="24">
        <f>B260-E260</f>
        <v>1329</v>
      </c>
      <c r="G260" s="24">
        <f>B260-C260</f>
        <v>75052</v>
      </c>
      <c r="H260" s="24">
        <f>E260/B260*100</f>
        <v>99.79517071418994</v>
      </c>
    </row>
    <row r="261" spans="1:8" s="19" customFormat="1" ht="11.25" customHeight="1">
      <c r="A261" s="23" t="s">
        <v>217</v>
      </c>
      <c r="B261" s="24">
        <f>+'[1]By Agency-SUM (C)'!B261</f>
        <v>40700</v>
      </c>
      <c r="C261" s="24">
        <f>+'[1]By Agency-SUM (C)'!C261</f>
        <v>30797</v>
      </c>
      <c r="D261" s="24">
        <f>+'[1]By Agency-SUM (C)'!D261</f>
        <v>5071</v>
      </c>
      <c r="E261" s="24">
        <f>SUM(C261:D261)</f>
        <v>35868</v>
      </c>
      <c r="F261" s="24">
        <f>B261-E261</f>
        <v>4832</v>
      </c>
      <c r="G261" s="24">
        <f>B261-C261</f>
        <v>9903</v>
      </c>
      <c r="H261" s="24">
        <f>E261/B261*100</f>
        <v>88.12776412776412</v>
      </c>
    </row>
    <row r="262" spans="1:8" s="19" customFormat="1" ht="11.25" customHeight="1">
      <c r="A262" s="23"/>
      <c r="B262" s="18"/>
      <c r="C262" s="18"/>
      <c r="D262" s="18"/>
      <c r="E262" s="18"/>
      <c r="F262" s="18"/>
      <c r="G262" s="18"/>
      <c r="H262" s="18"/>
    </row>
    <row r="263" spans="1:8" s="19" customFormat="1" ht="11.25" customHeight="1">
      <c r="A263" s="21" t="s">
        <v>218</v>
      </c>
      <c r="B263" s="26">
        <f aca="true" t="shared" si="95" ref="B263:H263">+B264</f>
        <v>4245253</v>
      </c>
      <c r="C263" s="26">
        <f t="shared" si="95"/>
        <v>3576610</v>
      </c>
      <c r="D263" s="26">
        <f t="shared" si="95"/>
        <v>205799</v>
      </c>
      <c r="E263" s="26">
        <f t="shared" si="95"/>
        <v>3782409</v>
      </c>
      <c r="F263" s="26">
        <f t="shared" si="95"/>
        <v>462844</v>
      </c>
      <c r="G263" s="26">
        <f t="shared" si="95"/>
        <v>668643</v>
      </c>
      <c r="H263" s="26">
        <f t="shared" si="95"/>
        <v>89.09737535077414</v>
      </c>
    </row>
    <row r="264" spans="1:8" s="19" customFormat="1" ht="11.25" customHeight="1">
      <c r="A264" s="23" t="s">
        <v>219</v>
      </c>
      <c r="B264" s="24">
        <f>+'[1]By Agency-SUM (C)'!B264</f>
        <v>4245253</v>
      </c>
      <c r="C264" s="24">
        <f>+'[1]By Agency-SUM (C)'!C264</f>
        <v>3576610</v>
      </c>
      <c r="D264" s="24">
        <f>+'[1]By Agency-SUM (C)'!D264</f>
        <v>205799</v>
      </c>
      <c r="E264" s="24">
        <f>SUM(C264:D264)</f>
        <v>3782409</v>
      </c>
      <c r="F264" s="24">
        <f>B264-E264</f>
        <v>462844</v>
      </c>
      <c r="G264" s="24">
        <f>B264-C264</f>
        <v>668643</v>
      </c>
      <c r="H264" s="24">
        <f>E264/B264*100</f>
        <v>89.09737535077414</v>
      </c>
    </row>
    <row r="265" spans="1:8" s="19" customFormat="1" ht="11.25" customHeight="1">
      <c r="A265" s="23"/>
      <c r="B265" s="18"/>
      <c r="C265" s="18"/>
      <c r="D265" s="18"/>
      <c r="E265" s="18"/>
      <c r="F265" s="18"/>
      <c r="G265" s="18"/>
      <c r="H265" s="18"/>
    </row>
    <row r="266" spans="1:8" s="19" customFormat="1" ht="11.25" customHeight="1">
      <c r="A266" s="21" t="s">
        <v>220</v>
      </c>
      <c r="B266" s="26">
        <f aca="true" t="shared" si="96" ref="B266:H266">+B267</f>
        <v>2337425</v>
      </c>
      <c r="C266" s="26">
        <f t="shared" si="96"/>
        <v>2256339</v>
      </c>
      <c r="D266" s="26">
        <f t="shared" si="96"/>
        <v>81031</v>
      </c>
      <c r="E266" s="26">
        <f t="shared" si="96"/>
        <v>2337370</v>
      </c>
      <c r="F266" s="26">
        <f t="shared" si="96"/>
        <v>55</v>
      </c>
      <c r="G266" s="26">
        <f t="shared" si="96"/>
        <v>81086</v>
      </c>
      <c r="H266" s="26">
        <f t="shared" si="96"/>
        <v>99.99764698332567</v>
      </c>
    </row>
    <row r="267" spans="1:8" s="19" customFormat="1" ht="11.25" customHeight="1">
      <c r="A267" s="23" t="s">
        <v>221</v>
      </c>
      <c r="B267" s="24">
        <f>+'[1]By Agency-SUM (C)'!B267</f>
        <v>2337425</v>
      </c>
      <c r="C267" s="24">
        <f>+'[1]By Agency-SUM (C)'!C267</f>
        <v>2256339</v>
      </c>
      <c r="D267" s="24">
        <f>+'[1]By Agency-SUM (C)'!D267</f>
        <v>81031</v>
      </c>
      <c r="E267" s="24">
        <f>SUM(C267:D267)</f>
        <v>2337370</v>
      </c>
      <c r="F267" s="24">
        <f>B267-E267</f>
        <v>55</v>
      </c>
      <c r="G267" s="24">
        <f>B267-C267</f>
        <v>81086</v>
      </c>
      <c r="H267" s="24">
        <f>E267/B267*100</f>
        <v>99.99764698332567</v>
      </c>
    </row>
    <row r="268" spans="1:8" s="19" customFormat="1" ht="11.25" customHeight="1">
      <c r="A268" s="23"/>
      <c r="B268" s="18"/>
      <c r="C268" s="18"/>
      <c r="D268" s="18"/>
      <c r="E268" s="18"/>
      <c r="F268" s="18"/>
      <c r="G268" s="18"/>
      <c r="H268" s="18"/>
    </row>
    <row r="269" spans="1:8" s="19" customFormat="1" ht="11.25" customHeight="1">
      <c r="A269" s="21" t="s">
        <v>222</v>
      </c>
      <c r="B269" s="26">
        <f aca="true" t="shared" si="97" ref="B269:H269">+B270</f>
        <v>842438</v>
      </c>
      <c r="C269" s="26">
        <f t="shared" si="97"/>
        <v>677465</v>
      </c>
      <c r="D269" s="26">
        <f t="shared" si="97"/>
        <v>164567</v>
      </c>
      <c r="E269" s="26">
        <f t="shared" si="97"/>
        <v>842032</v>
      </c>
      <c r="F269" s="26">
        <f t="shared" si="97"/>
        <v>406</v>
      </c>
      <c r="G269" s="26">
        <f t="shared" si="97"/>
        <v>164973</v>
      </c>
      <c r="H269" s="26">
        <f t="shared" si="97"/>
        <v>99.95180654243991</v>
      </c>
    </row>
    <row r="270" spans="1:8" s="19" customFormat="1" ht="11.25" customHeight="1">
      <c r="A270" s="23" t="s">
        <v>223</v>
      </c>
      <c r="B270" s="24">
        <f>+'[1]By Agency-SUM (C)'!B270</f>
        <v>842438</v>
      </c>
      <c r="C270" s="24">
        <f>+'[1]By Agency-SUM (C)'!C270</f>
        <v>677465</v>
      </c>
      <c r="D270" s="24">
        <f>+'[1]By Agency-SUM (C)'!D270</f>
        <v>164567</v>
      </c>
      <c r="E270" s="24">
        <f>SUM(C270:D270)</f>
        <v>842032</v>
      </c>
      <c r="F270" s="24">
        <f>B270-E270</f>
        <v>406</v>
      </c>
      <c r="G270" s="24">
        <f>B270-C270</f>
        <v>164973</v>
      </c>
      <c r="H270" s="24">
        <f>E270/B270*100</f>
        <v>99.95180654243991</v>
      </c>
    </row>
    <row r="271" spans="1:8" s="19" customFormat="1" ht="11.25" customHeight="1">
      <c r="A271" s="23"/>
      <c r="B271" s="18"/>
      <c r="C271" s="18"/>
      <c r="D271" s="18"/>
      <c r="E271" s="18"/>
      <c r="F271" s="18"/>
      <c r="G271" s="18"/>
      <c r="H271" s="18"/>
    </row>
    <row r="272" spans="1:8" s="19" customFormat="1" ht="11.25" customHeight="1">
      <c r="A272" s="21" t="s">
        <v>224</v>
      </c>
      <c r="B272" s="26">
        <f aca="true" t="shared" si="98" ref="B272:H272">+B273</f>
        <v>167897</v>
      </c>
      <c r="C272" s="26">
        <f t="shared" si="98"/>
        <v>165781</v>
      </c>
      <c r="D272" s="26">
        <f t="shared" si="98"/>
        <v>1248</v>
      </c>
      <c r="E272" s="26">
        <f t="shared" si="98"/>
        <v>167029</v>
      </c>
      <c r="F272" s="26">
        <f t="shared" si="98"/>
        <v>868</v>
      </c>
      <c r="G272" s="26">
        <f t="shared" si="98"/>
        <v>2116</v>
      </c>
      <c r="H272" s="26">
        <f t="shared" si="98"/>
        <v>99.48301637313352</v>
      </c>
    </row>
    <row r="273" spans="1:8" s="19" customFormat="1" ht="11.25" customHeight="1">
      <c r="A273" s="23" t="s">
        <v>225</v>
      </c>
      <c r="B273" s="24">
        <f>+'[1]By Agency-SUM (C)'!B273</f>
        <v>167897</v>
      </c>
      <c r="C273" s="24">
        <f>+'[1]By Agency-SUM (C)'!C273</f>
        <v>165781</v>
      </c>
      <c r="D273" s="24">
        <f>+'[1]By Agency-SUM (C)'!D273</f>
        <v>1248</v>
      </c>
      <c r="E273" s="24">
        <f>SUM(C273:D273)</f>
        <v>167029</v>
      </c>
      <c r="F273" s="24">
        <f>B273-E273</f>
        <v>868</v>
      </c>
      <c r="G273" s="24">
        <f>B273-C273</f>
        <v>2116</v>
      </c>
      <c r="H273" s="24">
        <f>E273/B273*100</f>
        <v>99.48301637313352</v>
      </c>
    </row>
    <row r="274" spans="2:8" s="19" customFormat="1" ht="11.25" customHeight="1">
      <c r="B274" s="18"/>
      <c r="C274" s="18"/>
      <c r="D274" s="18"/>
      <c r="E274" s="18"/>
      <c r="F274" s="18"/>
      <c r="G274" s="18"/>
      <c r="H274" s="18"/>
    </row>
    <row r="275" spans="1:8" s="19" customFormat="1" ht="11.25">
      <c r="A275" s="34" t="s">
        <v>226</v>
      </c>
      <c r="B275" s="35">
        <f aca="true" t="shared" si="99" ref="B275:H275">+B10+B17+B20+B23+B26+B39+B43+B51+B53+B56+B64+B77+B83+B88+B97+B109+B120+B136+B139+B161+B168+B173+B181+B190+B199+B208+B249+B252+B259+B263+B266+B269+B272+B246</f>
        <v>610329762</v>
      </c>
      <c r="C275" s="35">
        <f t="shared" si="99"/>
        <v>486367925</v>
      </c>
      <c r="D275" s="35">
        <f t="shared" si="99"/>
        <v>47027269</v>
      </c>
      <c r="E275" s="35">
        <f t="shared" si="99"/>
        <v>533395194</v>
      </c>
      <c r="F275" s="35">
        <f t="shared" si="99"/>
        <v>76934568</v>
      </c>
      <c r="G275" s="35">
        <f t="shared" si="99"/>
        <v>123961837</v>
      </c>
      <c r="H275" s="35">
        <f t="shared" si="99"/>
        <v>2973.990213578182</v>
      </c>
    </row>
    <row r="276" spans="2:8" s="19" customFormat="1" ht="11.25" customHeight="1">
      <c r="B276" s="18"/>
      <c r="C276" s="18"/>
      <c r="D276" s="18"/>
      <c r="E276" s="18"/>
      <c r="F276" s="18"/>
      <c r="G276" s="18"/>
      <c r="H276" s="18"/>
    </row>
    <row r="277" spans="1:8" s="19" customFormat="1" ht="11.25" customHeight="1">
      <c r="A277" s="20" t="s">
        <v>227</v>
      </c>
      <c r="B277" s="18"/>
      <c r="C277" s="18"/>
      <c r="D277" s="18"/>
      <c r="E277" s="18"/>
      <c r="F277" s="18"/>
      <c r="G277" s="18"/>
      <c r="H277" s="18"/>
    </row>
    <row r="278" spans="1:8" s="19" customFormat="1" ht="11.25" customHeight="1">
      <c r="A278" s="23" t="s">
        <v>228</v>
      </c>
      <c r="B278" s="24">
        <f>+'[1]By Agency-SUM (C)'!B278</f>
        <v>49964279</v>
      </c>
      <c r="C278" s="24">
        <f>+'[1]By Agency-SUM (C)'!C278</f>
        <v>49788949</v>
      </c>
      <c r="D278" s="24">
        <f>+'[1]By Agency-SUM (C)'!D278</f>
        <v>0</v>
      </c>
      <c r="E278" s="24">
        <f>SUM(C278:D278)</f>
        <v>49788949</v>
      </c>
      <c r="F278" s="24">
        <f>B278-E278</f>
        <v>175330</v>
      </c>
      <c r="G278" s="24">
        <f>B278-C278</f>
        <v>175330</v>
      </c>
      <c r="H278" s="24">
        <f>E278/B278*100</f>
        <v>99.6490893023794</v>
      </c>
    </row>
    <row r="279" spans="1:8" s="19" customFormat="1" ht="11.25" customHeight="1">
      <c r="A279" s="36"/>
      <c r="B279" s="18"/>
      <c r="C279" s="18"/>
      <c r="D279" s="18"/>
      <c r="E279" s="18"/>
      <c r="F279" s="18"/>
      <c r="G279" s="18"/>
      <c r="H279" s="18"/>
    </row>
    <row r="280" spans="1:8" s="19" customFormat="1" ht="11.25" customHeight="1">
      <c r="A280" s="23" t="s">
        <v>229</v>
      </c>
      <c r="B280" s="18">
        <f aca="true" t="shared" si="100" ref="B280:G280">SUM(B281:B286)</f>
        <v>177792973</v>
      </c>
      <c r="C280" s="18">
        <f t="shared" si="100"/>
        <v>177017180</v>
      </c>
      <c r="D280" s="18">
        <f t="shared" si="100"/>
        <v>238950</v>
      </c>
      <c r="E280" s="18">
        <f t="shared" si="100"/>
        <v>177256130</v>
      </c>
      <c r="F280" s="18">
        <f t="shared" si="100"/>
        <v>536843</v>
      </c>
      <c r="G280" s="18">
        <f t="shared" si="100"/>
        <v>775793</v>
      </c>
      <c r="H280" s="18">
        <f aca="true" t="shared" si="101" ref="H280:H286">E280/B280*100</f>
        <v>99.69805162097154</v>
      </c>
    </row>
    <row r="281" spans="1:8" s="19" customFormat="1" ht="11.25" customHeight="1" hidden="1">
      <c r="A281" s="37" t="s">
        <v>230</v>
      </c>
      <c r="B281" s="38">
        <f>+'[1]By Agency-SUM (C)'!B316</f>
        <v>176685281</v>
      </c>
      <c r="C281" s="38">
        <f>+'[1]By Agency-SUM (C)'!C316</f>
        <v>176148219</v>
      </c>
      <c r="D281" s="38">
        <f>+'[1]By Agency-SUM (C)'!D316</f>
        <v>223</v>
      </c>
      <c r="E281" s="38">
        <f aca="true" t="shared" si="102" ref="E281:E286">SUM(C281:D281)</f>
        <v>176148442</v>
      </c>
      <c r="F281" s="38">
        <f aca="true" t="shared" si="103" ref="F281:F286">B281-E281</f>
        <v>536839</v>
      </c>
      <c r="G281" s="38">
        <f aca="true" t="shared" si="104" ref="G281:G286">B281-C281</f>
        <v>537062</v>
      </c>
      <c r="H281" s="38">
        <f t="shared" si="101"/>
        <v>99.69616088167525</v>
      </c>
    </row>
    <row r="282" spans="1:8" s="19" customFormat="1" ht="11.25" customHeight="1" hidden="1">
      <c r="A282" s="37" t="s">
        <v>231</v>
      </c>
      <c r="B282" s="38">
        <f>+'[1]By Agency-SUM (C)'!B281</f>
        <v>0</v>
      </c>
      <c r="C282" s="38">
        <f>+'[1]By Agency-SUM (C)'!C281</f>
        <v>0</v>
      </c>
      <c r="D282" s="38">
        <f>+'[1]By Agency-SUM (C)'!D281</f>
        <v>0</v>
      </c>
      <c r="E282" s="38">
        <f t="shared" si="102"/>
        <v>0</v>
      </c>
      <c r="F282" s="38">
        <f t="shared" si="103"/>
        <v>0</v>
      </c>
      <c r="G282" s="38">
        <f t="shared" si="104"/>
        <v>0</v>
      </c>
      <c r="H282" s="39" t="e">
        <f t="shared" si="101"/>
        <v>#DIV/0!</v>
      </c>
    </row>
    <row r="283" spans="1:8" s="19" customFormat="1" ht="11.25" customHeight="1" hidden="1">
      <c r="A283" s="37" t="s">
        <v>232</v>
      </c>
      <c r="B283" s="38">
        <f>+'[1]By Agency-SUM (C)'!B282</f>
        <v>0</v>
      </c>
      <c r="C283" s="38">
        <f>+'[1]By Agency-SUM (C)'!C282</f>
        <v>0</v>
      </c>
      <c r="D283" s="38">
        <f>+'[1]By Agency-SUM (C)'!D282</f>
        <v>0</v>
      </c>
      <c r="E283" s="38">
        <f t="shared" si="102"/>
        <v>0</v>
      </c>
      <c r="F283" s="38">
        <f t="shared" si="103"/>
        <v>0</v>
      </c>
      <c r="G283" s="38">
        <f t="shared" si="104"/>
        <v>0</v>
      </c>
      <c r="H283" s="38" t="e">
        <f t="shared" si="101"/>
        <v>#DIV/0!</v>
      </c>
    </row>
    <row r="284" spans="1:8" s="19" customFormat="1" ht="11.25" customHeight="1" hidden="1">
      <c r="A284" s="37" t="s">
        <v>233</v>
      </c>
      <c r="B284" s="38">
        <f>+'[1]By Agency-SUM (C)'!B283</f>
        <v>0</v>
      </c>
      <c r="C284" s="38">
        <f>+'[1]By Agency-SUM (C)'!C283</f>
        <v>0</v>
      </c>
      <c r="D284" s="38">
        <f>+'[1]By Agency-SUM (C)'!D283</f>
        <v>0</v>
      </c>
      <c r="E284" s="38">
        <f t="shared" si="102"/>
        <v>0</v>
      </c>
      <c r="F284" s="38">
        <f t="shared" si="103"/>
        <v>0</v>
      </c>
      <c r="G284" s="38">
        <f t="shared" si="104"/>
        <v>0</v>
      </c>
      <c r="H284" s="38" t="e">
        <f t="shared" si="101"/>
        <v>#DIV/0!</v>
      </c>
    </row>
    <row r="285" spans="1:8" s="19" customFormat="1" ht="23.25" customHeight="1" hidden="1">
      <c r="A285" s="40" t="s">
        <v>234</v>
      </c>
      <c r="B285" s="38">
        <f>+'[1]By Agency-SUM (C)'!B284</f>
        <v>0</v>
      </c>
      <c r="C285" s="38">
        <f>+'[1]By Agency-SUM (C)'!C284</f>
        <v>0</v>
      </c>
      <c r="D285" s="38">
        <f>+'[1]By Agency-SUM (C)'!D284</f>
        <v>0</v>
      </c>
      <c r="E285" s="38">
        <f t="shared" si="102"/>
        <v>0</v>
      </c>
      <c r="F285" s="38">
        <f t="shared" si="103"/>
        <v>0</v>
      </c>
      <c r="G285" s="38">
        <f t="shared" si="104"/>
        <v>0</v>
      </c>
      <c r="H285" s="38" t="e">
        <f t="shared" si="101"/>
        <v>#DIV/0!</v>
      </c>
    </row>
    <row r="286" spans="1:8" s="19" customFormat="1" ht="11.25" customHeight="1">
      <c r="A286" s="23" t="s">
        <v>235</v>
      </c>
      <c r="B286" s="24">
        <f>+'[1]By Agency-SUM (C)'!B285</f>
        <v>1107692</v>
      </c>
      <c r="C286" s="24">
        <f>+'[1]By Agency-SUM (C)'!C285</f>
        <v>868961</v>
      </c>
      <c r="D286" s="24">
        <f>+'[1]By Agency-SUM (C)'!D285</f>
        <v>238727</v>
      </c>
      <c r="E286" s="24">
        <f t="shared" si="102"/>
        <v>1107688</v>
      </c>
      <c r="F286" s="24">
        <f t="shared" si="103"/>
        <v>4</v>
      </c>
      <c r="G286" s="24">
        <f t="shared" si="104"/>
        <v>238731</v>
      </c>
      <c r="H286" s="24">
        <f t="shared" si="101"/>
        <v>99.99963888878858</v>
      </c>
    </row>
    <row r="287" spans="1:8" s="19" customFormat="1" ht="11.25" customHeight="1">
      <c r="A287" s="41"/>
      <c r="B287" s="24"/>
      <c r="C287" s="24"/>
      <c r="D287" s="24"/>
      <c r="E287" s="24"/>
      <c r="F287" s="24"/>
      <c r="G287" s="24"/>
      <c r="H287" s="18"/>
    </row>
    <row r="288" spans="1:8" s="19" customFormat="1" ht="11.25" customHeight="1" hidden="1">
      <c r="A288" s="23" t="s">
        <v>236</v>
      </c>
      <c r="B288" s="24">
        <f>+'[1]By Agency-SUM (C)'!B287</f>
        <v>0</v>
      </c>
      <c r="C288" s="24">
        <f>+'[1]By Agency-SUM (C)'!C287</f>
        <v>0</v>
      </c>
      <c r="D288" s="24">
        <f>+'[1]By Agency-SUM (C)'!D287</f>
        <v>0</v>
      </c>
      <c r="E288" s="24">
        <f>SUM(C288:D288)</f>
        <v>0</v>
      </c>
      <c r="F288" s="24">
        <f>B288-E288</f>
        <v>0</v>
      </c>
      <c r="G288" s="24">
        <f>B288-C288</f>
        <v>0</v>
      </c>
      <c r="H288" s="24" t="e">
        <f>E288/B288*100</f>
        <v>#DIV/0!</v>
      </c>
    </row>
    <row r="289" spans="1:8" s="19" customFormat="1" ht="11.25" customHeight="1" hidden="1">
      <c r="A289" s="23"/>
      <c r="B289" s="24"/>
      <c r="C289" s="24"/>
      <c r="D289" s="24"/>
      <c r="E289" s="24"/>
      <c r="F289" s="24"/>
      <c r="G289" s="24"/>
      <c r="H289" s="18"/>
    </row>
    <row r="290" spans="1:8" s="19" customFormat="1" ht="23.25" customHeight="1" hidden="1">
      <c r="A290" s="30" t="s">
        <v>237</v>
      </c>
      <c r="B290" s="24">
        <f>+'[1]By Agency-SUM (C)'!B289</f>
        <v>0</v>
      </c>
      <c r="C290" s="24">
        <f>+'[1]By Agency-SUM (C)'!C289</f>
        <v>0</v>
      </c>
      <c r="D290" s="24">
        <f>+'[1]By Agency-SUM (C)'!D289</f>
        <v>0</v>
      </c>
      <c r="E290" s="24">
        <f>SUM(C290:D290)</f>
        <v>0</v>
      </c>
      <c r="F290" s="24">
        <f>B290-E290</f>
        <v>0</v>
      </c>
      <c r="G290" s="24">
        <f>B290-C290</f>
        <v>0</v>
      </c>
      <c r="H290" s="24" t="e">
        <f>E290/B290*100</f>
        <v>#DIV/0!</v>
      </c>
    </row>
    <row r="291" spans="1:8" s="19" customFormat="1" ht="11.25" customHeight="1" hidden="1">
      <c r="A291" s="23"/>
      <c r="B291" s="24"/>
      <c r="C291" s="24"/>
      <c r="D291" s="24"/>
      <c r="E291" s="24"/>
      <c r="F291" s="24"/>
      <c r="G291" s="24"/>
      <c r="H291" s="18"/>
    </row>
    <row r="292" spans="1:8" s="19" customFormat="1" ht="11.25" customHeight="1" hidden="1">
      <c r="A292" s="23" t="s">
        <v>238</v>
      </c>
      <c r="B292" s="24">
        <f>+'[1]By Agency-SUM (C)'!B291</f>
        <v>0</v>
      </c>
      <c r="C292" s="24">
        <f>+'[1]By Agency-SUM (C)'!C291</f>
        <v>0</v>
      </c>
      <c r="D292" s="24">
        <f>+'[1]By Agency-SUM (C)'!D291</f>
        <v>0</v>
      </c>
      <c r="E292" s="24">
        <f>SUM(C292:D292)</f>
        <v>0</v>
      </c>
      <c r="F292" s="24">
        <f>B292-E292</f>
        <v>0</v>
      </c>
      <c r="G292" s="24">
        <f>B292-C292</f>
        <v>0</v>
      </c>
      <c r="H292" s="24" t="e">
        <f>E292/B292*100</f>
        <v>#DIV/0!</v>
      </c>
    </row>
    <row r="293" spans="1:8" s="19" customFormat="1" ht="11.25" customHeight="1" hidden="1">
      <c r="A293" s="23"/>
      <c r="B293" s="24"/>
      <c r="C293" s="24"/>
      <c r="D293" s="24"/>
      <c r="E293" s="24"/>
      <c r="F293" s="24"/>
      <c r="G293" s="24"/>
      <c r="H293" s="18"/>
    </row>
    <row r="294" spans="1:8" s="19" customFormat="1" ht="11.25" hidden="1">
      <c r="A294" s="30" t="s">
        <v>239</v>
      </c>
      <c r="B294" s="24">
        <f>+'[1]By Agency-SUM (C)'!B293</f>
        <v>0</v>
      </c>
      <c r="C294" s="24">
        <f>+'[1]By Agency-SUM (C)'!C293</f>
        <v>0</v>
      </c>
      <c r="D294" s="24">
        <f>+'[1]By Agency-SUM (C)'!D293</f>
        <v>0</v>
      </c>
      <c r="E294" s="24">
        <f>SUM(C294:D294)</f>
        <v>0</v>
      </c>
      <c r="F294" s="24">
        <f>B294-E294</f>
        <v>0</v>
      </c>
      <c r="G294" s="24">
        <f>B294-C294</f>
        <v>0</v>
      </c>
      <c r="H294" s="24" t="e">
        <f>E294/B294*100</f>
        <v>#DIV/0!</v>
      </c>
    </row>
    <row r="295" spans="1:8" s="19" customFormat="1" ht="11.25" customHeight="1" hidden="1">
      <c r="A295" s="23"/>
      <c r="B295" s="24"/>
      <c r="C295" s="24"/>
      <c r="D295" s="24"/>
      <c r="E295" s="24"/>
      <c r="F295" s="24"/>
      <c r="G295" s="24"/>
      <c r="H295" s="18"/>
    </row>
    <row r="296" spans="1:8" s="19" customFormat="1" ht="11.25" customHeight="1" hidden="1">
      <c r="A296" s="23" t="s">
        <v>240</v>
      </c>
      <c r="B296" s="24">
        <f>+'[1]By Agency-SUM (C)'!B295</f>
        <v>0</v>
      </c>
      <c r="C296" s="24">
        <f>+'[1]By Agency-SUM (C)'!C295</f>
        <v>0</v>
      </c>
      <c r="D296" s="24">
        <f>+'[1]By Agency-SUM (C)'!D295</f>
        <v>0</v>
      </c>
      <c r="E296" s="24">
        <f>SUM(C296:D296)</f>
        <v>0</v>
      </c>
      <c r="F296" s="24">
        <f>B296-E296</f>
        <v>0</v>
      </c>
      <c r="G296" s="24">
        <f>B296-C296</f>
        <v>0</v>
      </c>
      <c r="H296" s="24" t="e">
        <f>E296/B296*100</f>
        <v>#DIV/0!</v>
      </c>
    </row>
    <row r="297" spans="1:8" s="19" customFormat="1" ht="11.25" customHeight="1" hidden="1">
      <c r="A297" s="23"/>
      <c r="B297" s="24"/>
      <c r="C297" s="24"/>
      <c r="D297" s="24"/>
      <c r="E297" s="24"/>
      <c r="F297" s="24"/>
      <c r="G297" s="24"/>
      <c r="H297" s="18"/>
    </row>
    <row r="298" spans="1:8" s="19" customFormat="1" ht="11.25" customHeight="1" hidden="1">
      <c r="A298" s="23" t="s">
        <v>241</v>
      </c>
      <c r="B298" s="24">
        <f>+'[1]By Agency-SUM (C)'!B297</f>
        <v>0</v>
      </c>
      <c r="C298" s="24">
        <f>+'[1]By Agency-SUM (C)'!C297</f>
        <v>0</v>
      </c>
      <c r="D298" s="24">
        <f>+'[1]By Agency-SUM (C)'!D297</f>
        <v>0</v>
      </c>
      <c r="E298" s="24">
        <f>SUM(C298:D298)</f>
        <v>0</v>
      </c>
      <c r="F298" s="24">
        <f>B298-E298</f>
        <v>0</v>
      </c>
      <c r="G298" s="24">
        <f>B298-C298</f>
        <v>0</v>
      </c>
      <c r="H298" s="24" t="e">
        <f>E298/B298*100</f>
        <v>#DIV/0!</v>
      </c>
    </row>
    <row r="299" spans="1:8" s="19" customFormat="1" ht="11.25" customHeight="1" hidden="1">
      <c r="A299" s="23"/>
      <c r="B299" s="24"/>
      <c r="C299" s="24"/>
      <c r="D299" s="24"/>
      <c r="E299" s="24"/>
      <c r="F299" s="24"/>
      <c r="G299" s="24"/>
      <c r="H299" s="24"/>
    </row>
    <row r="300" spans="1:8" s="19" customFormat="1" ht="11.25" customHeight="1" hidden="1">
      <c r="A300" s="23" t="s">
        <v>242</v>
      </c>
      <c r="B300" s="24">
        <f>+'[1]By Agency-SUM (C)'!B299</f>
        <v>0</v>
      </c>
      <c r="C300" s="24">
        <f>+'[1]By Agency-SUM (C)'!C299</f>
        <v>0</v>
      </c>
      <c r="D300" s="24">
        <f>+'[1]By Agency-SUM (C)'!D299</f>
        <v>0</v>
      </c>
      <c r="E300" s="24">
        <f>SUM(C300:D300)</f>
        <v>0</v>
      </c>
      <c r="F300" s="24">
        <f>B300-E300</f>
        <v>0</v>
      </c>
      <c r="G300" s="24">
        <f>B300-C300</f>
        <v>0</v>
      </c>
      <c r="H300" s="24" t="e">
        <f>E300/B300*100</f>
        <v>#DIV/0!</v>
      </c>
    </row>
    <row r="301" spans="1:8" s="19" customFormat="1" ht="11.25" customHeight="1" hidden="1">
      <c r="A301" s="23"/>
      <c r="B301" s="24"/>
      <c r="C301" s="24"/>
      <c r="D301" s="24"/>
      <c r="E301" s="24"/>
      <c r="F301" s="24"/>
      <c r="G301" s="24"/>
      <c r="H301" s="24"/>
    </row>
    <row r="302" spans="1:8" s="19" customFormat="1" ht="11.25" hidden="1">
      <c r="A302" s="30" t="s">
        <v>243</v>
      </c>
      <c r="B302" s="24">
        <f>+'[1]By Agency-SUM (C)'!B301</f>
        <v>0</v>
      </c>
      <c r="C302" s="24">
        <f>+'[1]By Agency-SUM (C)'!C301</f>
        <v>0</v>
      </c>
      <c r="D302" s="24">
        <f>+'[1]By Agency-SUM (C)'!D301</f>
        <v>0</v>
      </c>
      <c r="E302" s="24">
        <f>SUM(C302:D302)</f>
        <v>0</v>
      </c>
      <c r="F302" s="24">
        <f>B302-E302</f>
        <v>0</v>
      </c>
      <c r="G302" s="24">
        <f>B302-C302</f>
        <v>0</v>
      </c>
      <c r="H302" s="24" t="e">
        <f>E302/B302*100</f>
        <v>#DIV/0!</v>
      </c>
    </row>
    <row r="303" spans="1:8" s="19" customFormat="1" ht="11.25" customHeight="1" hidden="1">
      <c r="A303" s="23"/>
      <c r="B303" s="24"/>
      <c r="C303" s="24"/>
      <c r="D303" s="24"/>
      <c r="E303" s="24"/>
      <c r="F303" s="24"/>
      <c r="G303" s="24"/>
      <c r="H303" s="18"/>
    </row>
    <row r="304" spans="1:8" s="19" customFormat="1" ht="11.25" customHeight="1" hidden="1">
      <c r="A304" s="23" t="s">
        <v>244</v>
      </c>
      <c r="B304" s="24">
        <f>+'[1]By Agency-SUM (C)'!B303</f>
        <v>0</v>
      </c>
      <c r="C304" s="24">
        <f>+'[1]By Agency-SUM (C)'!C303</f>
        <v>0</v>
      </c>
      <c r="D304" s="24">
        <f>+'[1]By Agency-SUM (C)'!D303</f>
        <v>0</v>
      </c>
      <c r="E304" s="24">
        <f>SUM(C304:D304)</f>
        <v>0</v>
      </c>
      <c r="F304" s="24">
        <f>B304-E304</f>
        <v>0</v>
      </c>
      <c r="G304" s="24">
        <f>B304-C304</f>
        <v>0</v>
      </c>
      <c r="H304" s="24" t="e">
        <f>E304/B304*100</f>
        <v>#DIV/0!</v>
      </c>
    </row>
    <row r="305" spans="1:8" s="19" customFormat="1" ht="11.25" hidden="1">
      <c r="A305" s="23"/>
      <c r="B305" s="24"/>
      <c r="C305" s="24"/>
      <c r="D305" s="24"/>
      <c r="E305" s="24"/>
      <c r="F305" s="24"/>
      <c r="G305" s="24"/>
      <c r="H305" s="18"/>
    </row>
    <row r="306" spans="1:8" s="19" customFormat="1" ht="11.25" customHeight="1" hidden="1">
      <c r="A306" s="23" t="s">
        <v>245</v>
      </c>
      <c r="B306" s="24"/>
      <c r="C306" s="24"/>
      <c r="D306" s="24"/>
      <c r="E306" s="24"/>
      <c r="F306" s="24"/>
      <c r="G306" s="24"/>
      <c r="H306" s="24"/>
    </row>
    <row r="307" spans="1:8" s="19" customFormat="1" ht="11.25" customHeight="1" hidden="1">
      <c r="A307" s="23"/>
      <c r="B307" s="24"/>
      <c r="C307" s="24"/>
      <c r="D307" s="24"/>
      <c r="E307" s="24"/>
      <c r="F307" s="24"/>
      <c r="G307" s="24"/>
      <c r="H307" s="18"/>
    </row>
    <row r="308" spans="1:8" s="19" customFormat="1" ht="22.5" hidden="1">
      <c r="A308" s="30" t="s">
        <v>246</v>
      </c>
      <c r="B308" s="24">
        <f>+'[1]By Agency-SUM (C)'!B307</f>
        <v>0</v>
      </c>
      <c r="C308" s="24">
        <f>+'[1]By Agency-SUM (C)'!C307</f>
        <v>0</v>
      </c>
      <c r="D308" s="24">
        <f>+'[1]By Agency-SUM (C)'!D307</f>
        <v>0</v>
      </c>
      <c r="E308" s="24">
        <f>SUM(C308:D308)</f>
        <v>0</v>
      </c>
      <c r="F308" s="24">
        <f>B308-E308</f>
        <v>0</v>
      </c>
      <c r="G308" s="24">
        <f>B308-C308</f>
        <v>0</v>
      </c>
      <c r="H308" s="24" t="e">
        <f>E308/B308*100</f>
        <v>#DIV/0!</v>
      </c>
    </row>
    <row r="309" spans="1:8" s="19" customFormat="1" ht="11.25" customHeight="1" hidden="1">
      <c r="A309" s="23"/>
      <c r="B309" s="18"/>
      <c r="C309" s="18"/>
      <c r="D309" s="18"/>
      <c r="E309" s="18"/>
      <c r="F309" s="18"/>
      <c r="G309" s="18"/>
      <c r="H309" s="18"/>
    </row>
    <row r="310" spans="1:8" s="19" customFormat="1" ht="11.25" customHeight="1">
      <c r="A310" s="20" t="s">
        <v>247</v>
      </c>
      <c r="B310" s="42">
        <f aca="true" t="shared" si="105" ref="B310:G310">SUM(B288:B308)+B278+B280</f>
        <v>227757252</v>
      </c>
      <c r="C310" s="42">
        <f t="shared" si="105"/>
        <v>226806129</v>
      </c>
      <c r="D310" s="42">
        <f t="shared" si="105"/>
        <v>238950</v>
      </c>
      <c r="E310" s="42">
        <f t="shared" si="105"/>
        <v>227045079</v>
      </c>
      <c r="F310" s="42">
        <f t="shared" si="105"/>
        <v>712173</v>
      </c>
      <c r="G310" s="42">
        <f t="shared" si="105"/>
        <v>951123</v>
      </c>
      <c r="H310" s="42">
        <f>E310/B310*100</f>
        <v>99.68731050548503</v>
      </c>
    </row>
    <row r="311" spans="1:8" s="19" customFormat="1" ht="11.25" customHeight="1">
      <c r="A311" s="23"/>
      <c r="B311" s="18"/>
      <c r="C311" s="18"/>
      <c r="D311" s="18"/>
      <c r="E311" s="18"/>
      <c r="F311" s="18"/>
      <c r="G311" s="18"/>
      <c r="H311" s="18"/>
    </row>
    <row r="312" spans="1:8" s="19" customFormat="1" ht="11.25" customHeight="1" hidden="1">
      <c r="A312" s="36" t="s">
        <v>248</v>
      </c>
      <c r="B312" s="26">
        <f aca="true" t="shared" si="106" ref="B312:G312">+B310+B275</f>
        <v>838087014</v>
      </c>
      <c r="C312" s="26">
        <f t="shared" si="106"/>
        <v>713174054</v>
      </c>
      <c r="D312" s="26">
        <f t="shared" si="106"/>
        <v>47266219</v>
      </c>
      <c r="E312" s="26">
        <f t="shared" si="106"/>
        <v>760440273</v>
      </c>
      <c r="F312" s="26">
        <f t="shared" si="106"/>
        <v>77646741</v>
      </c>
      <c r="G312" s="26">
        <f t="shared" si="106"/>
        <v>124912960</v>
      </c>
      <c r="H312" s="26">
        <f>E312/B312*100</f>
        <v>90.73524112616784</v>
      </c>
    </row>
    <row r="313" spans="1:8" s="19" customFormat="1" ht="11.25" customHeight="1" hidden="1">
      <c r="A313" s="23"/>
      <c r="B313" s="18"/>
      <c r="C313" s="18"/>
      <c r="D313" s="18"/>
      <c r="E313" s="18"/>
      <c r="F313" s="18"/>
      <c r="G313" s="18"/>
      <c r="H313" s="18"/>
    </row>
    <row r="314" spans="1:8" s="19" customFormat="1" ht="11.25" customHeight="1" hidden="1">
      <c r="A314" s="36" t="s">
        <v>249</v>
      </c>
      <c r="B314" s="18"/>
      <c r="C314" s="18"/>
      <c r="D314" s="18"/>
      <c r="E314" s="18"/>
      <c r="F314" s="18"/>
      <c r="G314" s="18"/>
      <c r="H314" s="18"/>
    </row>
    <row r="315" spans="1:8" s="19" customFormat="1" ht="11.25" customHeight="1" hidden="1">
      <c r="A315" s="36" t="s">
        <v>250</v>
      </c>
      <c r="B315" s="18"/>
      <c r="C315" s="18"/>
      <c r="D315" s="18"/>
      <c r="E315" s="18"/>
      <c r="F315" s="18"/>
      <c r="G315" s="18"/>
      <c r="H315" s="18"/>
    </row>
    <row r="316" spans="1:8" s="19" customFormat="1" ht="11.25" customHeight="1" hidden="1">
      <c r="A316" s="23" t="s">
        <v>251</v>
      </c>
      <c r="B316" s="24">
        <f>+'[1]By Agency-SUM (C)'!B315</f>
        <v>0</v>
      </c>
      <c r="C316" s="24">
        <f>+'[1]By Agency-SUM (C)'!C315</f>
        <v>0</v>
      </c>
      <c r="D316" s="24">
        <f>+'[1]By Agency-SUM (C)'!D315</f>
        <v>0</v>
      </c>
      <c r="E316" s="24">
        <f aca="true" t="shared" si="107" ref="E316:E324">SUM(C316:D316)</f>
        <v>0</v>
      </c>
      <c r="F316" s="24">
        <f aca="true" t="shared" si="108" ref="F316:F324">B316-E316</f>
        <v>0</v>
      </c>
      <c r="G316" s="24">
        <f aca="true" t="shared" si="109" ref="G316:G324">B316-C316</f>
        <v>0</v>
      </c>
      <c r="H316" s="24" t="e">
        <f aca="true" t="shared" si="110" ref="H316:H325">E316/B316*100</f>
        <v>#DIV/0!</v>
      </c>
    </row>
    <row r="317" spans="1:8" s="19" customFormat="1" ht="11.25" customHeight="1" hidden="1">
      <c r="A317" s="23" t="s">
        <v>252</v>
      </c>
      <c r="B317" s="18"/>
      <c r="C317" s="18"/>
      <c r="D317" s="18"/>
      <c r="E317" s="24">
        <f t="shared" si="107"/>
        <v>0</v>
      </c>
      <c r="F317" s="24">
        <f t="shared" si="108"/>
        <v>0</v>
      </c>
      <c r="G317" s="24">
        <f t="shared" si="109"/>
        <v>0</v>
      </c>
      <c r="H317" s="24" t="e">
        <f t="shared" si="110"/>
        <v>#DIV/0!</v>
      </c>
    </row>
    <row r="318" spans="1:8" s="19" customFormat="1" ht="11.25" customHeight="1" hidden="1">
      <c r="A318" s="23" t="s">
        <v>253</v>
      </c>
      <c r="B318" s="24">
        <f>+'[1]By Agency-SUM (C)'!B317</f>
        <v>0</v>
      </c>
      <c r="C318" s="24">
        <f>+'[1]By Agency-SUM (C)'!C317</f>
        <v>0</v>
      </c>
      <c r="D318" s="24">
        <f>+'[1]By Agency-SUM (C)'!D317</f>
        <v>0</v>
      </c>
      <c r="E318" s="24">
        <f t="shared" si="107"/>
        <v>0</v>
      </c>
      <c r="F318" s="24">
        <f t="shared" si="108"/>
        <v>0</v>
      </c>
      <c r="G318" s="24">
        <f t="shared" si="109"/>
        <v>0</v>
      </c>
      <c r="H318" s="24" t="e">
        <f t="shared" si="110"/>
        <v>#DIV/0!</v>
      </c>
    </row>
    <row r="319" spans="1:8" s="19" customFormat="1" ht="11.25" customHeight="1" hidden="1">
      <c r="A319" s="23" t="s">
        <v>254</v>
      </c>
      <c r="B319" s="24">
        <f>+'[1]By Agency-SUM (C)'!B318</f>
        <v>0</v>
      </c>
      <c r="C319" s="24">
        <f>+'[1]By Agency-SUM (C)'!C318</f>
        <v>0</v>
      </c>
      <c r="D319" s="24">
        <f>+'[1]By Agency-SUM (C)'!D318</f>
        <v>0</v>
      </c>
      <c r="E319" s="24">
        <f t="shared" si="107"/>
        <v>0</v>
      </c>
      <c r="F319" s="24">
        <f t="shared" si="108"/>
        <v>0</v>
      </c>
      <c r="G319" s="24">
        <f t="shared" si="109"/>
        <v>0</v>
      </c>
      <c r="H319" s="24" t="e">
        <f t="shared" si="110"/>
        <v>#DIV/0!</v>
      </c>
    </row>
    <row r="320" spans="1:8" s="19" customFormat="1" ht="11.25" customHeight="1" hidden="1">
      <c r="A320" s="23" t="s">
        <v>255</v>
      </c>
      <c r="B320" s="24">
        <f>+'[1]By Agency-SUM (C)'!B319</f>
        <v>0</v>
      </c>
      <c r="C320" s="24">
        <f>+'[1]By Agency-SUM (C)'!C319</f>
        <v>0</v>
      </c>
      <c r="D320" s="24">
        <f>+'[1]By Agency-SUM (C)'!D319</f>
        <v>0</v>
      </c>
      <c r="E320" s="24">
        <f t="shared" si="107"/>
        <v>0</v>
      </c>
      <c r="F320" s="24">
        <f t="shared" si="108"/>
        <v>0</v>
      </c>
      <c r="G320" s="24">
        <f t="shared" si="109"/>
        <v>0</v>
      </c>
      <c r="H320" s="24" t="e">
        <f t="shared" si="110"/>
        <v>#DIV/0!</v>
      </c>
    </row>
    <row r="321" spans="1:8" s="19" customFormat="1" ht="11.25" customHeight="1" hidden="1">
      <c r="A321" s="23" t="s">
        <v>256</v>
      </c>
      <c r="B321" s="24">
        <f>+'[1]By Agency-SUM (C)'!B320</f>
        <v>0</v>
      </c>
      <c r="C321" s="24">
        <f>+'[1]By Agency-SUM (C)'!C320</f>
        <v>0</v>
      </c>
      <c r="D321" s="24">
        <f>+'[1]By Agency-SUM (C)'!D320</f>
        <v>0</v>
      </c>
      <c r="E321" s="24">
        <f t="shared" si="107"/>
        <v>0</v>
      </c>
      <c r="F321" s="24">
        <f t="shared" si="108"/>
        <v>0</v>
      </c>
      <c r="G321" s="24">
        <f t="shared" si="109"/>
        <v>0</v>
      </c>
      <c r="H321" s="24" t="e">
        <f t="shared" si="110"/>
        <v>#DIV/0!</v>
      </c>
    </row>
    <row r="322" spans="1:8" s="19" customFormat="1" ht="11.25" customHeight="1" hidden="1">
      <c r="A322" s="23" t="s">
        <v>257</v>
      </c>
      <c r="B322" s="24">
        <f>+'[1]By Agency-SUM (C)'!B321</f>
        <v>0</v>
      </c>
      <c r="C322" s="24">
        <f>+'[1]By Agency-SUM (C)'!C321</f>
        <v>0</v>
      </c>
      <c r="D322" s="24">
        <f>+'[1]By Agency-SUM (C)'!D321</f>
        <v>0</v>
      </c>
      <c r="E322" s="24">
        <f t="shared" si="107"/>
        <v>0</v>
      </c>
      <c r="F322" s="24">
        <f t="shared" si="108"/>
        <v>0</v>
      </c>
      <c r="G322" s="24">
        <f t="shared" si="109"/>
        <v>0</v>
      </c>
      <c r="H322" s="24" t="e">
        <f t="shared" si="110"/>
        <v>#DIV/0!</v>
      </c>
    </row>
    <row r="323" spans="1:8" s="19" customFormat="1" ht="11.25" customHeight="1" hidden="1">
      <c r="A323" s="23" t="s">
        <v>258</v>
      </c>
      <c r="B323" s="24">
        <f>+'[1]By Agency-SUM (C)'!B322</f>
        <v>0</v>
      </c>
      <c r="C323" s="24">
        <f>+'[1]By Agency-SUM (C)'!C322</f>
        <v>0</v>
      </c>
      <c r="D323" s="24">
        <f>+'[1]By Agency-SUM (C)'!D322</f>
        <v>0</v>
      </c>
      <c r="E323" s="24">
        <f t="shared" si="107"/>
        <v>0</v>
      </c>
      <c r="F323" s="24">
        <f t="shared" si="108"/>
        <v>0</v>
      </c>
      <c r="G323" s="24">
        <f t="shared" si="109"/>
        <v>0</v>
      </c>
      <c r="H323" s="24" t="e">
        <f t="shared" si="110"/>
        <v>#DIV/0!</v>
      </c>
    </row>
    <row r="324" spans="1:8" s="19" customFormat="1" ht="11.25" hidden="1">
      <c r="A324" s="23" t="s">
        <v>259</v>
      </c>
      <c r="B324" s="24">
        <f>+'[1]By Agency-SUM (C)'!B323</f>
        <v>0</v>
      </c>
      <c r="C324" s="24">
        <f>+'[1]By Agency-SUM (C)'!C323</f>
        <v>0</v>
      </c>
      <c r="D324" s="24">
        <f>+'[1]By Agency-SUM (C)'!D323</f>
        <v>0</v>
      </c>
      <c r="E324" s="26">
        <f t="shared" si="107"/>
        <v>0</v>
      </c>
      <c r="F324" s="26">
        <f t="shared" si="108"/>
        <v>0</v>
      </c>
      <c r="G324" s="26">
        <f t="shared" si="109"/>
        <v>0</v>
      </c>
      <c r="H324" s="26" t="e">
        <f t="shared" si="110"/>
        <v>#DIV/0!</v>
      </c>
    </row>
    <row r="325" spans="1:8" s="19" customFormat="1" ht="22.5" hidden="1">
      <c r="A325" s="43" t="s">
        <v>260</v>
      </c>
      <c r="B325" s="26">
        <f aca="true" t="shared" si="111" ref="B325:G325">SUM(B316:B324)</f>
        <v>0</v>
      </c>
      <c r="C325" s="26">
        <f t="shared" si="111"/>
        <v>0</v>
      </c>
      <c r="D325" s="26">
        <f t="shared" si="111"/>
        <v>0</v>
      </c>
      <c r="E325" s="26">
        <f t="shared" si="111"/>
        <v>0</v>
      </c>
      <c r="F325" s="26">
        <f t="shared" si="111"/>
        <v>0</v>
      </c>
      <c r="G325" s="26">
        <f t="shared" si="111"/>
        <v>0</v>
      </c>
      <c r="H325" s="26" t="e">
        <f t="shared" si="110"/>
        <v>#DIV/0!</v>
      </c>
    </row>
    <row r="326" spans="1:8" s="19" customFormat="1" ht="11.25" customHeight="1" hidden="1">
      <c r="A326" s="23"/>
      <c r="B326" s="18"/>
      <c r="C326" s="18"/>
      <c r="D326" s="18"/>
      <c r="E326" s="18"/>
      <c r="F326" s="18"/>
      <c r="G326" s="18"/>
      <c r="H326" s="18"/>
    </row>
    <row r="327" spans="1:8" s="46" customFormat="1" ht="16.5" customHeight="1" thickBot="1">
      <c r="A327" s="44" t="s">
        <v>261</v>
      </c>
      <c r="B327" s="45">
        <f aca="true" t="shared" si="112" ref="B327:G327">+B325+B312</f>
        <v>838087014</v>
      </c>
      <c r="C327" s="45">
        <f t="shared" si="112"/>
        <v>713174054</v>
      </c>
      <c r="D327" s="45">
        <f t="shared" si="112"/>
        <v>47266219</v>
      </c>
      <c r="E327" s="45">
        <f t="shared" si="112"/>
        <v>760440273</v>
      </c>
      <c r="F327" s="45">
        <f t="shared" si="112"/>
        <v>77646741</v>
      </c>
      <c r="G327" s="45">
        <f t="shared" si="112"/>
        <v>124912960</v>
      </c>
      <c r="H327" s="45">
        <f>E327/B327*100</f>
        <v>90.73524112616784</v>
      </c>
    </row>
    <row r="328" ht="12" thickTop="1"/>
    <row r="329" spans="1:8" ht="23.25" customHeight="1">
      <c r="A329" s="51" t="s">
        <v>262</v>
      </c>
      <c r="B329" s="51"/>
      <c r="C329" s="51"/>
      <c r="D329" s="51"/>
      <c r="E329" s="51"/>
      <c r="F329" s="51"/>
      <c r="G329" s="51"/>
      <c r="H329" s="51"/>
    </row>
    <row r="330" ht="11.25">
      <c r="A330" s="50" t="s">
        <v>263</v>
      </c>
    </row>
    <row r="331" spans="1:8" ht="23.25" customHeight="1">
      <c r="A331" s="51" t="s">
        <v>264</v>
      </c>
      <c r="B331" s="51"/>
      <c r="C331" s="51"/>
      <c r="D331" s="51"/>
      <c r="E331" s="51"/>
      <c r="F331" s="51"/>
      <c r="G331" s="51"/>
      <c r="H331" s="51"/>
    </row>
    <row r="332" ht="11.25">
      <c r="A332" s="50" t="s">
        <v>265</v>
      </c>
    </row>
    <row r="333" ht="11.25">
      <c r="A333" s="50" t="s">
        <v>266</v>
      </c>
    </row>
    <row r="334" ht="11.25">
      <c r="A334" s="50" t="s">
        <v>267</v>
      </c>
    </row>
    <row r="335" ht="11.25">
      <c r="A335" s="50" t="s">
        <v>268</v>
      </c>
    </row>
  </sheetData>
  <sheetProtection/>
  <mergeCells count="8">
    <mergeCell ref="A329:H329"/>
    <mergeCell ref="A331:H331"/>
    <mergeCell ref="A5:A7"/>
    <mergeCell ref="B6:B7"/>
    <mergeCell ref="F6:F7"/>
    <mergeCell ref="G6:G7"/>
    <mergeCell ref="H6:H7"/>
    <mergeCell ref="C6:E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mdcruz</dc:creator>
  <cp:keywords/>
  <dc:description/>
  <cp:lastModifiedBy>kdumpa</cp:lastModifiedBy>
  <cp:lastPrinted>2014-07-22T03:36:26Z</cp:lastPrinted>
  <dcterms:created xsi:type="dcterms:W3CDTF">2014-07-22T03:00:17Z</dcterms:created>
  <dcterms:modified xsi:type="dcterms:W3CDTF">2014-07-22T03:36:55Z</dcterms:modified>
  <cp:category/>
  <cp:version/>
  <cp:contentType/>
  <cp:contentStatus/>
</cp:coreProperties>
</file>